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VO\Brigadnici_Sdilena\Jurečka Michal\Petřvald\Zatřídění\"/>
    </mc:Choice>
  </mc:AlternateContent>
  <xr:revisionPtr revIDLastSave="0" documentId="13_ncr:1_{4DA90AD8-7B57-430C-8448-22BE27E009C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M4(Závodní,Šenovská)" sheetId="4" r:id="rId1"/>
    <sheet name="P4(mimo hl. ulice)" sheetId="2" r:id="rId2"/>
  </sheets>
  <definedNames>
    <definedName name="_xlnm.Print_Area" localSheetId="0">'M4(Závodní,Šenovská)'!$A$1:$Q$45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4" l="1"/>
  <c r="H30" i="4" s="1"/>
  <c r="P30" i="4" l="1"/>
  <c r="O30" i="4"/>
  <c r="N30" i="4"/>
  <c r="L30" i="4"/>
  <c r="K30" i="4"/>
  <c r="M30" i="4"/>
  <c r="F22" i="2"/>
  <c r="F23" i="2" l="1"/>
  <c r="I23" i="2" l="1"/>
  <c r="L23" i="2"/>
  <c r="K23" i="2"/>
  <c r="J23" i="2"/>
</calcChain>
</file>

<file path=xl/sharedStrings.xml><?xml version="1.0" encoding="utf-8"?>
<sst xmlns="http://schemas.openxmlformats.org/spreadsheetml/2006/main" count="205" uniqueCount="126">
  <si>
    <t>Parametr</t>
  </si>
  <si>
    <t>Možnosti</t>
  </si>
  <si>
    <t>Popis</t>
  </si>
  <si>
    <t>Váha</t>
  </si>
  <si>
    <r>
      <t>VybránoV</t>
    </r>
    <r>
      <rPr>
        <b/>
        <vertAlign val="subscript"/>
        <sz val="11"/>
        <color theme="1"/>
        <rFont val="Calibri"/>
        <family val="1"/>
        <charset val="1"/>
        <scheme val="minor"/>
      </rPr>
      <t>W</t>
    </r>
  </si>
  <si>
    <r>
      <t>V</t>
    </r>
    <r>
      <rPr>
        <vertAlign val="subscript"/>
        <sz val="11"/>
        <color theme="1"/>
        <rFont val="Calibri"/>
        <family val="1"/>
        <charset val="1"/>
        <scheme val="minor"/>
      </rPr>
      <t>W</t>
    </r>
  </si>
  <si>
    <t>Konstrukční rychlost nebo rychlostní limit</t>
  </si>
  <si>
    <t>Velmi vysoká</t>
  </si>
  <si>
    <t>v ≥ 100 km/h</t>
  </si>
  <si>
    <t> </t>
  </si>
  <si>
    <t>Vysoká</t>
  </si>
  <si>
    <t>70 &lt; v &lt; 100 km/h</t>
  </si>
  <si>
    <t>Střední</t>
  </si>
  <si>
    <t>40 &lt; v ≤ 70 km/h</t>
  </si>
  <si>
    <t>Pomalá</t>
  </si>
  <si>
    <t>v ≤ 40 km/h</t>
  </si>
  <si>
    <t>Intenzita dopravy</t>
  </si>
  <si>
    <t>Dálnice a víceproudé vozovky</t>
  </si>
  <si>
    <t>Dvouproudé vozovky</t>
  </si>
  <si>
    <t>&gt; 65% z max kapacity</t>
  </si>
  <si>
    <t>&gt; 45% z max kapacity</t>
  </si>
  <si>
    <t>35% - 65% z max kapacity</t>
  </si>
  <si>
    <t>15% - 45% z max kapacity</t>
  </si>
  <si>
    <t>Nízká</t>
  </si>
  <si>
    <t>&lt; 35% z max kapacity</t>
  </si>
  <si>
    <t>&lt; 15% z max kapacity</t>
  </si>
  <si>
    <t>Struktura dopravy</t>
  </si>
  <si>
    <t>Smíšená s vysokým podílem nemotorové</t>
  </si>
  <si>
    <t>Smíšená</t>
  </si>
  <si>
    <t>Pouze motorová</t>
  </si>
  <si>
    <t>Směrově rozdělená komunikace</t>
  </si>
  <si>
    <t>Ne</t>
  </si>
  <si>
    <t>Ano</t>
  </si>
  <si>
    <t>Hustota křižovatek</t>
  </si>
  <si>
    <t>Křižovatek na km</t>
  </si>
  <si>
    <t>Křižovatek, vzdálenost mezi mosty, km</t>
  </si>
  <si>
    <t>Časté</t>
  </si>
  <si>
    <t>&gt; 3</t>
  </si>
  <si>
    <t>&lt; 3</t>
  </si>
  <si>
    <t>Méně časté</t>
  </si>
  <si>
    <t>≤ 3</t>
  </si>
  <si>
    <t>≥ 3</t>
  </si>
  <si>
    <t>Parkující vozidla</t>
  </si>
  <si>
    <t>Vyskytují se</t>
  </si>
  <si>
    <t>Nevyskytují se</t>
  </si>
  <si>
    <t>Okolní jas</t>
  </si>
  <si>
    <t>Vysoký</t>
  </si>
  <si>
    <t>výkladní skříně, světelné reklamy, sportoviště, nádraží, skladové areály</t>
  </si>
  <si>
    <t>normální situace</t>
  </si>
  <si>
    <t>Nízký</t>
  </si>
  <si>
    <t>Náročnost navigace</t>
  </si>
  <si>
    <t>Velice obtížná</t>
  </si>
  <si>
    <t>Obtížná</t>
  </si>
  <si>
    <t>Snadná</t>
  </si>
  <si>
    <r>
      <t>Suma V</t>
    </r>
    <r>
      <rPr>
        <b/>
        <vertAlign val="subscript"/>
        <sz val="9"/>
        <color theme="1"/>
        <rFont val="Calibri"/>
        <family val="1"/>
        <charset val="1"/>
        <scheme val="minor"/>
      </rPr>
      <t>W</t>
    </r>
  </si>
  <si>
    <r>
      <t>M =6- Suma V</t>
    </r>
    <r>
      <rPr>
        <b/>
        <vertAlign val="subscript"/>
        <sz val="9"/>
        <color theme="1"/>
        <rFont val="Calibri"/>
        <family val="1"/>
        <charset val="1"/>
        <scheme val="minor"/>
      </rPr>
      <t>W</t>
    </r>
  </si>
  <si>
    <t>Třída</t>
  </si>
  <si>
    <t>Jas povrchu vozovky pro případ suchého povrchu</t>
  </si>
  <si>
    <t>Omezující oslnění</t>
  </si>
  <si>
    <t>Osvětlení okolí</t>
  </si>
  <si>
    <r>
      <t>[cd/m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>]</t>
    </r>
  </si>
  <si>
    <t>(udržovaná hodnota)</t>
  </si>
  <si>
    <t>≥2,0</t>
  </si>
  <si>
    <t>≥0,4</t>
  </si>
  <si>
    <t>≥0,7</t>
  </si>
  <si>
    <t>≤10</t>
  </si>
  <si>
    <t>≥0,5</t>
  </si>
  <si>
    <t>≥0,35</t>
  </si>
  <si>
    <t>≤15</t>
  </si>
  <si>
    <t>≥0,3</t>
  </si>
  <si>
    <t>≥1,5</t>
  </si>
  <si>
    <t>≥1,0</t>
  </si>
  <si>
    <t>≥0,75</t>
  </si>
  <si>
    <t>≥0,6</t>
  </si>
  <si>
    <t>≥0,15</t>
  </si>
  <si>
    <t>≤20</t>
  </si>
  <si>
    <t>M1</t>
  </si>
  <si>
    <t>M2</t>
  </si>
  <si>
    <t>M3</t>
  </si>
  <si>
    <t>M4</t>
  </si>
  <si>
    <t>M5</t>
  </si>
  <si>
    <t>M6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</si>
  <si>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W</t>
    </r>
  </si>
  <si>
    <t>Rychlost dopravy</t>
  </si>
  <si>
    <t>Velmi nízká (chůze)</t>
  </si>
  <si>
    <t>velmi nízká, chůze</t>
  </si>
  <si>
    <t>Dopravní ruch</t>
  </si>
  <si>
    <t>Velký</t>
  </si>
  <si>
    <t>Běžný</t>
  </si>
  <si>
    <t>Klidný</t>
  </si>
  <si>
    <t>Chodci, cyklisté a motorová doprava</t>
  </si>
  <si>
    <t>Chodci a motorová doprava</t>
  </si>
  <si>
    <t>Pouze chodci a cyklisté</t>
  </si>
  <si>
    <t>Pouze chodci</t>
  </si>
  <si>
    <t>Pouze cyklisté</t>
  </si>
  <si>
    <t>Nízké</t>
  </si>
  <si>
    <t>Rozpoznání obličejů</t>
  </si>
  <si>
    <t>Nutné</t>
  </si>
  <si>
    <t>Není nutné</t>
  </si>
  <si>
    <r>
      <t>P =6- Suma V</t>
    </r>
    <r>
      <rPr>
        <b/>
        <vertAlign val="subscript"/>
        <sz val="9"/>
        <color theme="1"/>
        <rFont val="Calibri"/>
        <family val="1"/>
        <charset val="1"/>
        <scheme val="minor"/>
      </rPr>
      <t>W</t>
    </r>
  </si>
  <si>
    <r>
      <t xml:space="preserve">b </t>
    </r>
    <r>
      <rPr>
        <sz val="9"/>
        <color rgb="FFFF0000"/>
        <rFont val="Times New Roman"/>
        <family val="1"/>
        <charset val="238"/>
      </rPr>
      <t>Toto kritérium lze uplatnit pouze v případě, kde k silniční komunikaci nepřiléhají jiné komunikace s vlastními požadavky</t>
    </r>
  </si>
  <si>
    <t>Vodorovná osvětlenost</t>
  </si>
  <si>
    <t>P1</t>
  </si>
  <si>
    <t>P2</t>
  </si>
  <si>
    <t>P3</t>
  </si>
  <si>
    <t>P4</t>
  </si>
  <si>
    <t>P5</t>
  </si>
  <si>
    <t>P6</t>
  </si>
  <si>
    <t>Doplňující požadavky pro případný požadavek rozpoznání tváře</t>
  </si>
  <si>
    <t>P7</t>
  </si>
  <si>
    <t>Není definováno</t>
  </si>
  <si>
    <t xml:space="preserve"> v %</t>
  </si>
  <si>
    <r>
      <t xml:space="preserve">        </t>
    </r>
    <r>
      <rPr>
        <vertAlign val="superscript"/>
        <sz val="9"/>
        <color rgb="FFFF0000"/>
        <rFont val="Times New Roman"/>
        <family val="1"/>
        <charset val="238"/>
      </rPr>
      <t>b</t>
    </r>
  </si>
  <si>
    <t xml:space="preserve">           wet</t>
  </si>
  <si>
    <r>
      <t>E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m </t>
    </r>
    <r>
      <rPr>
        <b/>
        <sz val="9"/>
        <color rgb="FFFF0000"/>
        <rFont val="Calibri"/>
        <family val="2"/>
        <charset val="238"/>
        <scheme val="minor"/>
      </rPr>
      <t>(lux)</t>
    </r>
  </si>
  <si>
    <r>
      <t>E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min </t>
    </r>
    <r>
      <rPr>
        <b/>
        <sz val="9"/>
        <color rgb="FFFF0000"/>
        <rFont val="Calibri"/>
        <family val="2"/>
        <charset val="238"/>
        <scheme val="minor"/>
      </rPr>
      <t>(lux)</t>
    </r>
  </si>
  <si>
    <r>
      <t>E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v(min) </t>
    </r>
    <r>
      <rPr>
        <b/>
        <sz val="9"/>
        <color rgb="FFFF0000"/>
        <rFont val="Calibri"/>
        <family val="2"/>
        <charset val="238"/>
        <scheme val="minor"/>
      </rPr>
      <t>(lux)</t>
    </r>
  </si>
  <si>
    <r>
      <t>E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sc(min) </t>
    </r>
    <r>
      <rPr>
        <b/>
        <sz val="9"/>
        <color rgb="FFFF0000"/>
        <rFont val="Calibri"/>
        <family val="2"/>
        <charset val="238"/>
        <scheme val="minor"/>
      </rPr>
      <t>(lux)</t>
    </r>
  </si>
  <si>
    <r>
      <t>L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m(min) </t>
    </r>
    <r>
      <rPr>
        <b/>
        <sz val="9"/>
        <color rgb="FFFF0000"/>
        <rFont val="Calibri"/>
        <family val="2"/>
        <charset val="238"/>
        <scheme val="minor"/>
      </rPr>
      <t>(cd.m</t>
    </r>
    <r>
      <rPr>
        <b/>
        <vertAlign val="superscript"/>
        <sz val="9"/>
        <color rgb="FFFF0000"/>
        <rFont val="Calibri"/>
        <family val="2"/>
        <charset val="238"/>
        <scheme val="minor"/>
      </rPr>
      <t>-2</t>
    </r>
    <r>
      <rPr>
        <b/>
        <sz val="9"/>
        <color rgb="FFFF0000"/>
        <rFont val="Calibri"/>
        <family val="2"/>
        <charset val="238"/>
        <scheme val="minor"/>
      </rPr>
      <t>)</t>
    </r>
  </si>
  <si>
    <r>
      <rPr>
        <b/>
        <sz val="11"/>
        <color rgb="FFFF0000"/>
        <rFont val="Calibri"/>
        <family val="2"/>
        <charset val="238"/>
        <scheme val="minor"/>
      </rPr>
      <t>U</t>
    </r>
    <r>
      <rPr>
        <b/>
        <vertAlign val="subscript"/>
        <sz val="11"/>
        <color rgb="FFFF0000"/>
        <rFont val="Calibri"/>
        <family val="2"/>
        <charset val="238"/>
        <scheme val="minor"/>
      </rPr>
      <t>0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rgb="FFFF0000"/>
        <rFont val="Calibri"/>
        <family val="2"/>
        <charset val="238"/>
        <scheme val="minor"/>
      </rPr>
      <t>(-)</t>
    </r>
  </si>
  <si>
    <r>
      <rPr>
        <b/>
        <sz val="11"/>
        <color rgb="FFFF0000"/>
        <rFont val="Calibri"/>
        <family val="2"/>
        <charset val="238"/>
        <scheme val="minor"/>
      </rPr>
      <t>U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I </t>
    </r>
    <r>
      <rPr>
        <b/>
        <sz val="9"/>
        <color rgb="FFFF0000"/>
        <rFont val="Calibri"/>
        <family val="2"/>
        <charset val="238"/>
        <scheme val="minor"/>
      </rPr>
      <t>(-)</t>
    </r>
  </si>
  <si>
    <r>
      <rPr>
        <b/>
        <sz val="11"/>
        <color rgb="FFFF0000"/>
        <rFont val="Calibri"/>
        <family val="2"/>
        <charset val="238"/>
        <scheme val="minor"/>
      </rPr>
      <t>U</t>
    </r>
    <r>
      <rPr>
        <b/>
        <vertAlign val="subscript"/>
        <sz val="11"/>
        <color rgb="FFFF0000"/>
        <rFont val="Calibri"/>
        <family val="2"/>
        <charset val="238"/>
        <scheme val="minor"/>
      </rPr>
      <t xml:space="preserve">0(wet) </t>
    </r>
    <r>
      <rPr>
        <b/>
        <sz val="9"/>
        <color rgb="FFFF0000"/>
        <rFont val="Calibri"/>
        <family val="2"/>
        <charset val="238"/>
        <scheme val="minor"/>
      </rPr>
      <t>(-)</t>
    </r>
  </si>
  <si>
    <r>
      <t xml:space="preserve">TI </t>
    </r>
    <r>
      <rPr>
        <b/>
        <sz val="9"/>
        <color rgb="FFFF0000"/>
        <rFont val="Calibri"/>
        <family val="2"/>
        <charset val="238"/>
        <scheme val="minor"/>
      </rPr>
      <t>(%)</t>
    </r>
  </si>
  <si>
    <r>
      <t xml:space="preserve">SR </t>
    </r>
    <r>
      <rPr>
        <b/>
        <sz val="9"/>
        <color rgb="FFFF0000"/>
        <rFont val="Calibri"/>
        <family val="2"/>
        <charset val="238"/>
        <scheme val="minor"/>
      </rPr>
      <t>(-)</t>
    </r>
  </si>
  <si>
    <t>Zatřídění dle  ČSN CEN/TR 13201-1 (nová norma - rok 2016)</t>
  </si>
  <si>
    <t>Výsledné požadavky na vyhodnocovanou komunikaci dle ČSN EN 13201-2 (rok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</si>
</sst>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1"/>
      <charset val="1"/>
      <scheme val="minor"/>
    </font>
    <font>
      <b/>
      <vertAlign val="subscript"/>
      <sz val="11"/>
      <color theme="1"/>
      <name val="Calibri"/>
      <family val="1"/>
      <charset val="1"/>
      <scheme val="minor"/>
    </font>
    <font>
      <vertAlign val="subscript"/>
      <sz val="11"/>
      <color theme="1"/>
      <name val="Calibri"/>
      <family val="1"/>
      <charset val="1"/>
      <scheme val="minor"/>
    </font>
    <font>
      <i/>
      <sz val="11"/>
      <color theme="1"/>
      <name val="Calibri"/>
      <family val="1"/>
      <charset val="1"/>
      <scheme val="minor"/>
    </font>
    <font>
      <sz val="9"/>
      <color theme="1"/>
      <name val="Calibri"/>
      <family val="1"/>
      <charset val="1"/>
      <scheme val="minor"/>
    </font>
    <font>
      <sz val="11"/>
      <color theme="1"/>
      <name val="Calibri"/>
      <family val="1"/>
      <charset val="1"/>
      <scheme val="minor"/>
    </font>
    <font>
      <b/>
      <vertAlign val="subscript"/>
      <sz val="9"/>
      <color theme="1"/>
      <name val="Calibri"/>
      <family val="1"/>
      <charset val="1"/>
      <scheme val="minor"/>
    </font>
    <font>
      <b/>
      <sz val="9"/>
      <color theme="1"/>
      <name val="Calibri"/>
      <family val="1"/>
      <charset val="1"/>
      <scheme val="minor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20"/>
      <color rgb="FFFF0000"/>
      <name val="Calibri"/>
      <family val="1"/>
      <charset val="1"/>
      <scheme val="minor"/>
    </font>
    <font>
      <b/>
      <sz val="14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vertAlign val="superscript"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rgb="FF000001"/>
      </bottom>
      <diagonal/>
    </border>
    <border>
      <left style="thick">
        <color indexed="64"/>
      </left>
      <right/>
      <top style="thick">
        <color indexed="64"/>
      </top>
      <bottom style="thin">
        <color rgb="FF000001"/>
      </bottom>
      <diagonal/>
    </border>
    <border>
      <left/>
      <right style="thick">
        <color indexed="64"/>
      </right>
      <top style="thick">
        <color indexed="64"/>
      </top>
      <bottom style="thin">
        <color rgb="FF000001"/>
      </bottom>
      <diagonal/>
    </border>
    <border>
      <left style="thick">
        <color indexed="64"/>
      </left>
      <right style="thick">
        <color indexed="64"/>
      </right>
      <top style="thin">
        <color rgb="FF000001"/>
      </top>
      <bottom style="thin">
        <color rgb="FF000001"/>
      </bottom>
      <diagonal/>
    </border>
    <border>
      <left style="thick">
        <color indexed="64"/>
      </left>
      <right/>
      <top style="thin">
        <color rgb="FF000001"/>
      </top>
      <bottom style="thin">
        <color rgb="FF000001"/>
      </bottom>
      <diagonal/>
    </border>
    <border>
      <left/>
      <right style="thick">
        <color indexed="64"/>
      </right>
      <top style="thin">
        <color rgb="FF000001"/>
      </top>
      <bottom style="thin">
        <color rgb="FF000001"/>
      </bottom>
      <diagonal/>
    </border>
    <border>
      <left style="thick">
        <color indexed="64"/>
      </left>
      <right style="thick">
        <color indexed="64"/>
      </right>
      <top style="thin">
        <color rgb="FF000001"/>
      </top>
      <bottom style="thick">
        <color indexed="64"/>
      </bottom>
      <diagonal/>
    </border>
    <border>
      <left style="thick">
        <color indexed="64"/>
      </left>
      <right/>
      <top style="thin">
        <color rgb="FF000001"/>
      </top>
      <bottom style="thick">
        <color indexed="64"/>
      </bottom>
      <diagonal/>
    </border>
    <border>
      <left/>
      <right style="thick">
        <color indexed="64"/>
      </right>
      <top style="thin">
        <color rgb="FF00000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rgb="FF000001"/>
      </bottom>
      <diagonal/>
    </border>
    <border>
      <left style="thick">
        <color indexed="64"/>
      </left>
      <right style="thick">
        <color indexed="64"/>
      </right>
      <top style="thin">
        <color rgb="FF000001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1"/>
      </bottom>
      <diagonal/>
    </border>
    <border>
      <left style="medium">
        <color indexed="64"/>
      </left>
      <right style="medium">
        <color indexed="64"/>
      </right>
      <top style="thin">
        <color rgb="FF0000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1"/>
      </top>
      <bottom style="thin">
        <color rgb="FF00000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rgb="FF000001"/>
      </bottom>
      <diagonal/>
    </border>
    <border>
      <left/>
      <right style="medium">
        <color indexed="64"/>
      </right>
      <top style="thin">
        <color rgb="FF000001"/>
      </top>
      <bottom style="thin">
        <color rgb="FF000001"/>
      </bottom>
      <diagonal/>
    </border>
    <border>
      <left/>
      <right style="medium">
        <color indexed="64"/>
      </right>
      <top style="thin">
        <color rgb="FF000001"/>
      </top>
      <bottom/>
      <diagonal/>
    </border>
    <border>
      <left/>
      <right style="medium">
        <color indexed="64"/>
      </right>
      <top/>
      <bottom style="thin">
        <color rgb="FF000001"/>
      </bottom>
      <diagonal/>
    </border>
    <border>
      <left/>
      <right style="medium">
        <color indexed="64"/>
      </right>
      <top style="thin">
        <color rgb="FF000001"/>
      </top>
      <bottom style="medium">
        <color indexed="64"/>
      </bottom>
      <diagonal/>
    </border>
    <border>
      <left/>
      <right/>
      <top/>
      <bottom style="thin">
        <color rgb="FF00000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6" fillId="0" borderId="10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2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11" fillId="0" borderId="29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0" fontId="6" fillId="0" borderId="33" xfId="0" applyFont="1" applyBorder="1" applyAlignment="1">
      <alignment wrapText="1"/>
    </xf>
    <xf numFmtId="0" fontId="6" fillId="0" borderId="34" xfId="0" applyFont="1" applyBorder="1" applyAlignment="1">
      <alignment wrapText="1"/>
    </xf>
    <xf numFmtId="0" fontId="6" fillId="0" borderId="35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6" fillId="0" borderId="31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8" fillId="0" borderId="45" xfId="0" applyFont="1" applyBorder="1" applyAlignment="1">
      <alignment wrapText="1"/>
    </xf>
    <xf numFmtId="0" fontId="18" fillId="0" borderId="46" xfId="0" applyFont="1" applyBorder="1" applyAlignment="1">
      <alignment wrapText="1"/>
    </xf>
    <xf numFmtId="0" fontId="6" fillId="0" borderId="48" xfId="0" applyFont="1" applyBorder="1" applyAlignment="1">
      <alignment wrapText="1"/>
    </xf>
    <xf numFmtId="0" fontId="6" fillId="0" borderId="49" xfId="0" applyFont="1" applyBorder="1" applyAlignment="1">
      <alignment wrapText="1"/>
    </xf>
    <xf numFmtId="0" fontId="6" fillId="0" borderId="50" xfId="0" applyFont="1" applyBorder="1" applyAlignment="1">
      <alignment wrapText="1"/>
    </xf>
    <xf numFmtId="0" fontId="6" fillId="0" borderId="51" xfId="0" applyFont="1" applyBorder="1" applyAlignment="1">
      <alignment wrapText="1"/>
    </xf>
    <xf numFmtId="0" fontId="6" fillId="0" borderId="52" xfId="0" applyFont="1" applyBorder="1" applyAlignment="1">
      <alignment wrapText="1"/>
    </xf>
    <xf numFmtId="0" fontId="6" fillId="0" borderId="29" xfId="0" applyFont="1" applyBorder="1" applyAlignment="1">
      <alignment wrapText="1"/>
    </xf>
    <xf numFmtId="0" fontId="18" fillId="0" borderId="53" xfId="0" applyFont="1" applyBorder="1" applyAlignment="1">
      <alignment wrapText="1"/>
    </xf>
    <xf numFmtId="0" fontId="18" fillId="0" borderId="43" xfId="0" applyFont="1" applyBorder="1" applyAlignment="1">
      <alignment wrapText="1"/>
    </xf>
    <xf numFmtId="0" fontId="9" fillId="0" borderId="37" xfId="0" applyFont="1" applyBorder="1" applyAlignment="1">
      <alignment wrapText="1"/>
    </xf>
    <xf numFmtId="0" fontId="6" fillId="0" borderId="37" xfId="0" applyFont="1" applyBorder="1" applyAlignment="1">
      <alignment horizontal="center" wrapText="1"/>
    </xf>
    <xf numFmtId="0" fontId="6" fillId="0" borderId="23" xfId="0" applyFont="1" applyBorder="1" applyAlignment="1">
      <alignment wrapText="1"/>
    </xf>
    <xf numFmtId="0" fontId="6" fillId="0" borderId="54" xfId="0" applyFont="1" applyBorder="1" applyAlignment="1">
      <alignment wrapText="1"/>
    </xf>
    <xf numFmtId="0" fontId="7" fillId="0" borderId="55" xfId="0" applyFont="1" applyBorder="1" applyAlignment="1">
      <alignment wrapText="1"/>
    </xf>
    <xf numFmtId="0" fontId="6" fillId="0" borderId="56" xfId="0" applyFont="1" applyBorder="1" applyAlignment="1">
      <alignment wrapText="1"/>
    </xf>
    <xf numFmtId="0" fontId="7" fillId="0" borderId="56" xfId="0" applyFont="1" applyBorder="1" applyAlignment="1">
      <alignment wrapText="1"/>
    </xf>
    <xf numFmtId="0" fontId="6" fillId="0" borderId="57" xfId="0" applyFont="1" applyBorder="1" applyAlignment="1">
      <alignment wrapText="1"/>
    </xf>
    <xf numFmtId="0" fontId="1" fillId="0" borderId="2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wrapText="1"/>
    </xf>
    <xf numFmtId="0" fontId="1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Border="1"/>
    <xf numFmtId="0" fontId="13" fillId="0" borderId="0" xfId="0" applyFont="1" applyBorder="1" applyAlignment="1">
      <alignment horizontal="center"/>
    </xf>
    <xf numFmtId="0" fontId="14" fillId="0" borderId="59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2" fillId="0" borderId="60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" fillId="0" borderId="3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28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8" fillId="0" borderId="47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8" fillId="0" borderId="24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5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304800</xdr:colOff>
          <xdr:row>34</xdr:row>
          <xdr:rowOff>0</xdr:rowOff>
        </xdr:from>
        <xdr:to>
          <xdr:col>10</xdr:col>
          <xdr:colOff>485775</xdr:colOff>
          <xdr:row>35</xdr:row>
          <xdr:rowOff>0</xdr:rowOff>
        </xdr:to>
        <xdr:sp macro="" textlink="">
          <xdr:nvSpPr>
            <xdr:cNvPr id="4097" name="objekt 26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285750</xdr:colOff>
          <xdr:row>34</xdr:row>
          <xdr:rowOff>95250</xdr:rowOff>
        </xdr:from>
        <xdr:to>
          <xdr:col>11</xdr:col>
          <xdr:colOff>466725</xdr:colOff>
          <xdr:row>35</xdr:row>
          <xdr:rowOff>180975</xdr:rowOff>
        </xdr:to>
        <xdr:sp macro="" textlink="">
          <xdr:nvSpPr>
            <xdr:cNvPr id="4098" name="objekt 25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333375</xdr:colOff>
          <xdr:row>34</xdr:row>
          <xdr:rowOff>76200</xdr:rowOff>
        </xdr:from>
        <xdr:to>
          <xdr:col>14</xdr:col>
          <xdr:colOff>514350</xdr:colOff>
          <xdr:row>35</xdr:row>
          <xdr:rowOff>76200</xdr:rowOff>
        </xdr:to>
        <xdr:sp macro="" textlink="">
          <xdr:nvSpPr>
            <xdr:cNvPr id="4099" name="objekt 2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409575</xdr:colOff>
          <xdr:row>34</xdr:row>
          <xdr:rowOff>85725</xdr:rowOff>
        </xdr:from>
        <xdr:to>
          <xdr:col>15</xdr:col>
          <xdr:colOff>685800</xdr:colOff>
          <xdr:row>35</xdr:row>
          <xdr:rowOff>85725</xdr:rowOff>
        </xdr:to>
        <xdr:sp macro="" textlink="">
          <xdr:nvSpPr>
            <xdr:cNvPr id="4100" name="objekt 22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34</xdr:row>
          <xdr:rowOff>76200</xdr:rowOff>
        </xdr:from>
        <xdr:to>
          <xdr:col>12</xdr:col>
          <xdr:colOff>438150</xdr:colOff>
          <xdr:row>35</xdr:row>
          <xdr:rowOff>171450</xdr:rowOff>
        </xdr:to>
        <xdr:sp macro="" textlink="">
          <xdr:nvSpPr>
            <xdr:cNvPr id="4101" name="objekt 27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238125</xdr:colOff>
          <xdr:row>34</xdr:row>
          <xdr:rowOff>76200</xdr:rowOff>
        </xdr:from>
        <xdr:to>
          <xdr:col>13</xdr:col>
          <xdr:colOff>419100</xdr:colOff>
          <xdr:row>35</xdr:row>
          <xdr:rowOff>161925</xdr:rowOff>
        </xdr:to>
        <xdr:sp macro="" textlink="">
          <xdr:nvSpPr>
            <xdr:cNvPr id="4102" name="Object 28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281940</xdr:colOff>
      <xdr:row>26</xdr:row>
      <xdr:rowOff>99060</xdr:rowOff>
    </xdr:from>
    <xdr:ext cx="21627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380220" y="5265420"/>
              <a:ext cx="21627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cs-CZ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𝐸</m:t>
                            </m:r>
                          </m:e>
                          <m:sub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>
              <a:extLst>
                <a:ext uri="{FF2B5EF4-FFF2-40B4-BE49-F238E27FC236}">
                  <a16:creationId xmlns:a16="http://schemas.microsoft.com/office/drawing/2014/main" id="{B8593B50-410A-4FEB-BD34-86A04EDECA33}"/>
                </a:ext>
              </a:extLst>
            </xdr:cNvPr>
            <xdr:cNvSpPr txBox="1"/>
          </xdr:nvSpPr>
          <xdr:spPr>
            <a:xfrm>
              <a:off x="9380220" y="5265420"/>
              <a:ext cx="21627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i="0">
                  <a:latin typeface="Cambria Math" panose="02040503050406030204" pitchFamily="18" charset="0"/>
                </a:rPr>
                <a:t>(</a:t>
              </a:r>
              <a:r>
                <a:rPr lang="cs-CZ" sz="1100" b="0" i="0">
                  <a:latin typeface="Cambria Math" panose="02040503050406030204" pitchFamily="18" charset="0"/>
                </a:rPr>
                <a:t>𝐸_𝑚 ) ̅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10</xdr:col>
      <xdr:colOff>259080</xdr:colOff>
      <xdr:row>26</xdr:row>
      <xdr:rowOff>91440</xdr:rowOff>
    </xdr:from>
    <xdr:ext cx="319255" cy="2055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ovéPole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10149840" y="5356860"/>
              <a:ext cx="319255" cy="2055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𝑚𝑖𝑛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8" name="TextovéPole 7">
              <a:extLst>
                <a:ext uri="{FF2B5EF4-FFF2-40B4-BE49-F238E27FC236}">
                  <a16:creationId xmlns:a16="http://schemas.microsoft.com/office/drawing/2014/main" id="{621D4832-87A2-45B5-B5B4-E69D9E275DDC}"/>
                </a:ext>
              </a:extLst>
            </xdr:cNvPr>
            <xdr:cNvSpPr txBox="1"/>
          </xdr:nvSpPr>
          <xdr:spPr>
            <a:xfrm>
              <a:off x="10149840" y="5356860"/>
              <a:ext cx="319255" cy="2055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𝐸_𝑚𝑖𝑛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11</xdr:col>
      <xdr:colOff>228600</xdr:colOff>
      <xdr:row>26</xdr:row>
      <xdr:rowOff>91440</xdr:rowOff>
    </xdr:from>
    <xdr:ext cx="442557" cy="1858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ovéPole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11003280" y="5356860"/>
              <a:ext cx="442557" cy="1858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𝑚𝑖𝑛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9" name="TextovéPole 8">
              <a:extLst>
                <a:ext uri="{FF2B5EF4-FFF2-40B4-BE49-F238E27FC236}">
                  <a16:creationId xmlns:a16="http://schemas.microsoft.com/office/drawing/2014/main" id="{55338547-2D1F-43EA-95F9-526975E4C5E0}"/>
                </a:ext>
              </a:extLst>
            </xdr:cNvPr>
            <xdr:cNvSpPr txBox="1"/>
          </xdr:nvSpPr>
          <xdr:spPr>
            <a:xfrm>
              <a:off x="11003280" y="5356860"/>
              <a:ext cx="442557" cy="1858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𝐸_(𝑣(𝑚𝑖𝑛))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12</xdr:col>
      <xdr:colOff>236220</xdr:colOff>
      <xdr:row>26</xdr:row>
      <xdr:rowOff>76200</xdr:rowOff>
    </xdr:from>
    <xdr:ext cx="509883" cy="1858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ovéPole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11879580" y="5341620"/>
              <a:ext cx="509883" cy="1858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𝑠𝑐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𝑚𝑖𝑛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0" name="TextovéPole 9">
              <a:extLst>
                <a:ext uri="{FF2B5EF4-FFF2-40B4-BE49-F238E27FC236}">
                  <a16:creationId xmlns:a16="http://schemas.microsoft.com/office/drawing/2014/main" id="{54F88FCF-5496-4F06-85E8-E6C2D04E8269}"/>
                </a:ext>
              </a:extLst>
            </xdr:cNvPr>
            <xdr:cNvSpPr txBox="1"/>
          </xdr:nvSpPr>
          <xdr:spPr>
            <a:xfrm>
              <a:off x="11879580" y="5341620"/>
              <a:ext cx="509883" cy="1858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𝐸_(𝑠𝑐(𝑚𝑖𝑛))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CC2E7-D3EB-4F63-A749-F030B9D6101D}">
  <sheetPr>
    <pageSetUpPr fitToPage="1"/>
  </sheetPr>
  <dimension ref="C1:Q44"/>
  <sheetViews>
    <sheetView topLeftCell="D1" zoomScaleNormal="100" workbookViewId="0">
      <selection activeCell="P18" sqref="P18"/>
    </sheetView>
  </sheetViews>
  <sheetFormatPr defaultRowHeight="15" x14ac:dyDescent="0.25"/>
  <cols>
    <col min="3" max="3" width="29.5703125" bestFit="1" customWidth="1"/>
    <col min="4" max="4" width="29.140625" bestFit="1" customWidth="1"/>
    <col min="5" max="5" width="21.28515625" bestFit="1" customWidth="1"/>
    <col min="6" max="6" width="27.7109375" bestFit="1" customWidth="1"/>
    <col min="7" max="7" width="11.140625" bestFit="1" customWidth="1"/>
    <col min="8" max="8" width="10.7109375" bestFit="1" customWidth="1"/>
    <col min="10" max="10" width="18.7109375" customWidth="1"/>
    <col min="11" max="11" width="18.42578125" customWidth="1"/>
    <col min="12" max="13" width="11.7109375" customWidth="1"/>
    <col min="14" max="14" width="10.42578125" customWidth="1"/>
    <col min="15" max="15" width="18.85546875" customWidth="1"/>
    <col min="16" max="16" width="16.140625" customWidth="1"/>
  </cols>
  <sheetData>
    <row r="1" spans="3:8" x14ac:dyDescent="0.25">
      <c r="C1" s="66" t="s">
        <v>124</v>
      </c>
      <c r="D1" s="66"/>
      <c r="E1" s="66"/>
      <c r="F1" s="66"/>
      <c r="G1" s="66"/>
      <c r="H1" s="66"/>
    </row>
    <row r="2" spans="3:8" ht="15.75" thickBot="1" x14ac:dyDescent="0.3">
      <c r="C2" s="67"/>
      <c r="D2" s="67"/>
      <c r="E2" s="67"/>
      <c r="F2" s="67"/>
      <c r="G2" s="67"/>
      <c r="H2" s="67"/>
    </row>
    <row r="3" spans="3:8" ht="16.149999999999999" customHeight="1" thickTop="1" x14ac:dyDescent="0.25">
      <c r="C3" s="68" t="s">
        <v>0</v>
      </c>
      <c r="D3" s="68" t="s">
        <v>1</v>
      </c>
      <c r="E3" s="70" t="s">
        <v>2</v>
      </c>
      <c r="F3" s="71"/>
      <c r="G3" s="63" t="s">
        <v>3</v>
      </c>
      <c r="H3" s="68" t="s">
        <v>4</v>
      </c>
    </row>
    <row r="4" spans="3:8" ht="18.75" thickBot="1" x14ac:dyDescent="0.3">
      <c r="C4" s="69"/>
      <c r="D4" s="69"/>
      <c r="E4" s="72"/>
      <c r="F4" s="73"/>
      <c r="G4" s="40" t="s">
        <v>5</v>
      </c>
      <c r="H4" s="69"/>
    </row>
    <row r="5" spans="3:8" ht="15.75" thickTop="1" x14ac:dyDescent="0.25">
      <c r="C5" s="74" t="s">
        <v>6</v>
      </c>
      <c r="D5" s="1" t="s">
        <v>7</v>
      </c>
      <c r="E5" s="77" t="s">
        <v>8</v>
      </c>
      <c r="F5" s="78"/>
      <c r="G5" s="1">
        <v>2</v>
      </c>
      <c r="H5" s="1"/>
    </row>
    <row r="6" spans="3:8" x14ac:dyDescent="0.25">
      <c r="C6" s="75"/>
      <c r="D6" s="2" t="s">
        <v>10</v>
      </c>
      <c r="E6" s="79" t="s">
        <v>11</v>
      </c>
      <c r="F6" s="80"/>
      <c r="G6" s="2">
        <v>1</v>
      </c>
      <c r="H6" s="2"/>
    </row>
    <row r="7" spans="3:8" x14ac:dyDescent="0.25">
      <c r="C7" s="75"/>
      <c r="D7" s="2" t="s">
        <v>12</v>
      </c>
      <c r="E7" s="79" t="s">
        <v>13</v>
      </c>
      <c r="F7" s="80"/>
      <c r="G7" s="2">
        <v>-1</v>
      </c>
      <c r="H7" s="2">
        <v>-1</v>
      </c>
    </row>
    <row r="8" spans="3:8" ht="15.75" thickBot="1" x14ac:dyDescent="0.3">
      <c r="C8" s="76"/>
      <c r="D8" s="3" t="s">
        <v>14</v>
      </c>
      <c r="E8" s="64" t="s">
        <v>15</v>
      </c>
      <c r="F8" s="65"/>
      <c r="G8" s="3">
        <v>-2</v>
      </c>
      <c r="H8" s="3" t="s">
        <v>9</v>
      </c>
    </row>
    <row r="9" spans="3:8" ht="25.5" thickTop="1" thickBot="1" x14ac:dyDescent="0.3">
      <c r="C9" s="74" t="s">
        <v>16</v>
      </c>
      <c r="D9" s="4" t="s">
        <v>9</v>
      </c>
      <c r="E9" s="60" t="s">
        <v>17</v>
      </c>
      <c r="F9" s="60" t="s">
        <v>18</v>
      </c>
      <c r="G9" s="5" t="s">
        <v>9</v>
      </c>
      <c r="H9" s="5" t="s">
        <v>9</v>
      </c>
    </row>
    <row r="10" spans="3:8" x14ac:dyDescent="0.25">
      <c r="C10" s="75"/>
      <c r="D10" s="6" t="s">
        <v>10</v>
      </c>
      <c r="E10" s="6" t="s">
        <v>19</v>
      </c>
      <c r="F10" s="6" t="s">
        <v>20</v>
      </c>
      <c r="G10" s="6">
        <v>1</v>
      </c>
      <c r="H10" s="6"/>
    </row>
    <row r="11" spans="3:8" x14ac:dyDescent="0.25">
      <c r="C11" s="75"/>
      <c r="D11" s="2" t="s">
        <v>12</v>
      </c>
      <c r="E11" s="2" t="s">
        <v>21</v>
      </c>
      <c r="F11" s="2" t="s">
        <v>22</v>
      </c>
      <c r="G11" s="2">
        <v>0</v>
      </c>
      <c r="H11" s="2">
        <v>0</v>
      </c>
    </row>
    <row r="12" spans="3:8" ht="15.75" thickBot="1" x14ac:dyDescent="0.3">
      <c r="C12" s="76"/>
      <c r="D12" s="3" t="s">
        <v>23</v>
      </c>
      <c r="E12" s="3" t="s">
        <v>24</v>
      </c>
      <c r="F12" s="3" t="s">
        <v>25</v>
      </c>
      <c r="G12" s="3">
        <v>-1</v>
      </c>
      <c r="H12" s="3" t="s">
        <v>9</v>
      </c>
    </row>
    <row r="13" spans="3:8" ht="25.5" thickTop="1" x14ac:dyDescent="0.25">
      <c r="C13" s="74" t="s">
        <v>26</v>
      </c>
      <c r="D13" s="1" t="s">
        <v>27</v>
      </c>
      <c r="E13" s="77" t="s">
        <v>9</v>
      </c>
      <c r="F13" s="78"/>
      <c r="G13" s="1">
        <v>2</v>
      </c>
      <c r="H13" s="1"/>
    </row>
    <row r="14" spans="3:8" x14ac:dyDescent="0.25">
      <c r="C14" s="75"/>
      <c r="D14" s="2" t="s">
        <v>28</v>
      </c>
      <c r="E14" s="79" t="s">
        <v>9</v>
      </c>
      <c r="F14" s="80"/>
      <c r="G14" s="2">
        <v>1</v>
      </c>
      <c r="H14" s="2">
        <v>1</v>
      </c>
    </row>
    <row r="15" spans="3:8" ht="15.75" thickBot="1" x14ac:dyDescent="0.3">
      <c r="C15" s="76"/>
      <c r="D15" s="3" t="s">
        <v>29</v>
      </c>
      <c r="E15" s="64" t="s">
        <v>9</v>
      </c>
      <c r="F15" s="65"/>
      <c r="G15" s="3">
        <v>0</v>
      </c>
      <c r="H15" s="3" t="s">
        <v>9</v>
      </c>
    </row>
    <row r="16" spans="3:8" ht="15.75" thickTop="1" x14ac:dyDescent="0.25">
      <c r="C16" s="74" t="s">
        <v>30</v>
      </c>
      <c r="D16" s="1" t="s">
        <v>31</v>
      </c>
      <c r="E16" s="77" t="s">
        <v>9</v>
      </c>
      <c r="F16" s="78"/>
      <c r="G16" s="1">
        <v>1</v>
      </c>
      <c r="H16" s="1">
        <v>1</v>
      </c>
    </row>
    <row r="17" spans="3:16" ht="15.75" thickBot="1" x14ac:dyDescent="0.3">
      <c r="C17" s="76"/>
      <c r="D17" s="3" t="s">
        <v>32</v>
      </c>
      <c r="E17" s="64" t="s">
        <v>9</v>
      </c>
      <c r="F17" s="65"/>
      <c r="G17" s="3">
        <v>0</v>
      </c>
      <c r="H17" s="3"/>
    </row>
    <row r="18" spans="3:16" ht="25.5" thickTop="1" thickBot="1" x14ac:dyDescent="0.3">
      <c r="C18" s="74" t="s">
        <v>33</v>
      </c>
      <c r="D18" s="4" t="s">
        <v>9</v>
      </c>
      <c r="E18" s="60" t="s">
        <v>34</v>
      </c>
      <c r="F18" s="60" t="s">
        <v>35</v>
      </c>
      <c r="G18" s="5" t="s">
        <v>9</v>
      </c>
      <c r="H18" s="5" t="s">
        <v>9</v>
      </c>
    </row>
    <row r="19" spans="3:16" x14ac:dyDescent="0.25">
      <c r="C19" s="75"/>
      <c r="D19" s="6" t="s">
        <v>36</v>
      </c>
      <c r="E19" s="6" t="s">
        <v>37</v>
      </c>
      <c r="F19" s="6" t="s">
        <v>38</v>
      </c>
      <c r="G19" s="6">
        <v>1</v>
      </c>
      <c r="H19" s="6">
        <v>1</v>
      </c>
    </row>
    <row r="20" spans="3:16" ht="15.75" thickBot="1" x14ac:dyDescent="0.3">
      <c r="C20" s="76"/>
      <c r="D20" s="3" t="s">
        <v>39</v>
      </c>
      <c r="E20" s="3" t="s">
        <v>40</v>
      </c>
      <c r="F20" s="3" t="s">
        <v>41</v>
      </c>
      <c r="G20" s="3">
        <v>0</v>
      </c>
      <c r="H20" s="7"/>
    </row>
    <row r="21" spans="3:16" ht="15.75" thickTop="1" x14ac:dyDescent="0.25">
      <c r="C21" s="74" t="s">
        <v>42</v>
      </c>
      <c r="D21" s="1" t="s">
        <v>43</v>
      </c>
      <c r="E21" s="77" t="s">
        <v>9</v>
      </c>
      <c r="F21" s="78"/>
      <c r="G21" s="1">
        <v>1</v>
      </c>
      <c r="H21" s="1"/>
    </row>
    <row r="22" spans="3:16" ht="15.75" thickBot="1" x14ac:dyDescent="0.3">
      <c r="C22" s="76"/>
      <c r="D22" s="3" t="s">
        <v>44</v>
      </c>
      <c r="E22" s="64" t="s">
        <v>9</v>
      </c>
      <c r="F22" s="65"/>
      <c r="G22" s="3">
        <v>0</v>
      </c>
      <c r="H22" s="3">
        <v>0</v>
      </c>
    </row>
    <row r="23" spans="3:16" ht="26.25" customHeight="1" thickTop="1" x14ac:dyDescent="0.25">
      <c r="C23" s="74" t="s">
        <v>45</v>
      </c>
      <c r="D23" s="1" t="s">
        <v>46</v>
      </c>
      <c r="E23" s="77" t="s">
        <v>47</v>
      </c>
      <c r="F23" s="78"/>
      <c r="G23" s="1">
        <v>1</v>
      </c>
      <c r="H23" s="1"/>
    </row>
    <row r="24" spans="3:16" x14ac:dyDescent="0.25">
      <c r="C24" s="75"/>
      <c r="D24" s="2" t="s">
        <v>12</v>
      </c>
      <c r="E24" s="79" t="s">
        <v>48</v>
      </c>
      <c r="F24" s="80"/>
      <c r="G24" s="2">
        <v>0</v>
      </c>
      <c r="H24" s="2">
        <v>0</v>
      </c>
    </row>
    <row r="25" spans="3:16" ht="15.75" thickBot="1" x14ac:dyDescent="0.3">
      <c r="C25" s="76"/>
      <c r="D25" s="3" t="s">
        <v>49</v>
      </c>
      <c r="E25" s="64" t="s">
        <v>9</v>
      </c>
      <c r="F25" s="65"/>
      <c r="G25" s="3">
        <v>-1</v>
      </c>
      <c r="H25" s="3"/>
    </row>
    <row r="26" spans="3:16" ht="15.75" thickTop="1" x14ac:dyDescent="0.25">
      <c r="C26" s="74" t="s">
        <v>50</v>
      </c>
      <c r="D26" s="1" t="s">
        <v>51</v>
      </c>
      <c r="E26" s="77" t="s">
        <v>9</v>
      </c>
      <c r="F26" s="78"/>
      <c r="G26" s="1">
        <v>2</v>
      </c>
      <c r="H26" s="1"/>
    </row>
    <row r="27" spans="3:16" x14ac:dyDescent="0.25">
      <c r="C27" s="75"/>
      <c r="D27" s="2" t="s">
        <v>52</v>
      </c>
      <c r="E27" s="79" t="s">
        <v>9</v>
      </c>
      <c r="F27" s="80"/>
      <c r="G27" s="2">
        <v>1</v>
      </c>
      <c r="H27" s="2"/>
    </row>
    <row r="28" spans="3:16" ht="15.75" thickBot="1" x14ac:dyDescent="0.3">
      <c r="C28" s="76"/>
      <c r="D28" s="3" t="s">
        <v>53</v>
      </c>
      <c r="E28" s="64" t="s">
        <v>9</v>
      </c>
      <c r="F28" s="65"/>
      <c r="G28" s="3">
        <v>0</v>
      </c>
      <c r="H28" s="7">
        <v>0</v>
      </c>
      <c r="K28" s="87" t="s">
        <v>125</v>
      </c>
      <c r="L28" s="87"/>
      <c r="M28" s="87"/>
      <c r="N28" s="87"/>
      <c r="O28" s="87"/>
      <c r="P28" s="87"/>
    </row>
    <row r="29" spans="3:16" ht="19.5" thickTop="1" thickBot="1" x14ac:dyDescent="0.3">
      <c r="C29" s="81" t="s">
        <v>9</v>
      </c>
      <c r="D29" s="82"/>
      <c r="E29" s="82"/>
      <c r="F29" s="83"/>
      <c r="G29" s="59" t="s">
        <v>54</v>
      </c>
      <c r="H29" s="52">
        <f>SUM(H5:H28)</f>
        <v>2</v>
      </c>
      <c r="K29" s="55" t="s">
        <v>118</v>
      </c>
      <c r="L29" s="56" t="s">
        <v>119</v>
      </c>
      <c r="M29" s="56" t="s">
        <v>120</v>
      </c>
      <c r="N29" s="56" t="s">
        <v>121</v>
      </c>
      <c r="O29" s="57" t="s">
        <v>122</v>
      </c>
      <c r="P29" s="58" t="s">
        <v>123</v>
      </c>
    </row>
    <row r="30" spans="3:16" ht="27.75" thickTop="1" thickBot="1" x14ac:dyDescent="0.3">
      <c r="C30" s="84"/>
      <c r="D30" s="85"/>
      <c r="E30" s="85"/>
      <c r="F30" s="86"/>
      <c r="G30" s="8" t="s">
        <v>55</v>
      </c>
      <c r="H30" s="48" t="str">
        <f>CONCATENATE("M",6-H29)</f>
        <v>M4</v>
      </c>
      <c r="K30" s="49" t="str">
        <f>IF($H$30="","",VLOOKUP($H$30,$J$37:$P$42,2,FALSE))</f>
        <v>≥0,75</v>
      </c>
      <c r="L30" s="50" t="str">
        <f>IF($H$30="","",VLOOKUP($H$30,$J$37:$P$42,3,FALSE))</f>
        <v>≥0,4</v>
      </c>
      <c r="M30" s="50" t="str">
        <f>IF($H$30="","",VLOOKUP($H$30,$J$37:$P$42,4,FALSE))</f>
        <v>≥0,6</v>
      </c>
      <c r="N30" s="50" t="str">
        <f>IF($H$30="","",VLOOKUP($H$30,$J$37:$P$42,5,FALSE))</f>
        <v>≥0,15</v>
      </c>
      <c r="O30" s="50" t="str">
        <f>IF($H$30="","",VLOOKUP($H$30,$J$37:$P$42,6,FALSE))</f>
        <v>≤15</v>
      </c>
      <c r="P30" s="51" t="str">
        <f>IF($H$30="","",VLOOKUP($H$30,$J$37:$P$42,7,FALSE))</f>
        <v>≥0,3</v>
      </c>
    </row>
    <row r="31" spans="3:16" ht="15.75" thickTop="1" x14ac:dyDescent="0.25"/>
    <row r="33" spans="10:17" ht="15.75" thickBot="1" x14ac:dyDescent="0.3"/>
    <row r="34" spans="10:17" ht="15.75" thickBot="1" x14ac:dyDescent="0.3">
      <c r="J34" s="93" t="s">
        <v>56</v>
      </c>
      <c r="K34" s="96" t="s">
        <v>57</v>
      </c>
      <c r="L34" s="97"/>
      <c r="M34" s="97"/>
      <c r="N34" s="98"/>
      <c r="O34" s="61" t="s">
        <v>58</v>
      </c>
      <c r="P34" s="61" t="s">
        <v>59</v>
      </c>
    </row>
    <row r="35" spans="10:17" x14ac:dyDescent="0.25">
      <c r="J35" s="94"/>
      <c r="K35" s="9" t="s">
        <v>60</v>
      </c>
      <c r="L35" s="88"/>
      <c r="M35" s="88"/>
      <c r="N35" s="99" t="s">
        <v>113</v>
      </c>
      <c r="O35" s="88" t="s">
        <v>111</v>
      </c>
      <c r="P35" s="88" t="s">
        <v>112</v>
      </c>
    </row>
    <row r="36" spans="10:17" ht="15.75" thickBot="1" x14ac:dyDescent="0.3">
      <c r="J36" s="95"/>
      <c r="K36" s="10" t="s">
        <v>61</v>
      </c>
      <c r="L36" s="89"/>
      <c r="M36" s="89"/>
      <c r="N36" s="100"/>
      <c r="O36" s="89"/>
      <c r="P36" s="89"/>
    </row>
    <row r="37" spans="10:17" ht="15.75" thickBot="1" x14ac:dyDescent="0.3">
      <c r="J37" s="62" t="s">
        <v>76</v>
      </c>
      <c r="K37" s="10" t="s">
        <v>62</v>
      </c>
      <c r="L37" s="10" t="s">
        <v>63</v>
      </c>
      <c r="M37" s="10" t="s">
        <v>64</v>
      </c>
      <c r="N37" s="10" t="s">
        <v>74</v>
      </c>
      <c r="O37" s="10" t="s">
        <v>65</v>
      </c>
      <c r="P37" s="10" t="s">
        <v>67</v>
      </c>
    </row>
    <row r="38" spans="10:17" ht="15.75" thickBot="1" x14ac:dyDescent="0.3">
      <c r="J38" s="62" t="s">
        <v>77</v>
      </c>
      <c r="K38" s="10" t="s">
        <v>70</v>
      </c>
      <c r="L38" s="10" t="s">
        <v>63</v>
      </c>
      <c r="M38" s="10" t="s">
        <v>64</v>
      </c>
      <c r="N38" s="10" t="s">
        <v>74</v>
      </c>
      <c r="O38" s="10" t="s">
        <v>65</v>
      </c>
      <c r="P38" s="10" t="s">
        <v>67</v>
      </c>
    </row>
    <row r="39" spans="10:17" ht="15.75" thickBot="1" x14ac:dyDescent="0.3">
      <c r="J39" s="62" t="s">
        <v>78</v>
      </c>
      <c r="K39" s="10" t="s">
        <v>71</v>
      </c>
      <c r="L39" s="10" t="s">
        <v>63</v>
      </c>
      <c r="M39" s="10" t="s">
        <v>73</v>
      </c>
      <c r="N39" s="10" t="s">
        <v>74</v>
      </c>
      <c r="O39" s="10" t="s">
        <v>68</v>
      </c>
      <c r="P39" s="10" t="s">
        <v>69</v>
      </c>
    </row>
    <row r="40" spans="10:17" ht="15.75" thickBot="1" x14ac:dyDescent="0.3">
      <c r="J40" s="62" t="s">
        <v>79</v>
      </c>
      <c r="K40" s="10" t="s">
        <v>72</v>
      </c>
      <c r="L40" s="10" t="s">
        <v>63</v>
      </c>
      <c r="M40" s="10" t="s">
        <v>73</v>
      </c>
      <c r="N40" s="10" t="s">
        <v>74</v>
      </c>
      <c r="O40" s="10" t="s">
        <v>68</v>
      </c>
      <c r="P40" s="10" t="s">
        <v>69</v>
      </c>
    </row>
    <row r="41" spans="10:17" ht="15.75" thickBot="1" x14ac:dyDescent="0.3">
      <c r="J41" s="62" t="s">
        <v>80</v>
      </c>
      <c r="K41" s="10" t="s">
        <v>66</v>
      </c>
      <c r="L41" s="10" t="s">
        <v>67</v>
      </c>
      <c r="M41" s="10" t="s">
        <v>63</v>
      </c>
      <c r="N41" s="10" t="s">
        <v>74</v>
      </c>
      <c r="O41" s="10" t="s">
        <v>68</v>
      </c>
      <c r="P41" s="10" t="s">
        <v>69</v>
      </c>
    </row>
    <row r="42" spans="10:17" ht="15.75" thickBot="1" x14ac:dyDescent="0.3">
      <c r="J42" s="62" t="s">
        <v>81</v>
      </c>
      <c r="K42" s="10" t="s">
        <v>69</v>
      </c>
      <c r="L42" s="10" t="s">
        <v>67</v>
      </c>
      <c r="M42" s="10" t="s">
        <v>63</v>
      </c>
      <c r="N42" s="10" t="s">
        <v>74</v>
      </c>
      <c r="O42" s="10" t="s">
        <v>75</v>
      </c>
      <c r="P42" s="10" t="s">
        <v>69</v>
      </c>
    </row>
    <row r="43" spans="10:17" ht="15.75" thickBot="1" x14ac:dyDescent="0.3">
      <c r="J43" s="90" t="s">
        <v>100</v>
      </c>
      <c r="K43" s="91"/>
      <c r="L43" s="91"/>
      <c r="M43" s="91"/>
      <c r="N43" s="91"/>
      <c r="O43" s="91"/>
      <c r="P43" s="92"/>
    </row>
    <row r="44" spans="10:17" x14ac:dyDescent="0.25">
      <c r="Q44" s="42"/>
    </row>
  </sheetData>
  <mergeCells count="40">
    <mergeCell ref="C16:C17"/>
    <mergeCell ref="E16:F16"/>
    <mergeCell ref="K28:P28"/>
    <mergeCell ref="P35:P36"/>
    <mergeCell ref="J43:P43"/>
    <mergeCell ref="J34:J36"/>
    <mergeCell ref="K34:N34"/>
    <mergeCell ref="L35:L36"/>
    <mergeCell ref="M35:M36"/>
    <mergeCell ref="N35:N36"/>
    <mergeCell ref="O35:O36"/>
    <mergeCell ref="C29:F30"/>
    <mergeCell ref="C18:C20"/>
    <mergeCell ref="C21:C22"/>
    <mergeCell ref="E21:F21"/>
    <mergeCell ref="E22:F22"/>
    <mergeCell ref="C23:C25"/>
    <mergeCell ref="E23:F23"/>
    <mergeCell ref="E24:F24"/>
    <mergeCell ref="E25:F25"/>
    <mergeCell ref="C26:C28"/>
    <mergeCell ref="E26:F26"/>
    <mergeCell ref="E27:F27"/>
    <mergeCell ref="E28:F28"/>
    <mergeCell ref="E17:F17"/>
    <mergeCell ref="C1:H2"/>
    <mergeCell ref="C3:C4"/>
    <mergeCell ref="D3:D4"/>
    <mergeCell ref="E3:F4"/>
    <mergeCell ref="H3:H4"/>
    <mergeCell ref="C5:C8"/>
    <mergeCell ref="E5:F5"/>
    <mergeCell ref="E6:F6"/>
    <mergeCell ref="E7:F7"/>
    <mergeCell ref="E8:F8"/>
    <mergeCell ref="C9:C12"/>
    <mergeCell ref="C13:C15"/>
    <mergeCell ref="E13:F13"/>
    <mergeCell ref="E14:F14"/>
    <mergeCell ref="E15:F15"/>
  </mergeCells>
  <pageMargins left="0.23622047244094491" right="0.23622047244094491" top="0.74803149606299213" bottom="0.74803149606299213" header="0.31496062992125984" footer="0.31496062992125984"/>
  <pageSetup paperSize="8" scale="75" orientation="landscape" r:id="rId1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10</xdr:col>
                <xdr:colOff>304800</xdr:colOff>
                <xdr:row>34</xdr:row>
                <xdr:rowOff>0</xdr:rowOff>
              </from>
              <to>
                <xdr:col>10</xdr:col>
                <xdr:colOff>485775</xdr:colOff>
                <xdr:row>35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7">
            <anchor moveWithCells="1" sizeWithCells="1">
              <from>
                <xdr:col>11</xdr:col>
                <xdr:colOff>285750</xdr:colOff>
                <xdr:row>34</xdr:row>
                <xdr:rowOff>95250</xdr:rowOff>
              </from>
              <to>
                <xdr:col>11</xdr:col>
                <xdr:colOff>466725</xdr:colOff>
                <xdr:row>35</xdr:row>
                <xdr:rowOff>180975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8">
          <objectPr defaultSize="0" autoPict="0" r:id="rId9">
            <anchor moveWithCells="1" sizeWithCells="1">
              <from>
                <xdr:col>14</xdr:col>
                <xdr:colOff>333375</xdr:colOff>
                <xdr:row>34</xdr:row>
                <xdr:rowOff>76200</xdr:rowOff>
              </from>
              <to>
                <xdr:col>14</xdr:col>
                <xdr:colOff>514350</xdr:colOff>
                <xdr:row>35</xdr:row>
                <xdr:rowOff>76200</xdr:rowOff>
              </to>
            </anchor>
          </objectPr>
        </oleObject>
      </mc:Choice>
      <mc:Fallback>
        <oleObject progId="Equation.3" shapeId="4099" r:id="rId8"/>
      </mc:Fallback>
    </mc:AlternateContent>
    <mc:AlternateContent xmlns:mc="http://schemas.openxmlformats.org/markup-compatibility/2006">
      <mc:Choice Requires="x14">
        <oleObject progId="Equation.3" shapeId="4100" r:id="rId10">
          <objectPr defaultSize="0" autoPict="0" r:id="rId11">
            <anchor moveWithCells="1" sizeWithCells="1">
              <from>
                <xdr:col>15</xdr:col>
                <xdr:colOff>409575</xdr:colOff>
                <xdr:row>34</xdr:row>
                <xdr:rowOff>85725</xdr:rowOff>
              </from>
              <to>
                <xdr:col>15</xdr:col>
                <xdr:colOff>685800</xdr:colOff>
                <xdr:row>35</xdr:row>
                <xdr:rowOff>85725</xdr:rowOff>
              </to>
            </anchor>
          </objectPr>
        </oleObject>
      </mc:Choice>
      <mc:Fallback>
        <oleObject progId="Equation.3" shapeId="4100" r:id="rId10"/>
      </mc:Fallback>
    </mc:AlternateContent>
    <mc:AlternateContent xmlns:mc="http://schemas.openxmlformats.org/markup-compatibility/2006">
      <mc:Choice Requires="x14">
        <oleObject progId="Equation.3" shapeId="4101" r:id="rId12">
          <objectPr defaultSize="0" autoPict="0" r:id="rId13">
            <anchor moveWithCells="1" sizeWithCells="1">
              <from>
                <xdr:col>12</xdr:col>
                <xdr:colOff>257175</xdr:colOff>
                <xdr:row>34</xdr:row>
                <xdr:rowOff>76200</xdr:rowOff>
              </from>
              <to>
                <xdr:col>12</xdr:col>
                <xdr:colOff>438150</xdr:colOff>
                <xdr:row>35</xdr:row>
                <xdr:rowOff>171450</xdr:rowOff>
              </to>
            </anchor>
          </objectPr>
        </oleObject>
      </mc:Choice>
      <mc:Fallback>
        <oleObject progId="Equation.3" shapeId="4101" r:id="rId12"/>
      </mc:Fallback>
    </mc:AlternateContent>
    <mc:AlternateContent xmlns:mc="http://schemas.openxmlformats.org/markup-compatibility/2006">
      <mc:Choice Requires="x14">
        <oleObject progId="Equation.3" shapeId="4102" r:id="rId14">
          <objectPr defaultSize="0" autoPict="0" r:id="rId7">
            <anchor moveWithCells="1" sizeWithCells="1">
              <from>
                <xdr:col>13</xdr:col>
                <xdr:colOff>238125</xdr:colOff>
                <xdr:row>34</xdr:row>
                <xdr:rowOff>76200</xdr:rowOff>
              </from>
              <to>
                <xdr:col>13</xdr:col>
                <xdr:colOff>419100</xdr:colOff>
                <xdr:row>35</xdr:row>
                <xdr:rowOff>161925</xdr:rowOff>
              </to>
            </anchor>
          </objectPr>
        </oleObject>
      </mc:Choice>
      <mc:Fallback>
        <oleObject progId="Equation.3" shapeId="4102" r:id="rId1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35"/>
  <sheetViews>
    <sheetView tabSelected="1" view="pageBreakPreview" topLeftCell="A7" zoomScale="60" zoomScaleNormal="100" workbookViewId="0">
      <selection activeCell="Q25" sqref="Q25"/>
    </sheetView>
  </sheetViews>
  <sheetFormatPr defaultRowHeight="15" x14ac:dyDescent="0.25"/>
  <cols>
    <col min="2" max="2" width="14.5703125" bestFit="1" customWidth="1"/>
    <col min="3" max="3" width="25.85546875" bestFit="1" customWidth="1"/>
    <col min="4" max="4" width="35.5703125" bestFit="1" customWidth="1"/>
    <col min="5" max="5" width="9" bestFit="1" customWidth="1"/>
    <col min="9" max="9" width="12.140625" customWidth="1"/>
    <col min="10" max="10" width="11.5703125" customWidth="1"/>
    <col min="11" max="11" width="11.28515625" customWidth="1"/>
    <col min="12" max="12" width="12.7109375" customWidth="1"/>
    <col min="13" max="13" width="15.28515625" customWidth="1"/>
  </cols>
  <sheetData>
    <row r="1" spans="2:6" x14ac:dyDescent="0.25">
      <c r="B1" s="66" t="s">
        <v>124</v>
      </c>
      <c r="C1" s="66"/>
      <c r="D1" s="66"/>
      <c r="E1" s="66"/>
      <c r="F1" s="66"/>
    </row>
    <row r="2" spans="2:6" ht="14.25" customHeight="1" thickBot="1" x14ac:dyDescent="0.3">
      <c r="B2" s="87"/>
      <c r="C2" s="87"/>
      <c r="D2" s="87"/>
      <c r="E2" s="87"/>
      <c r="F2" s="87"/>
    </row>
    <row r="3" spans="2:6" x14ac:dyDescent="0.25">
      <c r="B3" s="105" t="s">
        <v>0</v>
      </c>
      <c r="C3" s="105" t="s">
        <v>1</v>
      </c>
      <c r="D3" s="105" t="s">
        <v>2</v>
      </c>
      <c r="E3" s="39" t="s">
        <v>3</v>
      </c>
      <c r="F3" s="107" t="s">
        <v>4</v>
      </c>
    </row>
    <row r="4" spans="2:6" ht="18.75" thickBot="1" x14ac:dyDescent="0.4">
      <c r="B4" s="106"/>
      <c r="C4" s="106"/>
      <c r="D4" s="106"/>
      <c r="E4" s="41" t="s">
        <v>82</v>
      </c>
      <c r="F4" s="108"/>
    </row>
    <row r="5" spans="2:6" x14ac:dyDescent="0.25">
      <c r="B5" s="102" t="s">
        <v>83</v>
      </c>
      <c r="C5" s="20" t="s">
        <v>23</v>
      </c>
      <c r="D5" s="20" t="s">
        <v>15</v>
      </c>
      <c r="E5" s="20">
        <v>1</v>
      </c>
      <c r="F5" s="26">
        <v>1</v>
      </c>
    </row>
    <row r="6" spans="2:6" ht="15.75" thickBot="1" x14ac:dyDescent="0.3">
      <c r="B6" s="104"/>
      <c r="C6" s="21" t="s">
        <v>84</v>
      </c>
      <c r="D6" s="21" t="s">
        <v>85</v>
      </c>
      <c r="E6" s="21">
        <v>0</v>
      </c>
      <c r="F6" s="27"/>
    </row>
    <row r="7" spans="2:6" x14ac:dyDescent="0.25">
      <c r="B7" s="101" t="s">
        <v>86</v>
      </c>
      <c r="C7" s="20" t="s">
        <v>87</v>
      </c>
      <c r="D7" s="20" t="s">
        <v>9</v>
      </c>
      <c r="E7" s="20">
        <v>1</v>
      </c>
      <c r="F7" s="26"/>
    </row>
    <row r="8" spans="2:6" x14ac:dyDescent="0.25">
      <c r="B8" s="101"/>
      <c r="C8" s="22" t="s">
        <v>88</v>
      </c>
      <c r="D8" s="22" t="s">
        <v>9</v>
      </c>
      <c r="E8" s="22">
        <v>0</v>
      </c>
      <c r="F8" s="25"/>
    </row>
    <row r="9" spans="2:6" ht="15.75" thickBot="1" x14ac:dyDescent="0.3">
      <c r="B9" s="101"/>
      <c r="C9" s="21" t="s">
        <v>89</v>
      </c>
      <c r="D9" s="21" t="s">
        <v>9</v>
      </c>
      <c r="E9" s="21">
        <v>-1</v>
      </c>
      <c r="F9" s="37">
        <v>-1</v>
      </c>
    </row>
    <row r="10" spans="2:6" ht="24.75" x14ac:dyDescent="0.25">
      <c r="B10" s="102" t="s">
        <v>26</v>
      </c>
      <c r="C10" s="20" t="s">
        <v>90</v>
      </c>
      <c r="D10" s="20" t="s">
        <v>9</v>
      </c>
      <c r="E10" s="20">
        <v>2</v>
      </c>
      <c r="F10" s="23">
        <v>2</v>
      </c>
    </row>
    <row r="11" spans="2:6" x14ac:dyDescent="0.25">
      <c r="B11" s="103"/>
      <c r="C11" s="22" t="s">
        <v>91</v>
      </c>
      <c r="D11" s="22" t="s">
        <v>9</v>
      </c>
      <c r="E11" s="22">
        <v>1</v>
      </c>
      <c r="F11" s="24"/>
    </row>
    <row r="12" spans="2:6" x14ac:dyDescent="0.25">
      <c r="B12" s="103"/>
      <c r="C12" s="22" t="s">
        <v>92</v>
      </c>
      <c r="D12" s="22" t="s">
        <v>9</v>
      </c>
      <c r="E12" s="22">
        <v>1</v>
      </c>
      <c r="F12" s="25" t="s">
        <v>9</v>
      </c>
    </row>
    <row r="13" spans="2:6" x14ac:dyDescent="0.25">
      <c r="B13" s="103"/>
      <c r="C13" s="22" t="s">
        <v>93</v>
      </c>
      <c r="D13" s="22" t="s">
        <v>9</v>
      </c>
      <c r="E13" s="22">
        <v>0</v>
      </c>
      <c r="F13" s="38"/>
    </row>
    <row r="14" spans="2:6" ht="15.75" thickBot="1" x14ac:dyDescent="0.3">
      <c r="B14" s="104"/>
      <c r="C14" s="21" t="s">
        <v>94</v>
      </c>
      <c r="D14" s="21" t="s">
        <v>9</v>
      </c>
      <c r="E14" s="21">
        <v>0</v>
      </c>
      <c r="F14" s="27"/>
    </row>
    <row r="15" spans="2:6" x14ac:dyDescent="0.25">
      <c r="B15" s="102" t="s">
        <v>42</v>
      </c>
      <c r="C15" s="20" t="s">
        <v>43</v>
      </c>
      <c r="D15" s="29" t="s">
        <v>9</v>
      </c>
      <c r="E15" s="20">
        <v>1</v>
      </c>
      <c r="F15" s="28">
        <v>1</v>
      </c>
    </row>
    <row r="16" spans="2:6" ht="15.75" thickBot="1" x14ac:dyDescent="0.3">
      <c r="B16" s="104"/>
      <c r="C16" s="21" t="s">
        <v>44</v>
      </c>
      <c r="D16" s="30" t="s">
        <v>9</v>
      </c>
      <c r="E16" s="21">
        <v>0</v>
      </c>
      <c r="F16" s="34"/>
    </row>
    <row r="17" spans="2:15" ht="24.75" x14ac:dyDescent="0.25">
      <c r="B17" s="101" t="s">
        <v>45</v>
      </c>
      <c r="C17" s="20" t="s">
        <v>46</v>
      </c>
      <c r="D17" s="20" t="s">
        <v>47</v>
      </c>
      <c r="E17" s="20">
        <v>1</v>
      </c>
      <c r="F17" s="28"/>
    </row>
    <row r="18" spans="2:15" x14ac:dyDescent="0.25">
      <c r="B18" s="101"/>
      <c r="C18" s="22" t="s">
        <v>12</v>
      </c>
      <c r="D18" s="22" t="s">
        <v>48</v>
      </c>
      <c r="E18" s="22">
        <v>0</v>
      </c>
      <c r="F18" s="35"/>
    </row>
    <row r="19" spans="2:15" ht="15.75" thickBot="1" x14ac:dyDescent="0.3">
      <c r="B19" s="101"/>
      <c r="C19" s="21" t="s">
        <v>95</v>
      </c>
      <c r="D19" s="21" t="s">
        <v>9</v>
      </c>
      <c r="E19" s="21">
        <v>-1</v>
      </c>
      <c r="F19" s="36">
        <v>-1</v>
      </c>
    </row>
    <row r="20" spans="2:15" x14ac:dyDescent="0.25">
      <c r="B20" s="102" t="s">
        <v>96</v>
      </c>
      <c r="C20" s="20" t="s">
        <v>97</v>
      </c>
      <c r="D20" s="20" t="s">
        <v>9</v>
      </c>
      <c r="E20" s="29">
        <v>1</v>
      </c>
      <c r="F20" s="33"/>
    </row>
    <row r="21" spans="2:15" ht="15.75" thickBot="1" x14ac:dyDescent="0.3">
      <c r="B21" s="104"/>
      <c r="C21" s="21" t="s">
        <v>98</v>
      </c>
      <c r="D21" s="21" t="s">
        <v>9</v>
      </c>
      <c r="E21" s="30">
        <v>0</v>
      </c>
      <c r="F21" s="36">
        <v>0</v>
      </c>
      <c r="I21" s="109" t="s">
        <v>125</v>
      </c>
      <c r="J21" s="109"/>
      <c r="K21" s="109"/>
      <c r="L21" s="109"/>
      <c r="M21" s="109"/>
      <c r="N21" s="109"/>
      <c r="O21" s="109"/>
    </row>
    <row r="22" spans="2:15" ht="25.15" customHeight="1" thickBot="1" x14ac:dyDescent="0.4">
      <c r="B22" s="14"/>
      <c r="C22" s="15"/>
      <c r="D22" s="16"/>
      <c r="E22" s="31" t="s">
        <v>54</v>
      </c>
      <c r="F22" s="32">
        <f>SUM(F5:F21)</f>
        <v>2</v>
      </c>
      <c r="I22" s="46" t="s">
        <v>114</v>
      </c>
      <c r="J22" s="47" t="s">
        <v>115</v>
      </c>
      <c r="K22" s="12" t="s">
        <v>116</v>
      </c>
      <c r="L22" s="13" t="s">
        <v>117</v>
      </c>
      <c r="M22" s="43"/>
      <c r="N22" s="43"/>
      <c r="O22" s="44"/>
    </row>
    <row r="23" spans="2:15" ht="27" thickBot="1" x14ac:dyDescent="0.3">
      <c r="B23" s="17"/>
      <c r="C23" s="18"/>
      <c r="D23" s="19"/>
      <c r="E23" s="31" t="s">
        <v>99</v>
      </c>
      <c r="F23" s="53" t="str">
        <f>CONCATENATE("P",6-F22)</f>
        <v>P4</v>
      </c>
      <c r="I23" s="49">
        <f>IF($F$23="","",VLOOKUP($F$23,$I$29:$M$34,2,FALSE))</f>
        <v>5</v>
      </c>
      <c r="J23" s="54">
        <f>IF($F$23="","",VLOOKUP($F$23,$I$29:$M$34,3,FALSE))</f>
        <v>1</v>
      </c>
      <c r="K23" s="50">
        <f>IF($F$23="","",VLOOKUP($F$23,$I$29:$M$34,4,FALSE))</f>
        <v>1.5</v>
      </c>
      <c r="L23" s="51">
        <f>IF($F$23="","",VLOOKUP($F$23,$I$29:$M$34,5,FALSE))</f>
        <v>1</v>
      </c>
      <c r="M23" s="45"/>
      <c r="N23" s="45"/>
      <c r="O23" s="44"/>
    </row>
    <row r="24" spans="2:15" x14ac:dyDescent="0.25">
      <c r="M24" s="44"/>
      <c r="N24" s="44"/>
    </row>
    <row r="25" spans="2:15" ht="22.9" customHeight="1" thickBot="1" x14ac:dyDescent="0.3"/>
    <row r="26" spans="2:15" ht="15.75" thickBot="1" x14ac:dyDescent="0.3">
      <c r="I26" s="93" t="s">
        <v>56</v>
      </c>
      <c r="J26" s="96" t="s">
        <v>101</v>
      </c>
      <c r="K26" s="110"/>
      <c r="L26" s="97" t="s">
        <v>108</v>
      </c>
      <c r="M26" s="98"/>
    </row>
    <row r="27" spans="2:15" x14ac:dyDescent="0.25">
      <c r="I27" s="94"/>
      <c r="J27" s="88"/>
      <c r="K27" s="88"/>
      <c r="L27" s="88"/>
      <c r="M27" s="99"/>
    </row>
    <row r="28" spans="2:15" ht="15.75" thickBot="1" x14ac:dyDescent="0.3">
      <c r="I28" s="95"/>
      <c r="J28" s="89"/>
      <c r="K28" s="89"/>
      <c r="L28" s="89"/>
      <c r="M28" s="100"/>
    </row>
    <row r="29" spans="2:15" ht="15.75" thickBot="1" x14ac:dyDescent="0.3">
      <c r="I29" s="11" t="s">
        <v>102</v>
      </c>
      <c r="J29" s="10">
        <v>15</v>
      </c>
      <c r="K29" s="10">
        <v>3</v>
      </c>
      <c r="L29" s="10">
        <v>5</v>
      </c>
      <c r="M29" s="10">
        <v>5</v>
      </c>
    </row>
    <row r="30" spans="2:15" ht="15.75" thickBot="1" x14ac:dyDescent="0.3">
      <c r="I30" s="11" t="s">
        <v>103</v>
      </c>
      <c r="J30" s="10">
        <v>10</v>
      </c>
      <c r="K30" s="10">
        <v>2</v>
      </c>
      <c r="L30" s="10">
        <v>3</v>
      </c>
      <c r="M30" s="10">
        <v>2</v>
      </c>
    </row>
    <row r="31" spans="2:15" ht="15.75" thickBot="1" x14ac:dyDescent="0.3">
      <c r="I31" s="11" t="s">
        <v>104</v>
      </c>
      <c r="J31" s="10">
        <v>7.5</v>
      </c>
      <c r="K31" s="10">
        <v>1.5</v>
      </c>
      <c r="L31" s="10">
        <v>2.5</v>
      </c>
      <c r="M31" s="10">
        <v>1.5</v>
      </c>
    </row>
    <row r="32" spans="2:15" ht="15.75" thickBot="1" x14ac:dyDescent="0.3">
      <c r="I32" s="11" t="s">
        <v>105</v>
      </c>
      <c r="J32" s="10">
        <v>5</v>
      </c>
      <c r="K32" s="10">
        <v>1</v>
      </c>
      <c r="L32" s="10">
        <v>1.5</v>
      </c>
      <c r="M32" s="10">
        <v>1</v>
      </c>
    </row>
    <row r="33" spans="9:13" ht="15.75" thickBot="1" x14ac:dyDescent="0.3">
      <c r="I33" s="11" t="s">
        <v>106</v>
      </c>
      <c r="J33" s="10">
        <v>3</v>
      </c>
      <c r="K33" s="10">
        <v>0.6</v>
      </c>
      <c r="L33" s="10">
        <v>1</v>
      </c>
      <c r="M33" s="10">
        <v>0.6</v>
      </c>
    </row>
    <row r="34" spans="9:13" ht="15.75" thickBot="1" x14ac:dyDescent="0.3">
      <c r="I34" s="11" t="s">
        <v>107</v>
      </c>
      <c r="J34" s="10">
        <v>2</v>
      </c>
      <c r="K34" s="10">
        <v>0.4</v>
      </c>
      <c r="L34" s="10">
        <v>0.6</v>
      </c>
      <c r="M34" s="10">
        <v>0.2</v>
      </c>
    </row>
    <row r="35" spans="9:13" ht="15.75" thickBot="1" x14ac:dyDescent="0.3">
      <c r="I35" s="11" t="s">
        <v>109</v>
      </c>
      <c r="J35" s="96" t="s">
        <v>110</v>
      </c>
      <c r="K35" s="97"/>
      <c r="L35" s="97"/>
      <c r="M35" s="98"/>
    </row>
  </sheetData>
  <mergeCells count="20">
    <mergeCell ref="J35:M35"/>
    <mergeCell ref="I21:O21"/>
    <mergeCell ref="I26:I28"/>
    <mergeCell ref="K27:K28"/>
    <mergeCell ref="L27:L28"/>
    <mergeCell ref="M27:M28"/>
    <mergeCell ref="J27:J28"/>
    <mergeCell ref="L26:M26"/>
    <mergeCell ref="J26:K26"/>
    <mergeCell ref="B20:B21"/>
    <mergeCell ref="B3:B4"/>
    <mergeCell ref="C3:C4"/>
    <mergeCell ref="D3:D4"/>
    <mergeCell ref="F3:F4"/>
    <mergeCell ref="B5:B6"/>
    <mergeCell ref="B1:F2"/>
    <mergeCell ref="B7:B9"/>
    <mergeCell ref="B10:B14"/>
    <mergeCell ref="B15:B16"/>
    <mergeCell ref="B17:B19"/>
  </mergeCells>
  <pageMargins left="0.7" right="0.7" top="0.78740157499999996" bottom="0.78740157499999996" header="0.3" footer="0.3"/>
  <pageSetup paperSize="8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M4(Závodní,Šenovská)</vt:lpstr>
      <vt:lpstr>P4(mimo hl. ulice)</vt:lpstr>
      <vt:lpstr>'M4(Závodní,Šenovská)'!Oblast_tisku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sebep</dc:creator>
  <cp:lastModifiedBy>Jurečka Michal</cp:lastModifiedBy>
  <cp:lastPrinted>2019-10-18T07:05:24Z</cp:lastPrinted>
  <dcterms:created xsi:type="dcterms:W3CDTF">2017-05-30T10:37:22Z</dcterms:created>
  <dcterms:modified xsi:type="dcterms:W3CDTF">2019-10-18T07:05:27Z</dcterms:modified>
  <cp:category>Veřejné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xmlns:xsd="http://www.w3.org/2001/XMLSchema" xmlns:xsi="http://www.w3.org/2001/XMLSchema-instance" margin="NaN" class="C0" owner="sebep" position="TopRight" marginX="0" marginY="0" classifiedOn="2019-09-12T14:05:45.2670838+02:00" </vt:lpwstr>
  </property>
  <property fmtid="{D5CDD505-2E9C-101B-9397-08002B2CF9AE}" pid="3" name="DocumentTagging.ClassificationMark.P01">
    <vt:lpwstr>showPrintedBy="false" showPrintDate="false" language="cs" ApplicationVersion="Microsoft Excel, 16.0" addinVersion="5.10.5.31" template="CEZ"&gt;&lt;history bulk="false" class="Veřejné" code="C0" user="Šebesta Petr" divisionPrefix="ESL" mappingVersion="1" d</vt:lpwstr>
  </property>
  <property fmtid="{D5CDD505-2E9C-101B-9397-08002B2CF9AE}" pid="4" name="DocumentTagging.ClassificationMark.P02">
    <vt:lpwstr>ate="2019-09-12T14:05:45.3159528+02:00"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CEZ:ESL:D</vt:lpwstr>
  </property>
</Properties>
</file>