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2"/>
  </bookViews>
  <sheets>
    <sheet name="Komplet" sheetId="13" r:id="rId1"/>
    <sheet name="Dílna" sheetId="3" r:id="rId2"/>
    <sheet name="Chemie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<sst xmlns="http://schemas.openxmlformats.org/spreadsheetml/2006/main" count="206" uniqueCount="124">
  <si>
    <t>Cena/ks</t>
  </si>
  <si>
    <t>ks</t>
  </si>
  <si>
    <t>Název</t>
  </si>
  <si>
    <t>Jedn.</t>
  </si>
  <si>
    <t>Mn.</t>
  </si>
  <si>
    <t>Cena bez DPH</t>
  </si>
  <si>
    <t>DPH 21%</t>
  </si>
  <si>
    <t>Cena s DPH</t>
  </si>
  <si>
    <t>Specifikace</t>
  </si>
  <si>
    <t>Vizualizer</t>
  </si>
  <si>
    <t>Pomůcky</t>
  </si>
  <si>
    <t>Multimediální interaktivní učebnice Chemie 8</t>
  </si>
  <si>
    <t>Multimediální interaktivní učebnice Chemie 9</t>
  </si>
  <si>
    <t>Balíček pro experimenty Vernier</t>
  </si>
  <si>
    <t>Bunsenův laboratorní kahan pro plynovou kartuši s ventilem</t>
  </si>
  <si>
    <t>katruše k laboratornímu plynovému kahanu</t>
  </si>
  <si>
    <t>Měřicí souprava pro měření pH a teploty</t>
  </si>
  <si>
    <t>laboratorní váha</t>
  </si>
  <si>
    <t>Měřič CO a CO2</t>
  </si>
  <si>
    <t>lihový kahan</t>
  </si>
  <si>
    <t>alkoholtester</t>
  </si>
  <si>
    <t>efektní pokusy anorganické chemie</t>
  </si>
  <si>
    <t>efektní pokusy organické chemie</t>
  </si>
  <si>
    <t>digitální teploměr</t>
  </si>
  <si>
    <t>Interaktivní Bohrův model atomu</t>
  </si>
  <si>
    <t>Strojové vybavení pro učitele</t>
  </si>
  <si>
    <t>Stolní sloupová vrtačka</t>
  </si>
  <si>
    <t>Dvoukotoučová stolní bruska</t>
  </si>
  <si>
    <t>Stolní kombi-bruska</t>
  </si>
  <si>
    <t>Pákové nůžky</t>
  </si>
  <si>
    <t>Svěrák</t>
  </si>
  <si>
    <t>Ruční elektrické nářadí pro žáky</t>
  </si>
  <si>
    <t>AKU šroubovák /vrtačka</t>
  </si>
  <si>
    <t>Ruční elektrické nářadí pro učitele</t>
  </si>
  <si>
    <t>Přímočará pilka</t>
  </si>
  <si>
    <t>Příklepová vrtačka</t>
  </si>
  <si>
    <t xml:space="preserve">Ruční nářadí pro žáky: </t>
  </si>
  <si>
    <t xml:space="preserve">Svěráky </t>
  </si>
  <si>
    <t xml:space="preserve">Kladiva </t>
  </si>
  <si>
    <t xml:space="preserve">Sada pilníků </t>
  </si>
  <si>
    <t xml:space="preserve">Sada rašplí na dřevo </t>
  </si>
  <si>
    <t>Sada kleští</t>
  </si>
  <si>
    <t xml:space="preserve">Sada dlátek a dřevěné palice </t>
  </si>
  <si>
    <t>Sada šroubováků</t>
  </si>
  <si>
    <t>Sada měřidel a rýsovadel</t>
  </si>
  <si>
    <t>1 svinovací metr, délka 2 m, šířka pásu 16 mm, magnetická koncovka  
1 skládací metr plastový, délka 1 m  
1 posuvné měřítko, nerezové, délka 150 mm, přesnost 0,02 mm  
1 rýsovací kružidlo, kovové se stavěcím šroubem, délka 200 mm  
1 rýsovací jehla, kovová, tvar tužky s klipem, délka 150 mm</t>
  </si>
  <si>
    <t xml:space="preserve">Sada úhelníků </t>
  </si>
  <si>
    <t xml:space="preserve">1 úhelník kovový plochý, 250x125 mm, tloušťka 5 mm  
1 úhelník kovový příložný, 250x125 mm, tloušťka 5 mm </t>
  </si>
  <si>
    <t>Sada pilek</t>
  </si>
  <si>
    <t>1 pilka na kov, kovový rám, dřevěná ručka, včetně pilového listu, délka 300 mm  
1 pilka ocaska, 3x broušené, kalené zuby, plastová ručka délka 300 mm  
1 pilka děrovka, 3x broušené, kalené zuby, plastová ručka délka 300 mm</t>
  </si>
  <si>
    <t>Sada nůžek na plech a gumové palice</t>
  </si>
  <si>
    <t>1 nůžky na plech, zahnuté, délka 250 mm  
1 gumová palice, průměr 65 mm, dvoubarevná pryž (bílo/černá)</t>
  </si>
  <si>
    <t>Sada svěrek</t>
  </si>
  <si>
    <t xml:space="preserve">Sady vrtáků </t>
  </si>
  <si>
    <t>Pracovní pláště pro žáky</t>
  </si>
  <si>
    <t>Nářadí pro učitele</t>
  </si>
  <si>
    <t xml:space="preserve">Sada závitořezných nástrojů </t>
  </si>
  <si>
    <t xml:space="preserve">NO/CS/WS  
závitníky M 3, 4, 5, 6, 8, 10, 12  ČSN 22 3010  
očka M 3, 4, 5, 6, 8, 10, 12  DIN EN 22 568  
vratidla na očka 25 a 38 mm  ČSN 24 1520  
mezikruží 25/20 a 38/30 mm ČSN 24 1521  
vratidlo na závitníky 25-7,1 mm  ČSN 24 1126  
uloženo v pevné plastovém transportním kufříku  
hmotnost 2,15 kg </t>
  </si>
  <si>
    <t>Mikrometr</t>
  </si>
  <si>
    <t>celokovový s mikrometrickým šroubem  
měřící rozsah 0 – 25 mm  
přesnost měření 0,01 mm</t>
  </si>
  <si>
    <t>Libela 80 cm</t>
  </si>
  <si>
    <t xml:space="preserve">Kladivo  </t>
  </si>
  <si>
    <t>Gola sada</t>
  </si>
  <si>
    <t xml:space="preserve">28 dílná souprava gola klíčů a příslušenství  
hlavice 1/2´´, 8-9-10-11-12-13-14-15-16-17-18-19-20-21-22-23-24-27-30-32  
ráčna 1/2´´  
redukce,prodlužovací nástavce, kolovrátek, vratidlo  
chromvanadiová ocel  
uloženo v transportním kufříku  
záruka 10 let </t>
  </si>
  <si>
    <t>Sada plochých klíčů</t>
  </si>
  <si>
    <t>souprava 12 kusů oboustranných otevřených klíčů  
chromvanadiová ocel  
6x7, 8x9, 10x11, 12x13, 14x15, 16x17, 18x19, 20x22, 21x23, 24x27, 25x28, 30x32  
uloženo v pouzdře</t>
  </si>
  <si>
    <t>Sada očkových klíčů</t>
  </si>
  <si>
    <t>souprava 8 kusů oboustranných očkových klíčů  
chromvanadiová ocel  
6x7, 8x9, 10x11, 12x13, 14x15, 16x17, 18x19, 20x22  
uloženo v pérovém držáku</t>
  </si>
  <si>
    <t>Dílna</t>
  </si>
  <si>
    <t>Dílna - kapacita 16 žáků</t>
  </si>
  <si>
    <t>IT</t>
  </si>
  <si>
    <t>vizualizér</t>
  </si>
  <si>
    <t>Učebna Chemie  - max 30 žáků</t>
  </si>
  <si>
    <t>PC kantor</t>
  </si>
  <si>
    <t>NTB žáci</t>
  </si>
  <si>
    <t>ZŠ Petřvald</t>
  </si>
  <si>
    <t>Chemie</t>
  </si>
  <si>
    <t>Horkovzdušná pistole</t>
  </si>
  <si>
    <t xml:space="preserve">pro napětí 230 V
příkon min. 450 W
sklíčidlo 3 – 16 mm
vzdálenost vřetene od stolu max. 420 mm
stůl min. 185x185 mm, základna min. 300x200 mm
min. 12 rychlostí
</t>
  </si>
  <si>
    <t>pro napětí 230 v
příkon 150 W
2 kotouče o průměru min. 150 mm šířka kotoučo min. 20 a 40 mm
hrubý kotouč G36, jemný kotouč G60
dodávka včetně brusných kotoučů</t>
  </si>
  <si>
    <t>robustní celokovové dílenské pákové nůžky
břit min. 150 mm
maximální tlouška stříhaného plochého materiálu 4 mm
délka páky min. 860 mm</t>
  </si>
  <si>
    <t>Masivní svěrák s kovadlinkou z litiny, tvrzené čelisti, otáčení svěráku pomocí otočného talíře, tělo a pohyblivé rameno odlité každé z jednoho kus; Max. rozevření: 80mm</t>
  </si>
  <si>
    <t>napětí baterie 3,6 V  
kapacita baterie min. 1,2 Ah  
baterie typu Li-Ion  
USB nabíječka; LED osvětlení; indikátor nabíjení; kufr; včetně min bitů HEX: H3-H6; Torx: T25, T27, T30, T40</t>
  </si>
  <si>
    <t>Horkovzdušná pistole  pro odstraňování nátěrů, laků a lepidel. Nastavení 2 teplot a množství proudícího vzduchu umožňuje lepší regulaci teploty při různých aplikacích. Praktický zabudovaný stojánek pro vychladnutí nářadí; Výkon: min. 1600 W</t>
  </si>
  <si>
    <t xml:space="preserve">Tabule s projekčním systémem
Trojlistá keramická tabule s posuvem
školní tabule s bočními sklopnými křídly 
velikost prostřední plochy200x120 cm
bílý keramický povrch 
určený k projekci, popisovatelný stíratelnými fixy a tekutými křídami
křídla velikosti 100x120 cm
bílý keramický povrch ; hliníkové orámování, plastové rožky, odkládací police
hliníkový zvedací systém se skrytým protizávažovým systémem
speciální uchycení pro tabuli a držák dataprojektoru
včetně kompletní montáže tabule
Projektor, technologie 3LCD, ultrakrátká projekce, srovnatelná intenzita bílého i barevného světla
projekce sytá a jasná i za denního světla
rozlišení min. 1280x800
svítivost min 3500 ANSI lm,
životnost lampy min.: 4000 hodin, v ECO módu 6000 hodin
kontrast 14000:1, 
zabudovaný reproduktor min. 15W
konektory: min.:2xHDMI, USB, VGA 
včetně páru přídavných reproduktorů  2x15W
Kompletní instalace, zprovoznění a oživení. Pokud specifikace obsahuje požadavky na určité obchodní názvy nebo odkazy na obchodní firmy, názvy nebo jména a příjmení nebo jsou pro jeho organizační složku příznačné, např. patenty a vynálezy, užitné vzory, normy, průmyslové vzory, ochranné známky nebo označení původu, účastník zadávacího řízení to při zpracování nabídky bude chápat jako vymezení kvalitativního standardu. V tomto případě je účastník zadávacího řízení oprávněn v nabídce uvést i jiné, kvalitativně a technicky obdobné řešení, které splňuje minimálně požadované standardy a odpovídá uvedeným parametrům. </t>
  </si>
  <si>
    <t xml:space="preserve">Vizualizér - Snímač obrazu:  1/ 2,7 " Senzor typu  CMOS
Efektivní pixely min.1920 Vodorovně x 1080 Svisle
Snímková frekvence min.  30 fps
Zoom:min. Optika 12, Digitální 10
Ostření: Automatický
Rozhraní: min 1x USB 1.1 typu B, VGA vstup, VGA výstup, HDMI výstup, vestavěný mikrofon, Paměťová karta SD
funkce: Zobrazení snímků bez použití počítače: Zobrazení snímků z interní nebo podporované externí paměti
Ukládání snímků: Kompatibilní s SD/SDHC (128 MB až 32 GB). Pokud specifikace obsahuje požadavky na určité obchodní názvy nebo odkazy na obchodní firmy, názvy nebo jména a příjmení nebo jsou pro jeho organizační složku příznačné, např. patenty a vynálezy, užitné vzory, normy, průmyslové vzory, ochranné známky nebo označení původu, účastník zadávacího řízení to při zpracování nabídky bude chápat jako vymezení kvalitativního standardu. V tomto případě je účastník zadávacího řízení oprávněn v nabídce uvést i jiné, kvalitativně a technicky obdobné řešení, které splňuje minimálně požadované standardy a odpovídá uvedeným parametrům. </t>
  </si>
  <si>
    <t xml:space="preserve">příkon motoru 520W 
otáčky naprázdno 0 – 3000, elektronika 
pokos 0 – 45° 
hloubka řezu 60 mm dřevo, 5 mm ocel, 10 mm hliník 
beznářaďové upínání, měkká rukojeť </t>
  </si>
  <si>
    <t xml:space="preserve">příkon motoru min.710 W 
příklep min. 40 000 za min., elektronika 
Rychloupínací sklíčidlo 
maximální průměr vrtáků 20 mm dřevo, 13 mm ocel a zdivo </t>
  </si>
  <si>
    <t>sada 2 kusů  
dřevěná rukojeť</t>
  </si>
  <si>
    <t xml:space="preserve">sada 5 kusů pilníků o hrubosti 2  
plochý, půlkulatý, kulatý, trojúhelníkový a čtvercový  
plastová protiskluzová rukojeť  
délka min. 200 mm </t>
  </si>
  <si>
    <t>velikost min. 150 mm  
plastová protiskluzová rukojeť  
sada 3 kusů  
rašple plochá, půlkulatá a kulatá</t>
  </si>
  <si>
    <t>Sada kleští - obsah sady: kombinované, radiové, boční a čelní štípací kleště, pogumované rukojeti, pro jemnou dílenskou práci.</t>
  </si>
  <si>
    <t xml:space="preserve">sada 4 kusů stolařských dlát a 1 dřevěné palice  
dláta šířky 8, 12, 19, 25 mm  
dřevěná ručka s kovovým kroužkem  
palice z bukového dřeva  </t>
  </si>
  <si>
    <t>Sada v praktickém plastovém pouzdře, legovaná ocel S2, magnetická koncovka, ergonomická dvoukomponentní měkčená rukojeť.(plochý 3x75,5x100,6x150; křížový PH0,PH1PH2).</t>
  </si>
  <si>
    <t>Sada nejpoužívanějších vrtáků O 4, 5, 6, 8, 9, 10 mm do dřeva, použití : pro běžné dílenské a kutilské použití, vrtání do dřeva, drřevotřísky, OSB panelů..., balení - plastový box.</t>
  </si>
  <si>
    <t>Materiál svěrky: Litina, Materiál závitu: Ocel. - 2,5+5+7,5cm</t>
  </si>
  <si>
    <t>Zvětšená centrální bublinková libela s přesností +/- 0,5 mm / m
Vynikající viditelnost velkých bočních libel
Nová robustní a lehká konstrukce
Magnetická základna
Koncové krytky absorbují rázy při náhodném pádu</t>
  </si>
  <si>
    <t>Jasanové topůrko.
Zúžený nos.
Šířka hlavy 33mm
Délka 350mm</t>
  </si>
  <si>
    <t>MIUč+ Chemie 8 - Úvod do obecné a anorganické chemie - časově neomezená šk. Multilicence</t>
  </si>
  <si>
    <t>MIUč+ Chemie 9 - časově neomezená šk. Multilicence</t>
  </si>
  <si>
    <t xml:space="preserve">Čidla -  lze připojovat přímo přes USB nebo i bezdrátově přes Bluetooth jak k PC, tak k tabletům a mobilním telefonům (Windows, Android, iOS, Chromebooky, Mac). Můžete tak vytvořit ve třídě až 6 samostatných stanovišť </t>
  </si>
  <si>
    <t>Pro kahany s kartuší na propan/butan s automaticky zavírajícím pojistným ventilem. 
Rozměry:
Výška kahanu s kartuší 160 mm
Rozsah dodávky:
Kahan s 1 kartuší</t>
  </si>
  <si>
    <t>Propanbutanová směs, 230 g</t>
  </si>
  <si>
    <t>Interaktivní Bohrův model atomu (demonstrační model a žákovské modely s černou podložkou); Složení 2 kompletní magnetické demonstrační modely pro učitele s černou podložkou k zavěšení, 2 bílými atomovými jádry, 8 bílými drahami, 20 neutrony, 20 elektrony, 20 protony
8 žákovských modelů vždy s dvěma atomy, 30 protony, 30 neutrony a 30 elektrony.</t>
  </si>
  <si>
    <t>technologická - Přesná váha HC 3000 má ochranný kryt pro spolehlivý transport, má dobře čitelný LCD displej s možností modrého podsvitu. Vážící jednotky g, oz, gn, ct. Napájení váhy pomocí 4 ks AAA baterií.</t>
  </si>
  <si>
    <t>Kantorské PC</t>
  </si>
  <si>
    <t>30 efektních pokusů anorganické chemie, 80 minut videa pokusů, učebnice, pracovní sešit a návod k provedení pokusů ve školní laboratoři. Vše na DVD a přístupné online s možností stažení do počítače, tabletu či mobilu</t>
  </si>
  <si>
    <t>30 efektních pokusů organické chemie, 80 minut záznamu na DVD, tištěná učebnice, pracovní sešit a návod k provedení pokusů ve školní laboratoři.</t>
  </si>
  <si>
    <t>Min parametry:
Formát tiskárny: A3
Rozlišení[DPI]: Černobíle (nejlepší): Až 1 200 x 1 200 dpi
Rychlost černého tisku [str/min]:
Černobíle (A4, normální): min. 20 str./min
Černobíle (A4, oboustranný): min 10 str./min
Tisk první strany [sec]:
Černobíle (A4, připraveno): do 8 s
Černobíle (A4, režim spánku): do 30 s
Max. měsíční zatížení [str]: Až 50 000 stran za měsíc A4
Paměť [MB]: Standardní min.: 512 MB
Oboustranný tisk: Automatický (standardní)
Kapacita zásobníku [str]:
Standardní vstup: Zásobník 1: 100 listů; Zásobník 2: 250 listů
Standardní výstup: Až 250 listů</t>
  </si>
  <si>
    <t xml:space="preserve"> digitální teploměr se dvěma vstupy a dvěma teplotními sondami UNI-T T01 (typ K). Měření ve °C a °F, zobrazení minimální, maximální a průměrné teploty. Měření rozdílu teplot mezi oběma vstupy, dvouřádkový displej. Vzorkovací frekvence 4× za sekundu</t>
  </si>
  <si>
    <t>Alkohol tester s elektrochemickým senzorem (palivovým článkem)
Slouží k zobrazení obsahu alkoholu v krvi
Profesionální předkalibrovaný senzor
Automatické samočištění
Digitální LCD displej s dvoubarevným podsvícením
Akustická a optická signalizace</t>
  </si>
  <si>
    <t>S knotem a krytkou.
Rozměry: min.
V 100 x ø 80 mm</t>
  </si>
  <si>
    <t>pro měření kvality ovzduší - měří zároveň CO, CO2, O2, teplotu a rosný bod
naměřená data jsou zaznamenávána na SD kartu ve formátu Excel, kde je možné je dále zpracovat
přístroj je možné použít i jako indikátor, disponuje totiž i možností nastavení alarmu - výstražného zvukového signálu při překročení definované hodnoty
k přístroji lze připojit maximálně tři sondy  najednou
dvouřádkový LCD displeji 52 x 38 mm
rozhraní: RS232/USB
dodává se včetně 4 sond a pouzdra</t>
  </si>
  <si>
    <t>Kombinovaný měřící přístroj na měření vodivosti, teploty a pH s 2 ks elektrod, na jednoduché a rychle měření pH, vodivosti a teploty. Elektroda je vyměnitelná. Měřící rozsah: ph 0,00-14,00 pH, teplota 0-100 C?, vodivost: 0- +/- 1999 mV</t>
  </si>
  <si>
    <t>Název výrobku, PN nebo jiné označení</t>
  </si>
  <si>
    <t>žákovský notebook</t>
  </si>
  <si>
    <t xml:space="preserve">Materiál: 100% bavlna plátno 145g, velikost M-XL </t>
  </si>
  <si>
    <t>tiskárna</t>
  </si>
  <si>
    <t>Název výrobku, PN nebo jiné označení - MUSÍ BÝT VŽDY UVEDENO</t>
  </si>
  <si>
    <t>pro napětí 230 V
příkon min. 370 W
kombinace pásové a čelní brusky
rychlost pásu 275 m /min.
průměr kotouče 150 mm
pás 100x915 mm
úhel nastavení 0 – 45°</t>
  </si>
  <si>
    <t>Učitelský počítač typu MT (Micro Tower)
Operační systém: plně kompatibilní s operačním systémem který škola používá (Windows 10 Pro)  , možnost připojení do domény
1x Diplej: min. 23" FHD (1920x1080) 
procesor: minimálně  passmark min. 8000 bodů dle http://www.cpubenchmark.net hodnota v den podání nabídky, kompatibilní s win 11
paměť: minimálně 8GB RAM typu DDR4
grafika: integrovaná nebo samostatná
pevný disk: min 256 GB SSD
konektory: min 2x USB 2.0 a 2x USB 3.0 a vyšší, 1x HDMI , 1x  konektor pro sluchátka a mikrofon, 1x RJ45,
USB klávesnice, USB optická myš.</t>
  </si>
  <si>
    <t>Interaktivní projektor a tabule</t>
  </si>
  <si>
    <t>Učitelský počítač typu MT (Micro Tower)
Operační systém: plně kompatibilní s operačním systémem který škola používá (Windows 10 Pro)  , možnost připojení do domény
2x Diplej: min. 23" FHD (1920x1080) 
procesor: minimálně  passmark min. 8000 bodů dle http://www.cpubenchmark.net hodnota v den podání nabídky, kompatibilní s win 11
paměť: minimálně 8GB RAM typu DDR4
grafika: integrovaná nebo samostatná
pevný disk: min 256 GB SSD
konektory: min 2x USB 2.0 a 2x USB 3.0 a vyšší, 1x HDMI , 1x  konektor pro sluchátka a mikrofon, 1x RJ45,
USB klávesnice, USB optická myš.</t>
  </si>
  <si>
    <t>Žákovský notebook
Operační systém: plně kompatibilní s operačním systémem který škola používá (Windows 10 Pro)  , možnost připojení do domény
Diplej: min. 15,6" FHD (1920x1080)
procesor: passmark min.7000 bodů dle http://www.cpubenchmark.net  v den podání nabídky, kompatibilní s win 11
minimálně 4GB RAM typu DDR4
pevný disk: min 256 GB SSD
grafika: integrovaná nebo samostatná
konektory: min, 1x USB-C, 1x USB 2.0 a vyšší , 1x HDMI, 1x konektor pro sluchátka a mikrofon 
Wifi min. ac, Bluetooth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</si>
</sst>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3" fontId="3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0" applyNumberFormat="1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4" borderId="1" xfId="0" applyFont="1" applyFill="1" applyBorder="1" applyAlignment="1">
      <alignment wrapText="1"/>
    </xf>
    <xf numFmtId="3" fontId="7" fillId="0" borderId="2" xfId="20" applyNumberFormat="1" applyFont="1" applyBorder="1" applyAlignment="1">
      <alignment horizontal="center" vertical="center"/>
      <protection/>
    </xf>
    <xf numFmtId="164" fontId="7" fillId="0" borderId="2" xfId="20" applyNumberFormat="1" applyFont="1" applyBorder="1" applyAlignment="1">
      <alignment horizontal="center" vertical="center"/>
      <protection/>
    </xf>
    <xf numFmtId="0" fontId="4" fillId="5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wrapText="1"/>
    </xf>
    <xf numFmtId="3" fontId="7" fillId="0" borderId="1" xfId="20" applyNumberFormat="1" applyFont="1" applyBorder="1" applyAlignment="1">
      <alignment horizontal="center" vertical="center" wrapText="1"/>
      <protection/>
    </xf>
    <xf numFmtId="164" fontId="7" fillId="0" borderId="1" xfId="20" applyNumberFormat="1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7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Border="1"/>
    <xf numFmtId="164" fontId="9" fillId="0" borderId="1" xfId="2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10" fillId="6" borderId="1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164" fontId="11" fillId="6" borderId="1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/>
    <xf numFmtId="3" fontId="12" fillId="4" borderId="1" xfId="20" applyNumberFormat="1" applyFont="1" applyFill="1" applyBorder="1" applyAlignment="1">
      <alignment vertical="center" wrapText="1"/>
      <protection/>
    </xf>
    <xf numFmtId="3" fontId="12" fillId="4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/>
    </xf>
    <xf numFmtId="164" fontId="7" fillId="7" borderId="1" xfId="20" applyNumberFormat="1" applyFont="1" applyFill="1" applyBorder="1" applyAlignment="1">
      <alignment horizontal="center" vertical="center" wrapText="1"/>
      <protection/>
    </xf>
    <xf numFmtId="3" fontId="7" fillId="0" borderId="1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wrapText="1"/>
    </xf>
    <xf numFmtId="3" fontId="7" fillId="0" borderId="3" xfId="20" applyNumberFormat="1" applyFont="1" applyBorder="1" applyAlignment="1">
      <alignment horizontal="center" vertical="center" wrapText="1"/>
      <protection/>
    </xf>
    <xf numFmtId="164" fontId="7" fillId="0" borderId="3" xfId="20" applyNumberFormat="1" applyFont="1" applyBorder="1" applyAlignment="1">
      <alignment horizontal="center" vertical="center" wrapText="1"/>
      <protection/>
    </xf>
    <xf numFmtId="164" fontId="9" fillId="0" borderId="3" xfId="20" applyNumberFormat="1" applyFont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wrapText="1"/>
    </xf>
    <xf numFmtId="3" fontId="10" fillId="6" borderId="4" xfId="20" applyNumberFormat="1" applyFont="1" applyFill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/>
      <protection/>
    </xf>
    <xf numFmtId="164" fontId="7" fillId="7" borderId="1" xfId="20" applyNumberFormat="1" applyFont="1" applyFill="1" applyBorder="1" applyAlignment="1">
      <alignment horizontal="center" vertical="center"/>
      <protection/>
    </xf>
    <xf numFmtId="164" fontId="7" fillId="0" borderId="1" xfId="20" applyNumberFormat="1" applyFont="1" applyBorder="1" applyAlignment="1">
      <alignment horizontal="center" vertical="center"/>
      <protection/>
    </xf>
    <xf numFmtId="0" fontId="5" fillId="4" borderId="1" xfId="0" applyFont="1" applyFill="1" applyBorder="1" applyAlignment="1">
      <alignment/>
    </xf>
    <xf numFmtId="3" fontId="6" fillId="4" borderId="1" xfId="20" applyNumberFormat="1" applyFont="1" applyFill="1" applyBorder="1" applyAlignment="1">
      <alignment vertical="center"/>
      <protection/>
    </xf>
    <xf numFmtId="3" fontId="6" fillId="4" borderId="1" xfId="20" applyNumberFormat="1" applyFont="1" applyFill="1" applyBorder="1" applyAlignment="1">
      <alignment horizontal="left" vertical="top" wrapText="1"/>
      <protection/>
    </xf>
    <xf numFmtId="0" fontId="2" fillId="0" borderId="0" xfId="0" applyFont="1"/>
    <xf numFmtId="0" fontId="4" fillId="4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wrapText="1"/>
    </xf>
    <xf numFmtId="0" fontId="7" fillId="0" borderId="1" xfId="20" applyFont="1" applyFill="1" applyBorder="1" applyAlignment="1">
      <alignment vertical="center"/>
      <protection/>
    </xf>
    <xf numFmtId="0" fontId="8" fillId="0" borderId="1" xfId="0" applyFont="1" applyFill="1" applyBorder="1" applyAlignment="1">
      <alignment horizontal="left" vertical="top" wrapText="1"/>
    </xf>
    <xf numFmtId="0" fontId="7" fillId="0" borderId="2" xfId="20" applyFont="1" applyFill="1" applyBorder="1" applyAlignment="1">
      <alignment vertical="center"/>
      <protection/>
    </xf>
    <xf numFmtId="0" fontId="4" fillId="4" borderId="10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D8"/>
  <sheetViews>
    <sheetView workbookViewId="0" topLeftCell="A1">
      <selection activeCell="A28" sqref="A28"/>
    </sheetView>
  </sheetViews>
  <sheetFormatPr defaultColWidth="9.140625" defaultRowHeight="15"/>
  <cols>
    <col min="1" max="1" width="45.28125" style="0" bestFit="1" customWidth="1"/>
    <col min="2" max="2" width="21.57421875" style="0" bestFit="1" customWidth="1"/>
    <col min="3" max="3" width="15.421875" style="0" bestFit="1" customWidth="1"/>
    <col min="4" max="4" width="12.7109375" style="0" bestFit="1" customWidth="1"/>
    <col min="5" max="5" width="16.421875" style="0" bestFit="1" customWidth="1"/>
    <col min="6" max="6" width="24.00390625" style="0" bestFit="1" customWidth="1"/>
  </cols>
  <sheetData>
    <row r="2" spans="1:4" ht="15">
      <c r="A2" s="6" t="s">
        <v>75</v>
      </c>
      <c r="B2" s="4" t="s">
        <v>5</v>
      </c>
      <c r="C2" s="4" t="s">
        <v>6</v>
      </c>
      <c r="D2" s="4" t="s">
        <v>7</v>
      </c>
    </row>
    <row r="3" spans="1:4" ht="15">
      <c r="A3" s="2" t="s">
        <v>68</v>
      </c>
      <c r="B3" s="3">
        <f>Dílna!F39</f>
        <v>0</v>
      </c>
      <c r="C3" s="3">
        <f>D3-B3</f>
        <v>0</v>
      </c>
      <c r="D3" s="3">
        <f aca="true" t="shared" si="0" ref="D3:D4">B3*1.21</f>
        <v>0</v>
      </c>
    </row>
    <row r="4" spans="1:4" ht="15">
      <c r="A4" s="2" t="s">
        <v>76</v>
      </c>
      <c r="B4" s="3">
        <f>Chemie!F22</f>
        <v>0</v>
      </c>
      <c r="C4" s="3">
        <f>D4-B4</f>
        <v>0</v>
      </c>
      <c r="D4" s="3">
        <f t="shared" si="0"/>
        <v>0</v>
      </c>
    </row>
    <row r="5" spans="2:4" ht="15">
      <c r="B5" s="5">
        <f>SUM(B3:B4)</f>
        <v>0</v>
      </c>
      <c r="C5" s="5">
        <f>SUM(C3:C4)</f>
        <v>0</v>
      </c>
      <c r="D5" s="5">
        <f>SUM(D3:D4)</f>
        <v>0</v>
      </c>
    </row>
    <row r="8" ht="15">
      <c r="A8" s="52" t="s">
        <v>118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N44"/>
  <sheetViews>
    <sheetView workbookViewId="0" topLeftCell="A1">
      <selection activeCell="I5" sqref="I5"/>
    </sheetView>
  </sheetViews>
  <sheetFormatPr defaultColWidth="9.140625" defaultRowHeight="15"/>
  <cols>
    <col min="1" max="1" width="7.8515625" style="0" customWidth="1"/>
    <col min="2" max="2" width="41.00390625" style="0" customWidth="1"/>
    <col min="4" max="4" width="8.00390625" style="0" customWidth="1"/>
    <col min="5" max="5" width="12.8515625" style="0" bestFit="1" customWidth="1"/>
    <col min="6" max="6" width="11.28125" style="0" bestFit="1" customWidth="1"/>
    <col min="7" max="7" width="10.421875" style="0" bestFit="1" customWidth="1"/>
    <col min="8" max="8" width="11.28125" style="0" bestFit="1" customWidth="1"/>
    <col min="9" max="9" width="79.28125" style="1" customWidth="1"/>
    <col min="10" max="10" width="33.28125" style="1" customWidth="1"/>
    <col min="11" max="11" width="29.28125" style="1" customWidth="1"/>
    <col min="12" max="12" width="34.28125" style="1" customWidth="1"/>
    <col min="13" max="13" width="35.57421875" style="1" customWidth="1"/>
    <col min="14" max="14" width="34.7109375" style="1" customWidth="1"/>
  </cols>
  <sheetData>
    <row r="1" spans="1:10" ht="1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7.6">
      <c r="A2" s="32"/>
      <c r="B2" s="33" t="s">
        <v>2</v>
      </c>
      <c r="C2" s="34" t="s">
        <v>3</v>
      </c>
      <c r="D2" s="34" t="s">
        <v>4</v>
      </c>
      <c r="E2" s="34" t="s">
        <v>0</v>
      </c>
      <c r="F2" s="34" t="s">
        <v>5</v>
      </c>
      <c r="G2" s="34" t="s">
        <v>6</v>
      </c>
      <c r="H2" s="34" t="s">
        <v>7</v>
      </c>
      <c r="I2" s="34" t="s">
        <v>8</v>
      </c>
      <c r="J2" s="12" t="s">
        <v>114</v>
      </c>
    </row>
    <row r="3" spans="1:10" ht="120" customHeight="1">
      <c r="A3" s="54" t="s">
        <v>25</v>
      </c>
      <c r="B3" s="35" t="s">
        <v>26</v>
      </c>
      <c r="C3" s="18" t="s">
        <v>1</v>
      </c>
      <c r="D3" s="18">
        <v>1</v>
      </c>
      <c r="E3" s="36">
        <v>0</v>
      </c>
      <c r="F3" s="19">
        <f aca="true" t="shared" si="0" ref="F3:F33">ABS(D3*E3)</f>
        <v>0</v>
      </c>
      <c r="G3" s="19">
        <f aca="true" t="shared" si="1" ref="G3:G33">ABS(H3-F3)</f>
        <v>0</v>
      </c>
      <c r="H3" s="25">
        <f aca="true" t="shared" si="2" ref="H3:H33">ABS(F3*1.21)</f>
        <v>0</v>
      </c>
      <c r="I3" s="37" t="s">
        <v>78</v>
      </c>
      <c r="J3" s="15"/>
    </row>
    <row r="4" spans="1:10" ht="69">
      <c r="A4" s="54"/>
      <c r="B4" s="35" t="s">
        <v>27</v>
      </c>
      <c r="C4" s="18" t="s">
        <v>1</v>
      </c>
      <c r="D4" s="18">
        <v>1</v>
      </c>
      <c r="E4" s="36">
        <v>0</v>
      </c>
      <c r="F4" s="19">
        <f t="shared" si="0"/>
        <v>0</v>
      </c>
      <c r="G4" s="19">
        <f t="shared" si="1"/>
        <v>0</v>
      </c>
      <c r="H4" s="25">
        <f t="shared" si="2"/>
        <v>0</v>
      </c>
      <c r="I4" s="37" t="s">
        <v>79</v>
      </c>
      <c r="J4" s="15"/>
    </row>
    <row r="5" spans="1:14" ht="96.6">
      <c r="A5" s="54"/>
      <c r="B5" s="35" t="s">
        <v>28</v>
      </c>
      <c r="C5" s="18" t="s">
        <v>1</v>
      </c>
      <c r="D5" s="18">
        <v>1</v>
      </c>
      <c r="E5" s="36">
        <v>0</v>
      </c>
      <c r="F5" s="19">
        <f t="shared" si="0"/>
        <v>0</v>
      </c>
      <c r="G5" s="19">
        <f t="shared" si="1"/>
        <v>0</v>
      </c>
      <c r="H5" s="25">
        <f t="shared" si="2"/>
        <v>0</v>
      </c>
      <c r="I5" s="37" t="s">
        <v>119</v>
      </c>
      <c r="J5" s="15"/>
      <c r="M5"/>
      <c r="N5"/>
    </row>
    <row r="6" spans="1:14" ht="55.2">
      <c r="A6" s="54"/>
      <c r="B6" s="35" t="s">
        <v>29</v>
      </c>
      <c r="C6" s="18" t="s">
        <v>1</v>
      </c>
      <c r="D6" s="18">
        <v>1</v>
      </c>
      <c r="E6" s="36">
        <v>0</v>
      </c>
      <c r="F6" s="19">
        <f t="shared" si="0"/>
        <v>0</v>
      </c>
      <c r="G6" s="19">
        <f t="shared" si="1"/>
        <v>0</v>
      </c>
      <c r="H6" s="25">
        <f t="shared" si="2"/>
        <v>0</v>
      </c>
      <c r="I6" s="37" t="s">
        <v>80</v>
      </c>
      <c r="J6" s="15"/>
      <c r="M6"/>
      <c r="N6"/>
    </row>
    <row r="7" spans="1:14" ht="27.6">
      <c r="A7" s="54"/>
      <c r="B7" s="35" t="s">
        <v>30</v>
      </c>
      <c r="C7" s="18" t="s">
        <v>1</v>
      </c>
      <c r="D7" s="18">
        <v>1</v>
      </c>
      <c r="E7" s="36">
        <v>0</v>
      </c>
      <c r="F7" s="19">
        <f t="shared" si="0"/>
        <v>0</v>
      </c>
      <c r="G7" s="19">
        <f t="shared" si="1"/>
        <v>0</v>
      </c>
      <c r="H7" s="25">
        <f t="shared" si="2"/>
        <v>0</v>
      </c>
      <c r="I7" s="37" t="s">
        <v>81</v>
      </c>
      <c r="J7" s="15"/>
      <c r="M7"/>
      <c r="N7"/>
    </row>
    <row r="8" spans="1:14" ht="69">
      <c r="A8" s="58" t="s">
        <v>31</v>
      </c>
      <c r="B8" s="35" t="s">
        <v>32</v>
      </c>
      <c r="C8" s="18" t="s">
        <v>1</v>
      </c>
      <c r="D8" s="18">
        <v>24</v>
      </c>
      <c r="E8" s="36">
        <v>0</v>
      </c>
      <c r="F8" s="19">
        <f t="shared" si="0"/>
        <v>0</v>
      </c>
      <c r="G8" s="19">
        <f t="shared" si="1"/>
        <v>0</v>
      </c>
      <c r="H8" s="25">
        <f t="shared" si="2"/>
        <v>0</v>
      </c>
      <c r="I8" s="38" t="s">
        <v>82</v>
      </c>
      <c r="J8" s="15"/>
      <c r="M8"/>
      <c r="N8"/>
    </row>
    <row r="9" spans="1:14" ht="41.4">
      <c r="A9" s="58"/>
      <c r="B9" s="35" t="s">
        <v>77</v>
      </c>
      <c r="C9" s="18" t="s">
        <v>1</v>
      </c>
      <c r="D9" s="18">
        <v>24</v>
      </c>
      <c r="E9" s="36">
        <v>0</v>
      </c>
      <c r="F9" s="19">
        <f t="shared" si="0"/>
        <v>0</v>
      </c>
      <c r="G9" s="19">
        <f t="shared" si="1"/>
        <v>0</v>
      </c>
      <c r="H9" s="25">
        <f t="shared" si="2"/>
        <v>0</v>
      </c>
      <c r="I9" s="38" t="s">
        <v>83</v>
      </c>
      <c r="J9" s="15"/>
      <c r="M9"/>
      <c r="N9"/>
    </row>
    <row r="10" spans="1:14" ht="69">
      <c r="A10" s="59" t="s">
        <v>33</v>
      </c>
      <c r="B10" s="35" t="s">
        <v>34</v>
      </c>
      <c r="C10" s="18" t="s">
        <v>1</v>
      </c>
      <c r="D10" s="18">
        <v>1</v>
      </c>
      <c r="E10" s="36">
        <v>0</v>
      </c>
      <c r="F10" s="19">
        <f t="shared" si="0"/>
        <v>0</v>
      </c>
      <c r="G10" s="19">
        <f t="shared" si="1"/>
        <v>0</v>
      </c>
      <c r="H10" s="25">
        <f t="shared" si="2"/>
        <v>0</v>
      </c>
      <c r="I10" s="38" t="s">
        <v>86</v>
      </c>
      <c r="J10" s="15"/>
      <c r="K10"/>
      <c r="L10"/>
      <c r="M10"/>
      <c r="N10"/>
    </row>
    <row r="11" spans="1:14" ht="55.2">
      <c r="A11" s="60"/>
      <c r="B11" s="35" t="s">
        <v>35</v>
      </c>
      <c r="C11" s="18" t="s">
        <v>1</v>
      </c>
      <c r="D11" s="18">
        <v>1</v>
      </c>
      <c r="E11" s="36">
        <v>0</v>
      </c>
      <c r="F11" s="19">
        <f t="shared" si="0"/>
        <v>0</v>
      </c>
      <c r="G11" s="19">
        <f t="shared" si="1"/>
        <v>0</v>
      </c>
      <c r="H11" s="25">
        <f t="shared" si="2"/>
        <v>0</v>
      </c>
      <c r="I11" s="38" t="s">
        <v>87</v>
      </c>
      <c r="J11" s="15"/>
      <c r="K11"/>
      <c r="L11"/>
      <c r="M11"/>
      <c r="N11"/>
    </row>
    <row r="12" spans="1:14" ht="60" customHeight="1">
      <c r="A12" s="61" t="s">
        <v>36</v>
      </c>
      <c r="B12" s="35" t="s">
        <v>37</v>
      </c>
      <c r="C12" s="18" t="s">
        <v>1</v>
      </c>
      <c r="D12" s="18">
        <v>24</v>
      </c>
      <c r="E12" s="36">
        <v>0</v>
      </c>
      <c r="F12" s="19">
        <f t="shared" si="0"/>
        <v>0</v>
      </c>
      <c r="G12" s="19">
        <f t="shared" si="1"/>
        <v>0</v>
      </c>
      <c r="H12" s="25">
        <f t="shared" si="2"/>
        <v>0</v>
      </c>
      <c r="I12" s="37" t="s">
        <v>81</v>
      </c>
      <c r="J12" s="15"/>
      <c r="K12"/>
      <c r="L12"/>
      <c r="M12"/>
      <c r="N12"/>
    </row>
    <row r="13" spans="1:14" ht="27.6">
      <c r="A13" s="62"/>
      <c r="B13" s="35" t="s">
        <v>38</v>
      </c>
      <c r="C13" s="18" t="s">
        <v>1</v>
      </c>
      <c r="D13" s="18">
        <v>24</v>
      </c>
      <c r="E13" s="36">
        <v>0</v>
      </c>
      <c r="F13" s="19">
        <f t="shared" si="0"/>
        <v>0</v>
      </c>
      <c r="G13" s="19">
        <f t="shared" si="1"/>
        <v>0</v>
      </c>
      <c r="H13" s="25">
        <f t="shared" si="2"/>
        <v>0</v>
      </c>
      <c r="I13" s="38" t="s">
        <v>88</v>
      </c>
      <c r="J13" s="15"/>
      <c r="K13"/>
      <c r="L13"/>
      <c r="M13"/>
      <c r="N13"/>
    </row>
    <row r="14" spans="1:14" ht="55.2">
      <c r="A14" s="62"/>
      <c r="B14" s="35" t="s">
        <v>39</v>
      </c>
      <c r="C14" s="18" t="s">
        <v>1</v>
      </c>
      <c r="D14" s="18">
        <v>24</v>
      </c>
      <c r="E14" s="36">
        <v>0</v>
      </c>
      <c r="F14" s="19">
        <f t="shared" si="0"/>
        <v>0</v>
      </c>
      <c r="G14" s="19">
        <f t="shared" si="1"/>
        <v>0</v>
      </c>
      <c r="H14" s="25">
        <f t="shared" si="2"/>
        <v>0</v>
      </c>
      <c r="I14" s="38" t="s">
        <v>89</v>
      </c>
      <c r="J14" s="15"/>
      <c r="K14"/>
      <c r="L14"/>
      <c r="M14"/>
      <c r="N14"/>
    </row>
    <row r="15" spans="1:14" ht="55.2">
      <c r="A15" s="62"/>
      <c r="B15" s="35" t="s">
        <v>40</v>
      </c>
      <c r="C15" s="18" t="s">
        <v>1</v>
      </c>
      <c r="D15" s="18">
        <v>24</v>
      </c>
      <c r="E15" s="36">
        <v>0</v>
      </c>
      <c r="F15" s="19">
        <f t="shared" si="0"/>
        <v>0</v>
      </c>
      <c r="G15" s="19">
        <f t="shared" si="1"/>
        <v>0</v>
      </c>
      <c r="H15" s="25">
        <f t="shared" si="2"/>
        <v>0</v>
      </c>
      <c r="I15" s="38" t="s">
        <v>90</v>
      </c>
      <c r="J15" s="15"/>
      <c r="K15"/>
      <c r="L15"/>
      <c r="M15"/>
      <c r="N15"/>
    </row>
    <row r="16" spans="1:14" ht="27.6">
      <c r="A16" s="62"/>
      <c r="B16" s="35" t="s">
        <v>41</v>
      </c>
      <c r="C16" s="18" t="s">
        <v>1</v>
      </c>
      <c r="D16" s="18">
        <v>24</v>
      </c>
      <c r="E16" s="36">
        <v>0</v>
      </c>
      <c r="F16" s="19">
        <f t="shared" si="0"/>
        <v>0</v>
      </c>
      <c r="G16" s="19">
        <f t="shared" si="1"/>
        <v>0</v>
      </c>
      <c r="H16" s="25">
        <f t="shared" si="2"/>
        <v>0</v>
      </c>
      <c r="I16" s="38" t="s">
        <v>91</v>
      </c>
      <c r="J16" s="15"/>
      <c r="K16"/>
      <c r="L16"/>
      <c r="M16"/>
      <c r="N16"/>
    </row>
    <row r="17" spans="1:14" ht="55.2">
      <c r="A17" s="62"/>
      <c r="B17" s="35" t="s">
        <v>42</v>
      </c>
      <c r="C17" s="18" t="s">
        <v>1</v>
      </c>
      <c r="D17" s="18">
        <v>24</v>
      </c>
      <c r="E17" s="36">
        <v>0</v>
      </c>
      <c r="F17" s="19">
        <f t="shared" si="0"/>
        <v>0</v>
      </c>
      <c r="G17" s="19">
        <f t="shared" si="1"/>
        <v>0</v>
      </c>
      <c r="H17" s="25">
        <f t="shared" si="2"/>
        <v>0</v>
      </c>
      <c r="I17" s="38" t="s">
        <v>92</v>
      </c>
      <c r="J17" s="15"/>
      <c r="K17"/>
      <c r="L17"/>
      <c r="M17"/>
      <c r="N17"/>
    </row>
    <row r="18" spans="1:14" ht="27.6">
      <c r="A18" s="62"/>
      <c r="B18" s="35" t="s">
        <v>43</v>
      </c>
      <c r="C18" s="18" t="s">
        <v>1</v>
      </c>
      <c r="D18" s="18">
        <v>24</v>
      </c>
      <c r="E18" s="36">
        <v>0</v>
      </c>
      <c r="F18" s="19">
        <f t="shared" si="0"/>
        <v>0</v>
      </c>
      <c r="G18" s="19">
        <f t="shared" si="1"/>
        <v>0</v>
      </c>
      <c r="H18" s="25">
        <f t="shared" si="2"/>
        <v>0</v>
      </c>
      <c r="I18" s="38" t="s">
        <v>93</v>
      </c>
      <c r="J18" s="15"/>
      <c r="K18"/>
      <c r="L18"/>
      <c r="M18"/>
      <c r="N18"/>
    </row>
    <row r="19" spans="1:14" ht="69">
      <c r="A19" s="62"/>
      <c r="B19" s="35" t="s">
        <v>44</v>
      </c>
      <c r="C19" s="18" t="s">
        <v>1</v>
      </c>
      <c r="D19" s="18">
        <v>24</v>
      </c>
      <c r="E19" s="36">
        <v>0</v>
      </c>
      <c r="F19" s="19">
        <f t="shared" si="0"/>
        <v>0</v>
      </c>
      <c r="G19" s="19">
        <f t="shared" si="1"/>
        <v>0</v>
      </c>
      <c r="H19" s="25">
        <f t="shared" si="2"/>
        <v>0</v>
      </c>
      <c r="I19" s="38" t="s">
        <v>45</v>
      </c>
      <c r="J19" s="15"/>
      <c r="K19"/>
      <c r="L19"/>
      <c r="M19"/>
      <c r="N19"/>
    </row>
    <row r="20" spans="1:14" ht="27.6">
      <c r="A20" s="62"/>
      <c r="B20" s="35" t="s">
        <v>46</v>
      </c>
      <c r="C20" s="18" t="s">
        <v>1</v>
      </c>
      <c r="D20" s="18">
        <v>24</v>
      </c>
      <c r="E20" s="36">
        <v>0</v>
      </c>
      <c r="F20" s="19">
        <f t="shared" si="0"/>
        <v>0</v>
      </c>
      <c r="G20" s="19">
        <f t="shared" si="1"/>
        <v>0</v>
      </c>
      <c r="H20" s="25">
        <f t="shared" si="2"/>
        <v>0</v>
      </c>
      <c r="I20" s="38" t="s">
        <v>47</v>
      </c>
      <c r="J20" s="15"/>
      <c r="K20"/>
      <c r="L20"/>
      <c r="M20"/>
      <c r="N20"/>
    </row>
    <row r="21" spans="1:14" ht="41.4">
      <c r="A21" s="62"/>
      <c r="B21" s="35" t="s">
        <v>48</v>
      </c>
      <c r="C21" s="18" t="s">
        <v>1</v>
      </c>
      <c r="D21" s="18">
        <v>24</v>
      </c>
      <c r="E21" s="36">
        <v>0</v>
      </c>
      <c r="F21" s="19">
        <f t="shared" si="0"/>
        <v>0</v>
      </c>
      <c r="G21" s="19">
        <f t="shared" si="1"/>
        <v>0</v>
      </c>
      <c r="H21" s="25">
        <f t="shared" si="2"/>
        <v>0</v>
      </c>
      <c r="I21" s="38" t="s">
        <v>49</v>
      </c>
      <c r="J21" s="15"/>
      <c r="K21"/>
      <c r="L21"/>
      <c r="M21"/>
      <c r="N21"/>
    </row>
    <row r="22" spans="1:14" ht="27.6">
      <c r="A22" s="62"/>
      <c r="B22" s="35" t="s">
        <v>50</v>
      </c>
      <c r="C22" s="18" t="s">
        <v>1</v>
      </c>
      <c r="D22" s="18">
        <v>24</v>
      </c>
      <c r="E22" s="36">
        <v>0</v>
      </c>
      <c r="F22" s="19">
        <f t="shared" si="0"/>
        <v>0</v>
      </c>
      <c r="G22" s="19">
        <f t="shared" si="1"/>
        <v>0</v>
      </c>
      <c r="H22" s="25">
        <f t="shared" si="2"/>
        <v>0</v>
      </c>
      <c r="I22" s="38" t="s">
        <v>51</v>
      </c>
      <c r="J22" s="15"/>
      <c r="K22"/>
      <c r="L22"/>
      <c r="M22"/>
      <c r="N22"/>
    </row>
    <row r="23" spans="1:14" ht="15">
      <c r="A23" s="62"/>
      <c r="B23" s="35" t="s">
        <v>52</v>
      </c>
      <c r="C23" s="18" t="s">
        <v>1</v>
      </c>
      <c r="D23" s="18">
        <v>24</v>
      </c>
      <c r="E23" s="36">
        <v>0</v>
      </c>
      <c r="F23" s="19">
        <f t="shared" si="0"/>
        <v>0</v>
      </c>
      <c r="G23" s="19">
        <f t="shared" si="1"/>
        <v>0</v>
      </c>
      <c r="H23" s="25">
        <f t="shared" si="2"/>
        <v>0</v>
      </c>
      <c r="I23" s="38" t="s">
        <v>95</v>
      </c>
      <c r="J23" s="15"/>
      <c r="K23"/>
      <c r="L23"/>
      <c r="M23"/>
      <c r="N23"/>
    </row>
    <row r="24" spans="1:14" ht="27.6">
      <c r="A24" s="62"/>
      <c r="B24" s="35" t="s">
        <v>53</v>
      </c>
      <c r="C24" s="18" t="s">
        <v>1</v>
      </c>
      <c r="D24" s="18">
        <v>24</v>
      </c>
      <c r="E24" s="36">
        <v>0</v>
      </c>
      <c r="F24" s="19">
        <f t="shared" si="0"/>
        <v>0</v>
      </c>
      <c r="G24" s="19">
        <f t="shared" si="1"/>
        <v>0</v>
      </c>
      <c r="H24" s="25">
        <f t="shared" si="2"/>
        <v>0</v>
      </c>
      <c r="I24" s="38" t="s">
        <v>94</v>
      </c>
      <c r="J24" s="15"/>
      <c r="K24"/>
      <c r="L24"/>
      <c r="M24"/>
      <c r="N24"/>
    </row>
    <row r="25" spans="1:14" ht="15">
      <c r="A25" s="62"/>
      <c r="B25" s="35" t="s">
        <v>54</v>
      </c>
      <c r="C25" s="39" t="s">
        <v>1</v>
      </c>
      <c r="D25" s="18">
        <v>24</v>
      </c>
      <c r="E25" s="36">
        <v>0</v>
      </c>
      <c r="F25" s="40">
        <f t="shared" si="0"/>
        <v>0</v>
      </c>
      <c r="G25" s="40">
        <f t="shared" si="1"/>
        <v>0</v>
      </c>
      <c r="H25" s="41">
        <f t="shared" si="2"/>
        <v>0</v>
      </c>
      <c r="I25" s="42" t="s">
        <v>116</v>
      </c>
      <c r="J25" s="15"/>
      <c r="K25"/>
      <c r="L25"/>
      <c r="M25"/>
      <c r="N25"/>
    </row>
    <row r="26" spans="1:14" ht="110.4">
      <c r="A26" s="54" t="s">
        <v>55</v>
      </c>
      <c r="B26" s="35" t="s">
        <v>56</v>
      </c>
      <c r="C26" s="18" t="s">
        <v>1</v>
      </c>
      <c r="D26" s="18">
        <v>1</v>
      </c>
      <c r="E26" s="36">
        <v>0</v>
      </c>
      <c r="F26" s="19">
        <f t="shared" si="0"/>
        <v>0</v>
      </c>
      <c r="G26" s="19">
        <f t="shared" si="1"/>
        <v>0</v>
      </c>
      <c r="H26" s="25">
        <f t="shared" si="2"/>
        <v>0</v>
      </c>
      <c r="I26" s="38" t="s">
        <v>57</v>
      </c>
      <c r="J26" s="15"/>
      <c r="K26"/>
      <c r="L26"/>
      <c r="M26"/>
      <c r="N26"/>
    </row>
    <row r="27" spans="1:14" ht="41.4">
      <c r="A27" s="54"/>
      <c r="B27" s="35" t="s">
        <v>58</v>
      </c>
      <c r="C27" s="18" t="s">
        <v>1</v>
      </c>
      <c r="D27" s="18">
        <v>1</v>
      </c>
      <c r="E27" s="36">
        <v>0</v>
      </c>
      <c r="F27" s="19">
        <f t="shared" si="0"/>
        <v>0</v>
      </c>
      <c r="G27" s="19">
        <f t="shared" si="1"/>
        <v>0</v>
      </c>
      <c r="H27" s="25">
        <f t="shared" si="2"/>
        <v>0</v>
      </c>
      <c r="I27" s="38" t="s">
        <v>59</v>
      </c>
      <c r="J27" s="15"/>
      <c r="K27"/>
      <c r="L27"/>
      <c r="M27"/>
      <c r="N27"/>
    </row>
    <row r="28" spans="1:14" ht="69">
      <c r="A28" s="54"/>
      <c r="B28" s="35" t="s">
        <v>60</v>
      </c>
      <c r="C28" s="18" t="s">
        <v>1</v>
      </c>
      <c r="D28" s="18">
        <v>1</v>
      </c>
      <c r="E28" s="36">
        <v>0</v>
      </c>
      <c r="F28" s="19">
        <f t="shared" si="0"/>
        <v>0</v>
      </c>
      <c r="G28" s="19">
        <f t="shared" si="1"/>
        <v>0</v>
      </c>
      <c r="H28" s="25">
        <f t="shared" si="2"/>
        <v>0</v>
      </c>
      <c r="I28" s="38" t="s">
        <v>96</v>
      </c>
      <c r="J28" s="15"/>
      <c r="K28"/>
      <c r="L28"/>
      <c r="M28"/>
      <c r="N28"/>
    </row>
    <row r="29" spans="1:14" ht="55.2">
      <c r="A29" s="54"/>
      <c r="B29" s="35" t="s">
        <v>61</v>
      </c>
      <c r="C29" s="18" t="s">
        <v>1</v>
      </c>
      <c r="D29" s="18">
        <v>1</v>
      </c>
      <c r="E29" s="36">
        <v>0</v>
      </c>
      <c r="F29" s="19">
        <f t="shared" si="0"/>
        <v>0</v>
      </c>
      <c r="G29" s="19">
        <f t="shared" si="1"/>
        <v>0</v>
      </c>
      <c r="H29" s="25">
        <f t="shared" si="2"/>
        <v>0</v>
      </c>
      <c r="I29" s="38" t="s">
        <v>97</v>
      </c>
      <c r="J29" s="15"/>
      <c r="K29"/>
      <c r="L29"/>
      <c r="M29"/>
      <c r="N29"/>
    </row>
    <row r="30" spans="1:14" ht="96.6">
      <c r="A30" s="54"/>
      <c r="B30" s="35" t="s">
        <v>62</v>
      </c>
      <c r="C30" s="18" t="s">
        <v>1</v>
      </c>
      <c r="D30" s="18">
        <v>1</v>
      </c>
      <c r="E30" s="36">
        <v>0</v>
      </c>
      <c r="F30" s="19">
        <f t="shared" si="0"/>
        <v>0</v>
      </c>
      <c r="G30" s="19">
        <f t="shared" si="1"/>
        <v>0</v>
      </c>
      <c r="H30" s="25">
        <f t="shared" si="2"/>
        <v>0</v>
      </c>
      <c r="I30" s="38" t="s">
        <v>63</v>
      </c>
      <c r="J30" s="15"/>
      <c r="K30"/>
      <c r="L30"/>
      <c r="M30"/>
      <c r="N30"/>
    </row>
    <row r="31" spans="1:14" ht="55.2">
      <c r="A31" s="54"/>
      <c r="B31" s="35" t="s">
        <v>64</v>
      </c>
      <c r="C31" s="18" t="s">
        <v>1</v>
      </c>
      <c r="D31" s="18">
        <v>1</v>
      </c>
      <c r="E31" s="36">
        <v>0</v>
      </c>
      <c r="F31" s="19">
        <f t="shared" si="0"/>
        <v>0</v>
      </c>
      <c r="G31" s="19">
        <f t="shared" si="1"/>
        <v>0</v>
      </c>
      <c r="H31" s="25">
        <f t="shared" si="2"/>
        <v>0</v>
      </c>
      <c r="I31" s="38" t="s">
        <v>65</v>
      </c>
      <c r="J31" s="15"/>
      <c r="K31"/>
      <c r="L31"/>
      <c r="M31"/>
      <c r="N31"/>
    </row>
    <row r="32" spans="1:14" ht="55.2">
      <c r="A32" s="54"/>
      <c r="B32" s="35" t="s">
        <v>66</v>
      </c>
      <c r="C32" s="18" t="s">
        <v>1</v>
      </c>
      <c r="D32" s="18">
        <v>1</v>
      </c>
      <c r="E32" s="36">
        <v>0</v>
      </c>
      <c r="F32" s="19">
        <f t="shared" si="0"/>
        <v>0</v>
      </c>
      <c r="G32" s="19">
        <f t="shared" si="1"/>
        <v>0</v>
      </c>
      <c r="H32" s="25">
        <f t="shared" si="2"/>
        <v>0</v>
      </c>
      <c r="I32" s="38" t="s">
        <v>67</v>
      </c>
      <c r="J32" s="15"/>
      <c r="M32"/>
      <c r="N32"/>
    </row>
    <row r="33" spans="1:14" ht="27.6">
      <c r="A33" s="54"/>
      <c r="B33" s="35" t="s">
        <v>43</v>
      </c>
      <c r="C33" s="18" t="s">
        <v>1</v>
      </c>
      <c r="D33" s="18">
        <v>1</v>
      </c>
      <c r="E33" s="36">
        <v>0</v>
      </c>
      <c r="F33" s="19">
        <f t="shared" si="0"/>
        <v>0</v>
      </c>
      <c r="G33" s="19">
        <f t="shared" si="1"/>
        <v>0</v>
      </c>
      <c r="H33" s="25">
        <f t="shared" si="2"/>
        <v>0</v>
      </c>
      <c r="I33" s="38" t="s">
        <v>93</v>
      </c>
      <c r="J33" s="15"/>
      <c r="M33"/>
      <c r="N33"/>
    </row>
    <row r="34" spans="1:14" ht="207">
      <c r="A34" s="43" t="s">
        <v>70</v>
      </c>
      <c r="B34" s="35" t="s">
        <v>117</v>
      </c>
      <c r="C34" s="18" t="s">
        <v>1</v>
      </c>
      <c r="D34" s="18">
        <v>1</v>
      </c>
      <c r="E34" s="36">
        <v>0</v>
      </c>
      <c r="F34" s="19">
        <f aca="true" t="shared" si="3" ref="F34">ABS(D34*E34)</f>
        <v>0</v>
      </c>
      <c r="G34" s="19">
        <f aca="true" t="shared" si="4" ref="G34">ABS(H34-F34)</f>
        <v>0</v>
      </c>
      <c r="H34" s="25">
        <f aca="true" t="shared" si="5" ref="H34">ABS(F34*1.21)</f>
        <v>0</v>
      </c>
      <c r="I34" s="38" t="s">
        <v>108</v>
      </c>
      <c r="J34" s="15"/>
      <c r="M34"/>
      <c r="N34"/>
    </row>
    <row r="35" spans="1:14" ht="220.8">
      <c r="A35" s="43" t="s">
        <v>70</v>
      </c>
      <c r="B35" s="35" t="s">
        <v>71</v>
      </c>
      <c r="C35" s="18" t="s">
        <v>1</v>
      </c>
      <c r="D35" s="18">
        <v>1</v>
      </c>
      <c r="E35" s="36">
        <v>0</v>
      </c>
      <c r="F35" s="19">
        <f aca="true" t="shared" si="6" ref="F35">ABS(D35*E35)</f>
        <v>0</v>
      </c>
      <c r="G35" s="19">
        <f aca="true" t="shared" si="7" ref="G35">ABS(H35-F35)</f>
        <v>0</v>
      </c>
      <c r="H35" s="25">
        <f aca="true" t="shared" si="8" ref="H35">ABS(F35*1.21)</f>
        <v>0</v>
      </c>
      <c r="I35" s="31" t="s">
        <v>85</v>
      </c>
      <c r="J35" s="15"/>
      <c r="M35"/>
      <c r="N35"/>
    </row>
    <row r="36" spans="1:14" ht="166.2" thickBot="1">
      <c r="A36" s="43" t="s">
        <v>70</v>
      </c>
      <c r="B36" s="17" t="s">
        <v>105</v>
      </c>
      <c r="C36" s="18" t="s">
        <v>1</v>
      </c>
      <c r="D36" s="18">
        <v>1</v>
      </c>
      <c r="E36" s="36">
        <v>0</v>
      </c>
      <c r="F36" s="19">
        <f aca="true" t="shared" si="9" ref="F36:F37">ABS(D36*E36)</f>
        <v>0</v>
      </c>
      <c r="G36" s="19">
        <f aca="true" t="shared" si="10" ref="G36:G37">ABS(H36-F36)</f>
        <v>0</v>
      </c>
      <c r="H36" s="25">
        <f aca="true" t="shared" si="11" ref="H36:H37">ABS(F36*1.21)</f>
        <v>0</v>
      </c>
      <c r="I36" s="68" t="s">
        <v>120</v>
      </c>
      <c r="J36" s="15"/>
      <c r="M36"/>
      <c r="N36"/>
    </row>
    <row r="37" spans="1:14" ht="372.6">
      <c r="A37" s="67" t="s">
        <v>121</v>
      </c>
      <c r="B37" s="66" t="s">
        <v>121</v>
      </c>
      <c r="C37" s="13" t="s">
        <v>1</v>
      </c>
      <c r="D37" s="13">
        <v>1</v>
      </c>
      <c r="E37" s="36">
        <v>0</v>
      </c>
      <c r="F37" s="14">
        <f t="shared" si="9"/>
        <v>0</v>
      </c>
      <c r="G37" s="14">
        <f t="shared" si="10"/>
        <v>0</v>
      </c>
      <c r="H37" s="14">
        <f t="shared" si="11"/>
        <v>0</v>
      </c>
      <c r="I37" s="44" t="s">
        <v>84</v>
      </c>
      <c r="J37" s="15"/>
      <c r="M37"/>
      <c r="N37"/>
    </row>
    <row r="38" spans="1:14" ht="27.6">
      <c r="A38" s="20"/>
      <c r="B38" s="20"/>
      <c r="C38" s="20"/>
      <c r="D38" s="20"/>
      <c r="E38" s="20"/>
      <c r="F38" s="28" t="s">
        <v>5</v>
      </c>
      <c r="G38" s="28" t="s">
        <v>6</v>
      </c>
      <c r="H38" s="28" t="s">
        <v>7</v>
      </c>
      <c r="I38" s="10"/>
      <c r="J38" s="10"/>
      <c r="M38"/>
      <c r="N38"/>
    </row>
    <row r="39" spans="1:14" ht="15">
      <c r="A39" s="20"/>
      <c r="B39" s="20"/>
      <c r="C39" s="20"/>
      <c r="D39" s="20"/>
      <c r="E39" s="20"/>
      <c r="F39" s="30">
        <f>SUM(F3:F37)</f>
        <v>0</v>
      </c>
      <c r="G39" s="30">
        <f>SUM(G3:G37)</f>
        <v>0</v>
      </c>
      <c r="H39" s="30">
        <f>SUM(H3:H37)</f>
        <v>0</v>
      </c>
      <c r="I39" s="10"/>
      <c r="J39" s="10"/>
      <c r="M39"/>
      <c r="N39"/>
    </row>
    <row r="40" spans="13:14" ht="15">
      <c r="M40"/>
      <c r="N40"/>
    </row>
    <row r="41" spans="13:14" ht="15">
      <c r="M41"/>
      <c r="N41"/>
    </row>
    <row r="42" spans="13:14" ht="15">
      <c r="M42"/>
      <c r="N42"/>
    </row>
    <row r="43" spans="13:14" ht="15">
      <c r="M43"/>
      <c r="N43"/>
    </row>
    <row r="44" spans="13:14" ht="15">
      <c r="M44"/>
      <c r="N44"/>
    </row>
  </sheetData>
  <mergeCells count="6">
    <mergeCell ref="A26:A33"/>
    <mergeCell ref="A1:J1"/>
    <mergeCell ref="A3:A7"/>
    <mergeCell ref="A8:A9"/>
    <mergeCell ref="A10:A11"/>
    <mergeCell ref="A12:A25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22"/>
  <sheetViews>
    <sheetView tabSelected="1" workbookViewId="0" topLeftCell="C16">
      <selection activeCell="I20" sqref="I20"/>
    </sheetView>
  </sheetViews>
  <sheetFormatPr defaultColWidth="9.140625" defaultRowHeight="15"/>
  <cols>
    <col min="1" max="1" width="7.00390625" style="20" customWidth="1"/>
    <col min="2" max="2" width="37.57421875" style="20" customWidth="1"/>
    <col min="3" max="3" width="9.7109375" style="26" customWidth="1"/>
    <col min="4" max="4" width="10.421875" style="27" customWidth="1"/>
    <col min="5" max="5" width="15.7109375" style="20" customWidth="1"/>
    <col min="6" max="6" width="13.00390625" style="20" bestFit="1" customWidth="1"/>
    <col min="7" max="7" width="11.421875" style="20" bestFit="1" customWidth="1"/>
    <col min="8" max="8" width="13.00390625" style="20" bestFit="1" customWidth="1"/>
    <col min="9" max="9" width="92.57421875" style="29" customWidth="1"/>
    <col min="10" max="10" width="35.7109375" style="10" customWidth="1"/>
    <col min="11" max="11" width="34.140625" style="10" customWidth="1"/>
    <col min="12" max="16384" width="9.140625" style="20" customWidth="1"/>
  </cols>
  <sheetData>
    <row r="1" spans="1:12" s="11" customFormat="1" ht="15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10"/>
      <c r="L1" s="10"/>
    </row>
    <row r="2" spans="1:12" s="11" customFormat="1" ht="15">
      <c r="A2" s="49"/>
      <c r="B2" s="50" t="s">
        <v>2</v>
      </c>
      <c r="C2" s="50" t="s">
        <v>3</v>
      </c>
      <c r="D2" s="50" t="s">
        <v>4</v>
      </c>
      <c r="E2" s="50" t="s">
        <v>0</v>
      </c>
      <c r="F2" s="50" t="s">
        <v>5</v>
      </c>
      <c r="G2" s="50" t="s">
        <v>6</v>
      </c>
      <c r="H2" s="50" t="s">
        <v>7</v>
      </c>
      <c r="I2" s="51" t="s">
        <v>8</v>
      </c>
      <c r="J2" s="12" t="s">
        <v>114</v>
      </c>
      <c r="K2" s="10"/>
      <c r="L2" s="10"/>
    </row>
    <row r="3" spans="1:10" s="11" customFormat="1" ht="345.75" customHeight="1">
      <c r="A3" s="53" t="s">
        <v>121</v>
      </c>
      <c r="B3" s="64" t="s">
        <v>121</v>
      </c>
      <c r="C3" s="46" t="s">
        <v>1</v>
      </c>
      <c r="D3" s="46">
        <v>1</v>
      </c>
      <c r="E3" s="47">
        <v>0</v>
      </c>
      <c r="F3" s="48">
        <f aca="true" t="shared" si="0" ref="F3:F5">ABS(D3*E3)</f>
        <v>0</v>
      </c>
      <c r="G3" s="48">
        <f aca="true" t="shared" si="1" ref="G3:G5">ABS(H3-F3)</f>
        <v>0</v>
      </c>
      <c r="H3" s="48">
        <f aca="true" t="shared" si="2" ref="H3:H5">ABS(F3*1.21)</f>
        <v>0</v>
      </c>
      <c r="I3" s="7" t="s">
        <v>84</v>
      </c>
      <c r="J3" s="15"/>
    </row>
    <row r="4" spans="1:11" ht="151.8">
      <c r="A4" s="16" t="s">
        <v>73</v>
      </c>
      <c r="B4" s="17" t="s">
        <v>105</v>
      </c>
      <c r="C4" s="18" t="s">
        <v>1</v>
      </c>
      <c r="D4" s="18">
        <v>1</v>
      </c>
      <c r="E4" s="47">
        <v>0</v>
      </c>
      <c r="F4" s="19">
        <f t="shared" si="0"/>
        <v>0</v>
      </c>
      <c r="G4" s="19">
        <f t="shared" si="1"/>
        <v>0</v>
      </c>
      <c r="H4" s="19">
        <f t="shared" si="2"/>
        <v>0</v>
      </c>
      <c r="I4" s="65" t="s">
        <v>122</v>
      </c>
      <c r="J4" s="15"/>
      <c r="K4" s="20"/>
    </row>
    <row r="5" spans="1:11" ht="172.5" customHeight="1">
      <c r="A5" s="16" t="s">
        <v>10</v>
      </c>
      <c r="B5" s="21" t="s">
        <v>9</v>
      </c>
      <c r="C5" s="22" t="s">
        <v>1</v>
      </c>
      <c r="D5" s="22">
        <v>1</v>
      </c>
      <c r="E5" s="47">
        <v>0</v>
      </c>
      <c r="F5" s="23">
        <f t="shared" si="0"/>
        <v>0</v>
      </c>
      <c r="G5" s="23">
        <f t="shared" si="1"/>
        <v>0</v>
      </c>
      <c r="H5" s="23">
        <f t="shared" si="2"/>
        <v>0</v>
      </c>
      <c r="I5" s="9" t="s">
        <v>85</v>
      </c>
      <c r="J5" s="15"/>
      <c r="K5" s="20"/>
    </row>
    <row r="6" spans="1:11" ht="15">
      <c r="A6" s="54" t="s">
        <v>10</v>
      </c>
      <c r="B6" s="24" t="s">
        <v>11</v>
      </c>
      <c r="C6" s="18" t="s">
        <v>1</v>
      </c>
      <c r="D6" s="22">
        <v>1</v>
      </c>
      <c r="E6" s="47">
        <v>0</v>
      </c>
      <c r="F6" s="19">
        <f aca="true" t="shared" si="3" ref="F6:F20">ABS(D6*E6)</f>
        <v>0</v>
      </c>
      <c r="G6" s="19">
        <f aca="true" t="shared" si="4" ref="G6:G20">ABS(H6-F6)</f>
        <v>0</v>
      </c>
      <c r="H6" s="19">
        <f aca="true" t="shared" si="5" ref="H6:H20">ABS(F6*1.21)</f>
        <v>0</v>
      </c>
      <c r="I6" s="8" t="s">
        <v>98</v>
      </c>
      <c r="J6" s="15"/>
      <c r="K6" s="20"/>
    </row>
    <row r="7" spans="1:11" ht="15">
      <c r="A7" s="54"/>
      <c r="B7" s="24" t="s">
        <v>12</v>
      </c>
      <c r="C7" s="18" t="s">
        <v>1</v>
      </c>
      <c r="D7" s="22">
        <v>1</v>
      </c>
      <c r="E7" s="47">
        <v>0</v>
      </c>
      <c r="F7" s="19">
        <f t="shared" si="3"/>
        <v>0</v>
      </c>
      <c r="G7" s="19">
        <f t="shared" si="4"/>
        <v>0</v>
      </c>
      <c r="H7" s="19">
        <f t="shared" si="5"/>
        <v>0</v>
      </c>
      <c r="I7" s="8" t="s">
        <v>99</v>
      </c>
      <c r="J7" s="15"/>
      <c r="K7" s="20"/>
    </row>
    <row r="8" spans="1:11" ht="27.6">
      <c r="A8" s="54"/>
      <c r="B8" s="24" t="s">
        <v>13</v>
      </c>
      <c r="C8" s="18" t="s">
        <v>1</v>
      </c>
      <c r="D8" s="22">
        <v>1</v>
      </c>
      <c r="E8" s="47">
        <v>0</v>
      </c>
      <c r="F8" s="19">
        <f t="shared" si="3"/>
        <v>0</v>
      </c>
      <c r="G8" s="19">
        <f t="shared" si="4"/>
        <v>0</v>
      </c>
      <c r="H8" s="19">
        <f t="shared" si="5"/>
        <v>0</v>
      </c>
      <c r="I8" s="8" t="s">
        <v>100</v>
      </c>
      <c r="J8" s="15"/>
      <c r="K8" s="20"/>
    </row>
    <row r="9" spans="1:11" ht="69">
      <c r="A9" s="54"/>
      <c r="B9" s="24" t="s">
        <v>14</v>
      </c>
      <c r="C9" s="18" t="s">
        <v>1</v>
      </c>
      <c r="D9" s="22">
        <v>1</v>
      </c>
      <c r="E9" s="47">
        <v>0</v>
      </c>
      <c r="F9" s="19">
        <f t="shared" si="3"/>
        <v>0</v>
      </c>
      <c r="G9" s="19">
        <f t="shared" si="4"/>
        <v>0</v>
      </c>
      <c r="H9" s="19">
        <f t="shared" si="5"/>
        <v>0</v>
      </c>
      <c r="I9" s="7" t="s">
        <v>101</v>
      </c>
      <c r="J9" s="15"/>
      <c r="K9" s="20"/>
    </row>
    <row r="10" spans="1:11" ht="15">
      <c r="A10" s="54"/>
      <c r="B10" s="24" t="s">
        <v>15</v>
      </c>
      <c r="C10" s="18" t="s">
        <v>1</v>
      </c>
      <c r="D10" s="22">
        <v>3</v>
      </c>
      <c r="E10" s="47">
        <v>0</v>
      </c>
      <c r="F10" s="19">
        <f t="shared" si="3"/>
        <v>0</v>
      </c>
      <c r="G10" s="19">
        <f t="shared" si="4"/>
        <v>0</v>
      </c>
      <c r="H10" s="19">
        <f t="shared" si="5"/>
        <v>0</v>
      </c>
      <c r="I10" s="8" t="s">
        <v>102</v>
      </c>
      <c r="J10" s="15"/>
      <c r="K10" s="20"/>
    </row>
    <row r="11" spans="1:11" ht="41.4">
      <c r="A11" s="54"/>
      <c r="B11" s="24" t="s">
        <v>16</v>
      </c>
      <c r="C11" s="18" t="s">
        <v>1</v>
      </c>
      <c r="D11" s="22">
        <v>1</v>
      </c>
      <c r="E11" s="47">
        <v>0</v>
      </c>
      <c r="F11" s="19">
        <f t="shared" si="3"/>
        <v>0</v>
      </c>
      <c r="G11" s="19">
        <f t="shared" si="4"/>
        <v>0</v>
      </c>
      <c r="H11" s="19">
        <f t="shared" si="5"/>
        <v>0</v>
      </c>
      <c r="I11" s="8" t="s">
        <v>113</v>
      </c>
      <c r="J11" s="15"/>
      <c r="K11" s="20"/>
    </row>
    <row r="12" spans="1:11" ht="27.6">
      <c r="A12" s="54"/>
      <c r="B12" s="24" t="s">
        <v>17</v>
      </c>
      <c r="C12" s="18" t="s">
        <v>1</v>
      </c>
      <c r="D12" s="22">
        <v>1</v>
      </c>
      <c r="E12" s="47">
        <v>0</v>
      </c>
      <c r="F12" s="19">
        <f t="shared" si="3"/>
        <v>0</v>
      </c>
      <c r="G12" s="19">
        <f t="shared" si="4"/>
        <v>0</v>
      </c>
      <c r="H12" s="19">
        <f t="shared" si="5"/>
        <v>0</v>
      </c>
      <c r="I12" s="7" t="s">
        <v>104</v>
      </c>
      <c r="J12" s="15"/>
      <c r="K12" s="20"/>
    </row>
    <row r="13" spans="1:11" ht="110.4">
      <c r="A13" s="54"/>
      <c r="B13" s="24" t="s">
        <v>18</v>
      </c>
      <c r="C13" s="18" t="s">
        <v>1</v>
      </c>
      <c r="D13" s="22">
        <v>1</v>
      </c>
      <c r="E13" s="47">
        <v>0</v>
      </c>
      <c r="F13" s="19">
        <f t="shared" si="3"/>
        <v>0</v>
      </c>
      <c r="G13" s="19">
        <f t="shared" si="4"/>
        <v>0</v>
      </c>
      <c r="H13" s="19">
        <f t="shared" si="5"/>
        <v>0</v>
      </c>
      <c r="I13" s="8" t="s">
        <v>112</v>
      </c>
      <c r="J13" s="15"/>
      <c r="K13" s="20"/>
    </row>
    <row r="14" spans="1:11" ht="41.4">
      <c r="A14" s="54"/>
      <c r="B14" s="24" t="s">
        <v>19</v>
      </c>
      <c r="C14" s="18" t="s">
        <v>1</v>
      </c>
      <c r="D14" s="22">
        <v>15</v>
      </c>
      <c r="E14" s="47">
        <v>0</v>
      </c>
      <c r="F14" s="19">
        <f t="shared" si="3"/>
        <v>0</v>
      </c>
      <c r="G14" s="19">
        <f t="shared" si="4"/>
        <v>0</v>
      </c>
      <c r="H14" s="19">
        <f t="shared" si="5"/>
        <v>0</v>
      </c>
      <c r="I14" s="7" t="s">
        <v>111</v>
      </c>
      <c r="J14" s="15"/>
      <c r="K14" s="20"/>
    </row>
    <row r="15" spans="1:11" ht="82.8">
      <c r="A15" s="54"/>
      <c r="B15" s="24" t="s">
        <v>20</v>
      </c>
      <c r="C15" s="18" t="s">
        <v>1</v>
      </c>
      <c r="D15" s="22">
        <v>1</v>
      </c>
      <c r="E15" s="47"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7" t="s">
        <v>110</v>
      </c>
      <c r="J15" s="15"/>
      <c r="K15" s="20"/>
    </row>
    <row r="16" spans="1:11" ht="27.6">
      <c r="A16" s="54"/>
      <c r="B16" s="24" t="s">
        <v>21</v>
      </c>
      <c r="C16" s="18" t="s">
        <v>1</v>
      </c>
      <c r="D16" s="22">
        <v>1</v>
      </c>
      <c r="E16" s="47">
        <v>0</v>
      </c>
      <c r="F16" s="19">
        <f t="shared" si="3"/>
        <v>0</v>
      </c>
      <c r="G16" s="19">
        <f t="shared" si="4"/>
        <v>0</v>
      </c>
      <c r="H16" s="19">
        <f t="shared" si="5"/>
        <v>0</v>
      </c>
      <c r="I16" s="7" t="s">
        <v>106</v>
      </c>
      <c r="J16" s="15"/>
      <c r="K16" s="20"/>
    </row>
    <row r="17" spans="1:11" ht="27.6">
      <c r="A17" s="54"/>
      <c r="B17" s="24" t="s">
        <v>22</v>
      </c>
      <c r="C17" s="18" t="s">
        <v>1</v>
      </c>
      <c r="D17" s="22">
        <v>1</v>
      </c>
      <c r="E17" s="47">
        <v>0</v>
      </c>
      <c r="F17" s="19">
        <f t="shared" si="3"/>
        <v>0</v>
      </c>
      <c r="G17" s="19">
        <f t="shared" si="4"/>
        <v>0</v>
      </c>
      <c r="H17" s="19">
        <f t="shared" si="5"/>
        <v>0</v>
      </c>
      <c r="I17" s="7" t="s">
        <v>107</v>
      </c>
      <c r="J17" s="15"/>
      <c r="K17" s="20"/>
    </row>
    <row r="18" spans="1:11" ht="41.4">
      <c r="A18" s="54"/>
      <c r="B18" s="24" t="s">
        <v>23</v>
      </c>
      <c r="C18" s="18" t="s">
        <v>1</v>
      </c>
      <c r="D18" s="22">
        <v>1</v>
      </c>
      <c r="E18" s="47">
        <v>0</v>
      </c>
      <c r="F18" s="19">
        <f t="shared" si="3"/>
        <v>0</v>
      </c>
      <c r="G18" s="19">
        <f t="shared" si="4"/>
        <v>0</v>
      </c>
      <c r="H18" s="19">
        <f t="shared" si="5"/>
        <v>0</v>
      </c>
      <c r="I18" s="7" t="s">
        <v>109</v>
      </c>
      <c r="J18" s="15"/>
      <c r="K18" s="20"/>
    </row>
    <row r="19" spans="1:11" ht="54" customHeight="1">
      <c r="A19" s="54"/>
      <c r="B19" s="24" t="s">
        <v>24</v>
      </c>
      <c r="C19" s="18" t="s">
        <v>1</v>
      </c>
      <c r="D19" s="22">
        <v>1</v>
      </c>
      <c r="E19" s="47">
        <v>0</v>
      </c>
      <c r="F19" s="19">
        <f t="shared" si="3"/>
        <v>0</v>
      </c>
      <c r="G19" s="19">
        <f t="shared" si="4"/>
        <v>0</v>
      </c>
      <c r="H19" s="19">
        <f t="shared" si="5"/>
        <v>0</v>
      </c>
      <c r="I19" s="7" t="s">
        <v>103</v>
      </c>
      <c r="J19" s="15"/>
      <c r="K19" s="20"/>
    </row>
    <row r="20" spans="1:11" ht="151.8">
      <c r="A20" s="16" t="s">
        <v>74</v>
      </c>
      <c r="B20" s="17" t="s">
        <v>115</v>
      </c>
      <c r="C20" s="18" t="s">
        <v>1</v>
      </c>
      <c r="D20" s="18">
        <v>10</v>
      </c>
      <c r="E20" s="47">
        <v>0</v>
      </c>
      <c r="F20" s="19">
        <f t="shared" si="3"/>
        <v>0</v>
      </c>
      <c r="G20" s="19">
        <f t="shared" si="4"/>
        <v>0</v>
      </c>
      <c r="H20" s="25">
        <f t="shared" si="5"/>
        <v>0</v>
      </c>
      <c r="I20" s="65" t="s">
        <v>123</v>
      </c>
      <c r="J20" s="15"/>
      <c r="K20" s="20"/>
    </row>
    <row r="21" spans="6:8" ht="15">
      <c r="F21" s="45" t="s">
        <v>5</v>
      </c>
      <c r="G21" s="45" t="s">
        <v>6</v>
      </c>
      <c r="H21" s="45" t="s">
        <v>7</v>
      </c>
    </row>
    <row r="22" spans="6:8" ht="15">
      <c r="F22" s="30">
        <f>SUM(F3:F20)</f>
        <v>0</v>
      </c>
      <c r="G22" s="30">
        <f>SUM(G3:G20)</f>
        <v>0</v>
      </c>
      <c r="H22" s="30">
        <f>SUM(H3:H20)</f>
        <v>0</v>
      </c>
    </row>
  </sheetData>
  <mergeCells count="2">
    <mergeCell ref="A6:A19"/>
    <mergeCell ref="A1:J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reneata_pdf</cp:lastModifiedBy>
  <cp:lastPrinted>2022-01-17T13:15:30Z</cp:lastPrinted>
  <dcterms:created xsi:type="dcterms:W3CDTF">2016-09-02T09:04:57Z</dcterms:created>
  <dcterms:modified xsi:type="dcterms:W3CDTF">2022-02-08T13:09:15Z</dcterms:modified>
  <cp:category/>
  <cp:version/>
  <cp:contentType/>
  <cp:contentStatus/>
</cp:coreProperties>
</file>