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4"/>
  </bookViews>
  <sheets>
    <sheet name="Rozpočet" sheetId="1" r:id="rId1"/>
    <sheet name="SO 01" sheetId="3" r:id="rId2"/>
    <sheet name="PS 01" sheetId="4" r:id="rId3"/>
    <sheet name="PS 02" sheetId="5" r:id="rId4"/>
    <sheet name="PS 03" sheetId="6" r:id="rId5"/>
  </sheets>
  <externalReferences>
    <externalReference r:id="rId8"/>
    <externalReference r:id="rId9"/>
    <externalReference r:id="rId10"/>
  </externalReferences>
  <definedNames>
    <definedName name="____BPK1">#REF!</definedName>
    <definedName name="____BPK2">#REF!</definedName>
    <definedName name="____BPK3">#REF!</definedName>
    <definedName name="___BPK1" localSheetId="4">#REF!</definedName>
    <definedName name="___BPK2" localSheetId="4">#REF!</definedName>
    <definedName name="___BPK3" localSheetId="4">#REF!</definedName>
    <definedName name="__BPK1">#REF!</definedName>
    <definedName name="__BPK2">#REF!</definedName>
    <definedName name="__BPK3">#REF!</definedName>
    <definedName name="__HSV1">#REF!</definedName>
    <definedName name="__HZS1">#REF!</definedName>
    <definedName name="_BPK1" localSheetId="1">#REF!</definedName>
    <definedName name="_BPK2" localSheetId="1">#REF!</definedName>
    <definedName name="_BPK3" localSheetId="1">#REF!</definedName>
    <definedName name="_HSV1">#REF!</definedName>
    <definedName name="_HZS1">#REF!</definedName>
    <definedName name="ASFAF">#REF!</definedName>
    <definedName name="ASFAF1">#REF!</definedName>
    <definedName name="cisloobjektu">'[1]Krycí list'!$A$4</definedName>
    <definedName name="cislostavby">'[1]Krycí list'!$A$6</definedName>
    <definedName name="dghjshjsf">#REF!</definedName>
    <definedName name="Dodavka">'[2]Rekapitulace'!$G$8</definedName>
    <definedName name="Dodavka0" localSheetId="4">#REF!</definedName>
    <definedName name="Dodavka0" localSheetId="1">#REF!</definedName>
    <definedName name="Dodavka0">#REF!</definedName>
    <definedName name="HSV">'[2]Rekapitulace'!$E$8</definedName>
    <definedName name="HSV0" localSheetId="4">#REF!</definedName>
    <definedName name="HSV0" localSheetId="1">#REF!</definedName>
    <definedName name="HSV0">#REF!</definedName>
    <definedName name="HZS">'[2]Rekapitulace'!$I$8</definedName>
    <definedName name="HZS0" localSheetId="4">#REF!</definedName>
    <definedName name="HZS0" localSheetId="1">#REF!</definedName>
    <definedName name="HZS0">#REF!</definedName>
    <definedName name="k">#REF!</definedName>
    <definedName name="marže_Gaus">#REF!</definedName>
    <definedName name="Mont">'[2]Rekapitulace'!$H$8</definedName>
    <definedName name="Montaz0" localSheetId="4">#REF!</definedName>
    <definedName name="Montaz0" localSheetId="1">#REF!</definedName>
    <definedName name="Montaz0">#REF!</definedName>
    <definedName name="nazevobjektu">'[1]Krycí list'!$C$4</definedName>
    <definedName name="nazevstavby">'[1]Krycí list'!$C$6</definedName>
    <definedName name="_xlnm.Print_Area" localSheetId="2">'PS 01'!$A$1:$N$261</definedName>
    <definedName name="_xlnm.Print_Area" localSheetId="3">'PS 02'!$A$1:$N$143</definedName>
    <definedName name="_xlnm.Print_Area" localSheetId="4">'PS 03'!$A$1:$L$111</definedName>
    <definedName name="_xlnm.Print_Area" localSheetId="0">'Rozpočet'!$A$2:$AW$78</definedName>
    <definedName name="_xlnm.Print_Area" localSheetId="1">'SO 01'!$A$1:$K$65</definedName>
    <definedName name="PSV">'[2]Rekapitulace'!$F$8</definedName>
    <definedName name="PSV0" localSheetId="4">#REF!</definedName>
    <definedName name="PSV0" localSheetId="1">#REF!</definedName>
    <definedName name="PSV0">#REF!</definedName>
    <definedName name="Služby">#REF!</definedName>
    <definedName name="Strojní">#REF!</definedName>
    <definedName name="Subdodávky">#REF!</definedName>
    <definedName name="Typ" localSheetId="4">#REF!</definedName>
    <definedName name="Typ" localSheetId="1">#REF!</definedName>
    <definedName name="Typ">#REF!</definedName>
    <definedName name="VRN">'[2]Rekapitulace'!$H$21</definedName>
    <definedName name="VRNKc" localSheetId="4">#REF!</definedName>
    <definedName name="VRNKc" localSheetId="1">#REF!</definedName>
    <definedName name="VRNKc">#REF!</definedName>
    <definedName name="VRNnazev" localSheetId="4">#REF!</definedName>
    <definedName name="VRNnazev" localSheetId="1">#REF!</definedName>
    <definedName name="VRNnazev">#REF!</definedName>
    <definedName name="VRNproc" localSheetId="4">#REF!</definedName>
    <definedName name="VRNproc" localSheetId="1">#REF!</definedName>
    <definedName name="VRNproc">#REF!</definedName>
    <definedName name="VRNzakl" localSheetId="4">#REF!</definedName>
    <definedName name="VRNzakl" localSheetId="1">#REF!</definedName>
    <definedName name="VRNzakl">#REF!</definedName>
    <definedName name="_xlnm.Print_Titles" localSheetId="0">'Rozpočet'!$54:$54</definedName>
  </definedNames>
  <calcPr calcId="191029"/>
</workbook>
</file>

<file path=xl/sharedStrings.xml><?xml version="1.0" encoding="utf-8"?>
<sst xmlns="http://schemas.openxmlformats.org/spreadsheetml/2006/main" count="2142" uniqueCount="632">
  <si>
    <t>Export Komplet</t>
  </si>
  <si>
    <t/>
  </si>
  <si>
    <t>False</t>
  </si>
  <si>
    <t>{ce949709-5b27-4e5c-9931-7b47bc5fcfb5}</t>
  </si>
  <si>
    <t>0,01</t>
  </si>
  <si>
    <t>21</t>
  </si>
  <si>
    <t>15</t>
  </si>
  <si>
    <t>v ---  níže se nacházejí doplnkové a pomocné údaje k sestavám  --- v</t>
  </si>
  <si>
    <t>0,001</t>
  </si>
  <si>
    <t>Stavba:</t>
  </si>
  <si>
    <t>Místo: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</si>
  <si>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</si>
  <si>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</si>
  <si>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</si>
  <si>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</si>
  <si>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</si>
  <si>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</si>
  <si>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</si>
  <si>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</si>
  <si>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</si>
  <si>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</si>
  <si>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</si>
  <si>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</si>
  <si>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</si>
  <si>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</si>
  <si>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</si>
  <si>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</si>
  <si>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</si>
  <si>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</si>
  <si>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</si>
  <si>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</si>
  <si>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</si>
  <si>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</si>
  <si>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</si>
  <si>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</si>
  <si>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</si>
  <si>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</si>
  <si>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</si>
  <si>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</si>
  <si>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</si>
  <si>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</si>
  <si>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</si>
  <si>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</si>
  <si>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</si>
  <si>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</si>
  <si>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</si>
  <si>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{3a40645f-e306-49b6-b6da-9545c6cb15c6}</t>
  </si>
  <si>
    <t>2</t>
  </si>
  <si>
    <t>{265cc119-f040-4747-afb8-2289038d1452}</t>
  </si>
  <si>
    <t>Soupis</t>
  </si>
  <si>
    <t>{dabae037-a146-48ba-8374-50d3af0405b8}</t>
  </si>
  <si>
    <t>{1d279547-45fb-4548-8fdf-7587aaa1c9bb}</t>
  </si>
  <si>
    <t>{aaa6e9b3-ec52-4226-a6ec-79d617a9cb01}</t>
  </si>
  <si>
    <t>{592faa8b-b354-4505-8102-2c9cb6852d0f}</t>
  </si>
  <si>
    <t>Stavebník:</t>
  </si>
  <si>
    <t>PROSPECT spol. s r.o. Ostrava</t>
  </si>
  <si>
    <t>Ing. Marek Saj</t>
  </si>
  <si>
    <t>Vypracoval:</t>
  </si>
  <si>
    <t>Bourací práce</t>
  </si>
  <si>
    <t>Nové konstrukce</t>
  </si>
  <si>
    <t>Ostatní náklady</t>
  </si>
  <si>
    <t>Dodávky</t>
  </si>
  <si>
    <t>Montáž</t>
  </si>
  <si>
    <t>SO 01.1</t>
  </si>
  <si>
    <t>MŠ a ZŠ ul. Závodní rekonstrukce PK</t>
  </si>
  <si>
    <t>Město Petřvald</t>
  </si>
  <si>
    <t>Část:</t>
  </si>
  <si>
    <t>D.1.1 SO 01.1 Stavební úpravy plynové kotelny</t>
  </si>
  <si>
    <t>P.Č.</t>
  </si>
  <si>
    <t>kód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</si>
  <si>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</si>
  <si>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</si>
  <si>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</si>
  <si>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</si>
  <si>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</si>
  <si>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</si>
  <si>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</si>
  <si>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</si>
  <si>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Typ položky</t>
  </si>
  <si>
    <t>Úroveň</t>
  </si>
  <si>
    <t>962 20-0011.RAA RTS</t>
  </si>
  <si>
    <t xml:space="preserve">Montáž: Bourání příček, tloušťka 10 cm </t>
  </si>
  <si>
    <t>m2</t>
  </si>
  <si>
    <t>(0,17+0,33+1,5+1,06)*2,26+0,64*0,16+0,24*0,7</t>
  </si>
  <si>
    <t>962 20-0011.RAB RTS</t>
  </si>
  <si>
    <t xml:space="preserve">Montáž: Bourání příček, tloušťka 15 cm </t>
  </si>
  <si>
    <t>2,98*3,57-0,8*1,97</t>
  </si>
  <si>
    <t>965 10-0032.RA0 RTS</t>
  </si>
  <si>
    <t>Montáž: Bourání dlažeb keramických (keramický obklad)</t>
  </si>
  <si>
    <t>(0,22+0,43+3,56)*1,8+0,54*0,16+3,48*2,075</t>
  </si>
  <si>
    <t>Montáž: Bourání dlažeb keramických</t>
  </si>
  <si>
    <t>1,04+1,06+7,1</t>
  </si>
  <si>
    <t>965 08-1702.R00</t>
  </si>
  <si>
    <t>Montáž: Bourání soklíků z dlažeb keramických</t>
  </si>
  <si>
    <t>m</t>
  </si>
  <si>
    <t>Montáž: Očištění podkladu po vybourání dlažby</t>
  </si>
  <si>
    <t>Montáž: Vybourání kovových dveřních zárubní pl. nad 2 m2, včetně dveřních křídel a prahů dveří</t>
  </si>
  <si>
    <t>2*0,9*2,02+0,7*2,02+1,35*2,02</t>
  </si>
  <si>
    <t>725 29-0010.RA0 RTS</t>
  </si>
  <si>
    <t>Montáž: Demontáž klozetu včetně splachovací nádrže</t>
  </si>
  <si>
    <t>ks</t>
  </si>
  <si>
    <t>725 29-0020.RA0 RTS</t>
  </si>
  <si>
    <t xml:space="preserve">Montáž: Demontáž umyvadla včetně baterie a konzol </t>
  </si>
  <si>
    <t xml:space="preserve">Montáž: Demontáž sprchy včetně baterie </t>
  </si>
  <si>
    <t>978 20-0010.RA0 RTS</t>
  </si>
  <si>
    <t>Montáž: Otlučení vnitřních omítek stěn (místnost 1.01, chodba 1.02)</t>
  </si>
  <si>
    <t>19,84*3,57-2,02*1,15-2,02*1-1,35*2,02-2*0,6*0,9</t>
  </si>
  <si>
    <t>978 10-0010.RA0</t>
  </si>
  <si>
    <t>Montáž: Otlučení vnitřních omítek stropů (místnost 1.01, chodba 1.02)</t>
  </si>
  <si>
    <t>3,56*3+4,16*3,06</t>
  </si>
  <si>
    <t>Montáž: Otlučení vnitřních omítek stěn (místnost 1.03)</t>
  </si>
  <si>
    <t>(16,22*4,9+9,06*3,57)*1,1</t>
  </si>
  <si>
    <t>Montáž: Vrtání jádrové do zdiva cihelného do D 130 mm včetně zapravení prostupů</t>
  </si>
  <si>
    <t xml:space="preserve">Dodávka+montáž: Oprava podkladní vrstvy podlahy do roviny cementovým potěrem (odhad 10 % podlahové plochy) </t>
  </si>
  <si>
    <t>20,68*0,1</t>
  </si>
  <si>
    <t>Dodávka+montáž: Samonivelační cementová stěrka, tl. 15 mm (včetně vyspádování ke stávající vpusti)</t>
  </si>
  <si>
    <t>Dodávka+montáž: Bezprašný nátěr betonové podlahy</t>
  </si>
  <si>
    <t xml:space="preserve">Dodávka+montáž: Lepení podlahových soklíků z PVC a vinylu, včetně dodávky soklíku PVC   </t>
  </si>
  <si>
    <t>8,12+5,66+2,66</t>
  </si>
  <si>
    <t xml:space="preserve">Dodávka+montáž: osazení nových požárních ocelových dveří zám. výrobek 01Z, š.xv. 800x1970mm, včetně ocelové zárubně a kovového prahu, hydraulický samozavírač dveří </t>
  </si>
  <si>
    <t xml:space="preserve">Dodávka+montáž: osazení nových dvoukřídlých požárních ocelových dveří zám. výrobek 02Z, š.xv. 1250x1970mm, včetně ocelové zárubně a kovového prahu, levé křídlo bude osazeno hydraulickým samozavíračem </t>
  </si>
  <si>
    <t>Dodávka+montáž: stavební zapravení zdí a podkladní vrstvy podlahy po demontovaných zařizovacích předmětech, včetně zatěsnění odpadního a vodovodního potrubí</t>
  </si>
  <si>
    <t>odhad: 0,5 m2</t>
  </si>
  <si>
    <t>612 42-0016.RA0 RTS</t>
  </si>
  <si>
    <t>Dodávka+montáž: Omítka stěn vnitřní vápenocementová štuková</t>
  </si>
  <si>
    <t>611 42-0016.RA0 RTS</t>
  </si>
  <si>
    <t xml:space="preserve">Dodávka+montáž:  Omítka stropů vnitřní vápenocemetová štuková   </t>
  </si>
  <si>
    <t>784 45-0075.RA0 RTS</t>
  </si>
  <si>
    <t>Dodávka+montáž: malba disperzní, penetrace 1x, malba bílá 2x (místnost 1.01 nová kotelna)</t>
  </si>
  <si>
    <t>19,84*3,57-2,02*1,15-2,02*1-1,35*2,02-2*0,6*0,9+3,56*3+4,16*3,06</t>
  </si>
  <si>
    <t xml:space="preserve">Mimořádný úklid po stavební činnosti </t>
  </si>
  <si>
    <t>kpl</t>
  </si>
  <si>
    <t>Doprava</t>
  </si>
  <si>
    <t>PPV</t>
  </si>
  <si>
    <t>Provozní vlivy</t>
  </si>
  <si>
    <t>Koordinační činnost, kompletace dodávek a prací</t>
  </si>
  <si>
    <t>Dokumentace skutečného provedení</t>
  </si>
  <si>
    <t>Cena celkem bez DPH</t>
  </si>
  <si>
    <t>PS 01 Vytápění</t>
  </si>
  <si>
    <t>Položka</t>
  </si>
  <si>
    <t>Jednotky</t>
  </si>
  <si>
    <t>Práce a dodávky</t>
  </si>
  <si>
    <t>-</t>
  </si>
  <si>
    <t>.001</t>
  </si>
  <si>
    <t>Nástěný kondenzační kotel - viz specifikace strojů a zařízení</t>
  </si>
  <si>
    <t>.002</t>
  </si>
  <si>
    <t>Měřič tepla - dodávka Veolia Energie ČR, a.s.</t>
  </si>
  <si>
    <t>.003</t>
  </si>
  <si>
    <t>Odlučovač vzduchu a nečistot - viz specifikace strojů a zařízení</t>
  </si>
  <si>
    <t>.004</t>
  </si>
  <si>
    <t>Hydraulický vyrovnávač dynamických tlaků - viz specifikace strojů a zařízení</t>
  </si>
  <si>
    <t>.005</t>
  </si>
  <si>
    <t>Oběhové čerpadlo - topný okruh 1 (kuchyň)</t>
  </si>
  <si>
    <t>.006</t>
  </si>
  <si>
    <t>Směšovací třícestný ventil Y1/2 - dodávka MaR</t>
  </si>
  <si>
    <t>.007</t>
  </si>
  <si>
    <t>Oběhové čerpadlo - topný okruh 2 (tělocvična)</t>
  </si>
  <si>
    <t>.008</t>
  </si>
  <si>
    <t>Směšovací třícestný ventil Y5/6 - dodávka MaR</t>
  </si>
  <si>
    <t>.009</t>
  </si>
  <si>
    <t>Oběhové čerpadlo - topný okruh 3 (hlavní budova)</t>
  </si>
  <si>
    <t>.010</t>
  </si>
  <si>
    <t>Směšovací třícestný ventil Y11/12 - dodávka MaR</t>
  </si>
  <si>
    <t>.011</t>
  </si>
  <si>
    <t>Expanzní nádoba 300 l</t>
  </si>
  <si>
    <t>.012</t>
  </si>
  <si>
    <t>Pojistný ventil 3/4 x 1"</t>
  </si>
  <si>
    <t>.013</t>
  </si>
  <si>
    <t>Demineralizační filtr</t>
  </si>
  <si>
    <t>.014</t>
  </si>
  <si>
    <t>Kulový kohout s elektropohonem 1"</t>
  </si>
  <si>
    <t>.015</t>
  </si>
  <si>
    <t>Vodoměr s dálkovým přenosem DN 25, M-Bus</t>
  </si>
  <si>
    <t>.016</t>
  </si>
  <si>
    <t>Potrubní oddělovač DN 25</t>
  </si>
  <si>
    <t>.017</t>
  </si>
  <si>
    <t>Radiátor s bočním připojením 600x700x155 mm</t>
  </si>
  <si>
    <t>.018</t>
  </si>
  <si>
    <t>Radiátor s bočním připojením 600x1000x155 mm</t>
  </si>
  <si>
    <t>.019</t>
  </si>
  <si>
    <t>Vzduchotechnické potrubí přívodu vzduchu do kotelny</t>
  </si>
  <si>
    <t>.020</t>
  </si>
  <si>
    <t>Expanzní nádoba 8 l</t>
  </si>
  <si>
    <t>Potrubní rozvody</t>
  </si>
  <si>
    <t>.021</t>
  </si>
  <si>
    <t>Trubka svařovaná 114,3x3,2; S235</t>
  </si>
  <si>
    <t>.022</t>
  </si>
  <si>
    <t>Trubka svařovaná 88,9x3,2; S235</t>
  </si>
  <si>
    <t>.023</t>
  </si>
  <si>
    <t>Trubka svařovaná 60,3x3,2; S235</t>
  </si>
  <si>
    <t>.024</t>
  </si>
  <si>
    <t>Trubka svařovaná 48,3x3,2; S235</t>
  </si>
  <si>
    <t>.025</t>
  </si>
  <si>
    <t>Trubka svařovaná 33,7x2,9; S235</t>
  </si>
  <si>
    <t>.026</t>
  </si>
  <si>
    <t>Koleno varné 90°, 3D, S235, 114,3x3,2</t>
  </si>
  <si>
    <t>.027</t>
  </si>
  <si>
    <t>Koleno varné 90°, 3D, S235, 88,9x3,2</t>
  </si>
  <si>
    <t>.028</t>
  </si>
  <si>
    <t>Koleno varné 90°, 3D, S235, 60,3x3,2</t>
  </si>
  <si>
    <t>.029</t>
  </si>
  <si>
    <t>Koleno varné 90°, 3D, S235, 48,3x3,2</t>
  </si>
  <si>
    <t>.030</t>
  </si>
  <si>
    <t>Koleno varné 90°, 3D, S235, 33,7x2,9</t>
  </si>
  <si>
    <t>.031</t>
  </si>
  <si>
    <t>Nippel varný, S235, 2"</t>
  </si>
  <si>
    <t>.032</t>
  </si>
  <si>
    <t>Nippel varný, S235, 6/4"</t>
  </si>
  <si>
    <t>.033</t>
  </si>
  <si>
    <t>Nippel varný, S235, 1/2"</t>
  </si>
  <si>
    <t>.034</t>
  </si>
  <si>
    <t>Redukce centircká přivařovací; S235; 168,3 / 114,3</t>
  </si>
  <si>
    <t>.035</t>
  </si>
  <si>
    <t>Redukce centircká přivařovací; S235; 114,3 / 88,9</t>
  </si>
  <si>
    <t>.036</t>
  </si>
  <si>
    <t>Redukce centircká přivařovací; S235; 114,3 / 60,3</t>
  </si>
  <si>
    <t>.037</t>
  </si>
  <si>
    <t>Redukce centircká přivařovací; S235; 60,3 / 48,3</t>
  </si>
  <si>
    <t>.038</t>
  </si>
  <si>
    <t>Redukce centircká přivařovací; S235; 48,3 / 33,7</t>
  </si>
  <si>
    <t>.039</t>
  </si>
  <si>
    <t>Příruba plochá přivařovací, S235, DN 100, PN 10</t>
  </si>
  <si>
    <t>.040</t>
  </si>
  <si>
    <t>Příruba plochá přivařovací, S235, DN 100, PN 6</t>
  </si>
  <si>
    <t>.041</t>
  </si>
  <si>
    <t>Příruba plochá přivařovací, S235, DN 80, PN 10</t>
  </si>
  <si>
    <t>.042</t>
  </si>
  <si>
    <t>Příruba plochá přivařovací, S235, DN 50, PN 10</t>
  </si>
  <si>
    <t>.043</t>
  </si>
  <si>
    <t>Příruba plochá přivařovací, S235, DN 50, PN 6</t>
  </si>
  <si>
    <t>.044</t>
  </si>
  <si>
    <t>Příruba plochá přivařovací, S235, DN 40, PN 6</t>
  </si>
  <si>
    <t>.045</t>
  </si>
  <si>
    <t>Příruba plochá přivařovací, S235, DN 40, PN 10</t>
  </si>
  <si>
    <t>.046</t>
  </si>
  <si>
    <t>Příruba plochá přivařovací, S235, DN 25, PN 6</t>
  </si>
  <si>
    <t>.047</t>
  </si>
  <si>
    <t>Šroubení vnitřní / vnější 6/4"</t>
  </si>
  <si>
    <t>.048</t>
  </si>
  <si>
    <t>Mufna varná 6/4"</t>
  </si>
  <si>
    <t>.049</t>
  </si>
  <si>
    <t>Dno klenuté 88,9x3,2; S235</t>
  </si>
  <si>
    <t>.050</t>
  </si>
  <si>
    <t>Závitový zpětný ventil 6/4"</t>
  </si>
  <si>
    <t>.051</t>
  </si>
  <si>
    <t>Kulový kohout, pozink, 6/4"</t>
  </si>
  <si>
    <t>.052</t>
  </si>
  <si>
    <t>Kulový kohout, pozink, 1/2"</t>
  </si>
  <si>
    <t>.053</t>
  </si>
  <si>
    <t>Mezipřírubová uzavírací klapka DN 100, PN 10</t>
  </si>
  <si>
    <t>.054</t>
  </si>
  <si>
    <t>Mezipřírubová uzavírací klapka DN 80, PN 10</t>
  </si>
  <si>
    <t>.055</t>
  </si>
  <si>
    <t>Mezipřírubová zpětná klapka DN 100, PN 10</t>
  </si>
  <si>
    <t>.056</t>
  </si>
  <si>
    <t>Mezipřírubová zpětná klapka DN 50, PN 10</t>
  </si>
  <si>
    <t>.057</t>
  </si>
  <si>
    <t>Přírubový "Y" filtr DN 100, PN 10</t>
  </si>
  <si>
    <t>.058</t>
  </si>
  <si>
    <t>Přírubový "Y" filtr DN 50, PN 10</t>
  </si>
  <si>
    <t>.059</t>
  </si>
  <si>
    <t>Přírubový "Y" filtr DN 40, PN 10</t>
  </si>
  <si>
    <t>.060</t>
  </si>
  <si>
    <t>Přírubový spoj dlouhý DN 100, PN 10</t>
  </si>
  <si>
    <t>.061</t>
  </si>
  <si>
    <t>Přírubový spoj krátký DN 100, PN 6</t>
  </si>
  <si>
    <t>.062</t>
  </si>
  <si>
    <t>Přírubový spoj krátký DN 100, PN 10</t>
  </si>
  <si>
    <t>.063</t>
  </si>
  <si>
    <t>Přírubový spoj dlouhý DN 80, PN 10</t>
  </si>
  <si>
    <t>.064</t>
  </si>
  <si>
    <t>Přírubový spoj krátký DN 80, PN 10</t>
  </si>
  <si>
    <t>.065</t>
  </si>
  <si>
    <t>Přírubový spoj dlouhý DN 50, PN 10</t>
  </si>
  <si>
    <t>.066</t>
  </si>
  <si>
    <t>Přírubový spoj krátký DN 50, PN 10</t>
  </si>
  <si>
    <t>.067</t>
  </si>
  <si>
    <t>Přírubový spoj krátký DN 50, PN 6</t>
  </si>
  <si>
    <t>.068</t>
  </si>
  <si>
    <t>Přírubový spoj krátký DN 40, PN 6</t>
  </si>
  <si>
    <t>.069</t>
  </si>
  <si>
    <t>Přírubový spoj krátký DN 40, PN 10</t>
  </si>
  <si>
    <t>.070</t>
  </si>
  <si>
    <t>Přírubový spoj krátký DN 25, PN 6</t>
  </si>
  <si>
    <t>.071</t>
  </si>
  <si>
    <t>Teploměr vč. jímky</t>
  </si>
  <si>
    <t>.072</t>
  </si>
  <si>
    <t>Manometr</t>
  </si>
  <si>
    <t>.073</t>
  </si>
  <si>
    <t>Zkušební ventil pod manometr / čidlo tlaku</t>
  </si>
  <si>
    <t>.074</t>
  </si>
  <si>
    <t>Automatické odvzdušnění</t>
  </si>
  <si>
    <t>.075</t>
  </si>
  <si>
    <t>Podpěra P1 - viz specifikace materiálu</t>
  </si>
  <si>
    <t>.076</t>
  </si>
  <si>
    <t>Podpěra P2 - viz specifikace materiálu</t>
  </si>
  <si>
    <t>.077</t>
  </si>
  <si>
    <t>Podpěra P3 - viz specifikace materiálu</t>
  </si>
  <si>
    <t>.078</t>
  </si>
  <si>
    <t>Podpěra P4 - viz specifikace materiálu</t>
  </si>
  <si>
    <t>.079</t>
  </si>
  <si>
    <t>Nátěr potrubí a konzol</t>
  </si>
  <si>
    <t>.080</t>
  </si>
  <si>
    <t>Izolace potrubí DN 100</t>
  </si>
  <si>
    <t>.081</t>
  </si>
  <si>
    <t>Izolace potrubí DN 80</t>
  </si>
  <si>
    <t>.082</t>
  </si>
  <si>
    <t>Izolace potrubí DN 50</t>
  </si>
  <si>
    <t>.083</t>
  </si>
  <si>
    <t>Izolace potrubí DN 40</t>
  </si>
  <si>
    <t>.084</t>
  </si>
  <si>
    <t>Izolace potrubí DN 25</t>
  </si>
  <si>
    <t>.085</t>
  </si>
  <si>
    <t>Drobný montážní a kotevní materiál</t>
  </si>
  <si>
    <t>kg</t>
  </si>
  <si>
    <t>.086</t>
  </si>
  <si>
    <t>Označení potrubí</t>
  </si>
  <si>
    <t>.087</t>
  </si>
  <si>
    <t>Plastové potrubí d32, PPR</t>
  </si>
  <si>
    <t>.088</t>
  </si>
  <si>
    <t>Napojení na potrubí ve zdi d32, PPR</t>
  </si>
  <si>
    <t>.089</t>
  </si>
  <si>
    <t>Koleno 90°, varné, PPR, d32</t>
  </si>
  <si>
    <t>.090</t>
  </si>
  <si>
    <t>Přechod na závit d32 / 1"</t>
  </si>
  <si>
    <t>.091</t>
  </si>
  <si>
    <t>Přechod na závit d32 / 3/4"</t>
  </si>
  <si>
    <t>.092</t>
  </si>
  <si>
    <t>Kulový kohout pozink, 1"</t>
  </si>
  <si>
    <t>.093</t>
  </si>
  <si>
    <t>Kulový kohout pozink, 3/4"</t>
  </si>
  <si>
    <t>.094</t>
  </si>
  <si>
    <t>Kulový kohout pozink, 1/2"</t>
  </si>
  <si>
    <t>.095</t>
  </si>
  <si>
    <t>Prodloužení s vnitřními závity 1"</t>
  </si>
  <si>
    <t>.096</t>
  </si>
  <si>
    <t>Redukce závitová 3/4" x 1"</t>
  </si>
  <si>
    <t>.097</t>
  </si>
  <si>
    <t>.098</t>
  </si>
  <si>
    <t>Trubka svařovaná 26,9x2,9; S235</t>
  </si>
  <si>
    <t>.099</t>
  </si>
  <si>
    <t>Mufna varná 1"</t>
  </si>
  <si>
    <t>.100</t>
  </si>
  <si>
    <t>Nippel varný 1"</t>
  </si>
  <si>
    <t>.101</t>
  </si>
  <si>
    <t>Nippel varný 3/4"</t>
  </si>
  <si>
    <t>.102</t>
  </si>
  <si>
    <t>Nippel varný 1/2"</t>
  </si>
  <si>
    <t>.103</t>
  </si>
  <si>
    <t>Koleno varné, 90°, 3D; 33,7x2,9</t>
  </si>
  <si>
    <t>.104</t>
  </si>
  <si>
    <t>Koleno varné, 90°, 3D; 26,9x2,9</t>
  </si>
  <si>
    <t>.105</t>
  </si>
  <si>
    <t>Šroubení vnitřní / vnější 1"</t>
  </si>
  <si>
    <t>.106</t>
  </si>
  <si>
    <t>Redukce centrická přivařovací, S235, 33,7 / 26,9</t>
  </si>
  <si>
    <t>.107</t>
  </si>
  <si>
    <t>Objímka dvoudílná s gumou 31÷38, pozink - viz specifikace materiálu</t>
  </si>
  <si>
    <t>.108</t>
  </si>
  <si>
    <t>.109</t>
  </si>
  <si>
    <t>Zkušební ventil pro manometr / čidlo tlaku</t>
  </si>
  <si>
    <t>.110</t>
  </si>
  <si>
    <t>.111</t>
  </si>
  <si>
    <t>Izolace potrubí DN 25 - viz specifikace materiálu</t>
  </si>
  <si>
    <t>.112</t>
  </si>
  <si>
    <t>.113</t>
  </si>
  <si>
    <t>.114</t>
  </si>
  <si>
    <t>.115</t>
  </si>
  <si>
    <t>.116</t>
  </si>
  <si>
    <t>.117</t>
  </si>
  <si>
    <t>.118</t>
  </si>
  <si>
    <t>.119</t>
  </si>
  <si>
    <t>Směšovací třícestný ventil Y1/2 - montáž strojní</t>
  </si>
  <si>
    <t>.120</t>
  </si>
  <si>
    <t>.121</t>
  </si>
  <si>
    <t>Směšovací třícestný ventil Y5/6  - montáž strojní</t>
  </si>
  <si>
    <t>.122</t>
  </si>
  <si>
    <t>.123</t>
  </si>
  <si>
    <t>Směšovací třícestný ventil Y11/12  - montáž strojní</t>
  </si>
  <si>
    <t>.124</t>
  </si>
  <si>
    <t>.125</t>
  </si>
  <si>
    <t>.126</t>
  </si>
  <si>
    <t>.127</t>
  </si>
  <si>
    <t>.128</t>
  </si>
  <si>
    <t>.129</t>
  </si>
  <si>
    <t>.130</t>
  </si>
  <si>
    <t>.131</t>
  </si>
  <si>
    <t>.132</t>
  </si>
  <si>
    <t>.133</t>
  </si>
  <si>
    <t>.134</t>
  </si>
  <si>
    <t>.135</t>
  </si>
  <si>
    <t>Trubka svařovaná 88,9x3,23,2; S235</t>
  </si>
  <si>
    <t>.136</t>
  </si>
  <si>
    <t>.137</t>
  </si>
  <si>
    <t>.138</t>
  </si>
  <si>
    <t>.139</t>
  </si>
  <si>
    <t>.140</t>
  </si>
  <si>
    <t>.141</t>
  </si>
  <si>
    <t>.142</t>
  </si>
  <si>
    <t>.143</t>
  </si>
  <si>
    <t>.144</t>
  </si>
  <si>
    <t>.145</t>
  </si>
  <si>
    <t>.146</t>
  </si>
  <si>
    <t>.147</t>
  </si>
  <si>
    <t>.148</t>
  </si>
  <si>
    <t>.149</t>
  </si>
  <si>
    <t>.150</t>
  </si>
  <si>
    <t>.151</t>
  </si>
  <si>
    <t>.152</t>
  </si>
  <si>
    <t>.153</t>
  </si>
  <si>
    <t>.154</t>
  </si>
  <si>
    <t>.155</t>
  </si>
  <si>
    <t>.156</t>
  </si>
  <si>
    <t>.157</t>
  </si>
  <si>
    <t>.158</t>
  </si>
  <si>
    <t>.159</t>
  </si>
  <si>
    <t>.160</t>
  </si>
  <si>
    <t>.161</t>
  </si>
  <si>
    <t>.162</t>
  </si>
  <si>
    <t>.163</t>
  </si>
  <si>
    <t>.164</t>
  </si>
  <si>
    <t>.165</t>
  </si>
  <si>
    <t>.166</t>
  </si>
  <si>
    <t>.167</t>
  </si>
  <si>
    <t>.168</t>
  </si>
  <si>
    <t>.169</t>
  </si>
  <si>
    <t>.170</t>
  </si>
  <si>
    <t>.171</t>
  </si>
  <si>
    <t>.172</t>
  </si>
  <si>
    <t>.173</t>
  </si>
  <si>
    <t>.174</t>
  </si>
  <si>
    <t>.175</t>
  </si>
  <si>
    <t>.176</t>
  </si>
  <si>
    <t>.177</t>
  </si>
  <si>
    <t>.178</t>
  </si>
  <si>
    <t>.179</t>
  </si>
  <si>
    <t>.180</t>
  </si>
  <si>
    <t>.181</t>
  </si>
  <si>
    <t>.182</t>
  </si>
  <si>
    <t>.183</t>
  </si>
  <si>
    <t>.184</t>
  </si>
  <si>
    <t>.185</t>
  </si>
  <si>
    <t>.186</t>
  </si>
  <si>
    <t>.187</t>
  </si>
  <si>
    <t>.188</t>
  </si>
  <si>
    <t>.189</t>
  </si>
  <si>
    <t>.190</t>
  </si>
  <si>
    <t>.191</t>
  </si>
  <si>
    <t>.192</t>
  </si>
  <si>
    <t>.193</t>
  </si>
  <si>
    <t>.194</t>
  </si>
  <si>
    <t>.195</t>
  </si>
  <si>
    <t>.196</t>
  </si>
  <si>
    <t>.197</t>
  </si>
  <si>
    <t>.198</t>
  </si>
  <si>
    <t>.199</t>
  </si>
  <si>
    <t>.200</t>
  </si>
  <si>
    <t>.201</t>
  </si>
  <si>
    <t>.202</t>
  </si>
  <si>
    <t>.203</t>
  </si>
  <si>
    <t>.204</t>
  </si>
  <si>
    <t>.205</t>
  </si>
  <si>
    <t>.206</t>
  </si>
  <si>
    <t>.207</t>
  </si>
  <si>
    <t>.208</t>
  </si>
  <si>
    <t>.209</t>
  </si>
  <si>
    <t>.210</t>
  </si>
  <si>
    <t>.211</t>
  </si>
  <si>
    <t>.212</t>
  </si>
  <si>
    <t>.213</t>
  </si>
  <si>
    <t>.214</t>
  </si>
  <si>
    <t>.215</t>
  </si>
  <si>
    <t>.216</t>
  </si>
  <si>
    <t>.217</t>
  </si>
  <si>
    <t>.218</t>
  </si>
  <si>
    <t>.219</t>
  </si>
  <si>
    <t>.220</t>
  </si>
  <si>
    <t>.221</t>
  </si>
  <si>
    <t>.222</t>
  </si>
  <si>
    <t>.223</t>
  </si>
  <si>
    <t>.224</t>
  </si>
  <si>
    <t>.225</t>
  </si>
  <si>
    <t>.226</t>
  </si>
  <si>
    <t>.227</t>
  </si>
  <si>
    <t>Demontáž stávajícího zařízení (stávající kotle, nepotřebné potrubní větve, armatury, čerpadla) vč. odvezení a likvidace</t>
  </si>
  <si>
    <t>.228</t>
  </si>
  <si>
    <t>Tlaková zkouška potrubí - příprava</t>
  </si>
  <si>
    <t>.229</t>
  </si>
  <si>
    <t xml:space="preserve">Tlaková zkouška potrubí </t>
  </si>
  <si>
    <t>.230</t>
  </si>
  <si>
    <t>.231</t>
  </si>
  <si>
    <t>PPV z montáže</t>
  </si>
  <si>
    <t>.232</t>
  </si>
  <si>
    <t>Přesun</t>
  </si>
  <si>
    <t>.233</t>
  </si>
  <si>
    <t>GZS</t>
  </si>
  <si>
    <t>.234</t>
  </si>
  <si>
    <t>.235</t>
  </si>
  <si>
    <t>Příprava na kompl. zkoušky a jejich provedení</t>
  </si>
  <si>
    <t>.236</t>
  </si>
  <si>
    <t>PS 01</t>
  </si>
  <si>
    <t>PS 02 Plynové zařízení</t>
  </si>
  <si>
    <t>Regulátor tlaku plynu DN25 / DN 32 - viz specifikace strojů a zařízení</t>
  </si>
  <si>
    <t>Plynoměr pro kuchyň, G4, rozteč 250 mm; 0 ÷ 6 m3/h</t>
  </si>
  <si>
    <t>Plynoměr pro kotelnu G25, rozteč 335 mm, 0,25 ÷ 40 m3/h</t>
  </si>
  <si>
    <t>Bezpečnostní armatura plynu 2'' BAP - viz specifikace strojů a zařízení</t>
  </si>
  <si>
    <r>
      <t xml:space="preserve">Plynový filtr DN 50, PN 16, jemnost 5 </t>
    </r>
    <r>
      <rPr>
        <sz val="8"/>
        <color theme="1"/>
        <rFont val="Calibri"/>
        <family val="2"/>
      </rPr>
      <t>µm</t>
    </r>
  </si>
  <si>
    <t>Trubka bezešvá 88,9x3,2; S235</t>
  </si>
  <si>
    <t>Trubka bezešvá 76,1x3,2; S235</t>
  </si>
  <si>
    <t>Trubka bezešvá 60,3x3,2; S235</t>
  </si>
  <si>
    <t>Trubka bezešvá 42,4x3,2; S235</t>
  </si>
  <si>
    <t>Trubka bezešvá 33,7x3,2; S235</t>
  </si>
  <si>
    <t>Trubka bezešvá 21,3x2,9; S235</t>
  </si>
  <si>
    <t>Koleno varné 90°; 3D; 76,1x3,2; S235</t>
  </si>
  <si>
    <t>Koleno varné 90°; 3D; 42,4x3,2; S235</t>
  </si>
  <si>
    <t>Koleno varné 90°; 3D; 33,7x2,9; S235</t>
  </si>
  <si>
    <t>Koleno varné 90°; 3D; 21,3x2,9; S235</t>
  </si>
  <si>
    <t>T kus varný 76,1x3,2; S235</t>
  </si>
  <si>
    <t>Redukce centická přivařovací 76,1x3,2 / 60,3x3,2; S235</t>
  </si>
  <si>
    <t>Redukce centická přivařovací 76,1x3,2 / 42,4x3,2; S235</t>
  </si>
  <si>
    <t>Příruba plochá přivařovací DN 65, PN 10; S235</t>
  </si>
  <si>
    <t>Příruba plochá přivařovací DN 50, PN 10; S235</t>
  </si>
  <si>
    <t>Příruba plochá přivařovací DN 32, PN 10; S235</t>
  </si>
  <si>
    <t>Příruba plochá přivařovací DN 25, PN 10; S235</t>
  </si>
  <si>
    <t>Nippel varný 2"; S235</t>
  </si>
  <si>
    <t>Nippel varný 5/4"; S235</t>
  </si>
  <si>
    <t>Nippel varný 1"; S235</t>
  </si>
  <si>
    <t>Nippel varný 1/2"; S235</t>
  </si>
  <si>
    <t>Nippel varný 1/4"; S235</t>
  </si>
  <si>
    <t>Kulový kohout 5/4''</t>
  </si>
  <si>
    <t>Kulový kohout 1"</t>
  </si>
  <si>
    <t>Kulový kohout 1/2"</t>
  </si>
  <si>
    <t>Kulový kohout 1/4"</t>
  </si>
  <si>
    <t>Dno klenuté 76,1x3,2; S235</t>
  </si>
  <si>
    <t>Dno klenuté 60,3x3,2; S235</t>
  </si>
  <si>
    <t>Šroubení vnitřní vnější 2 1/2";</t>
  </si>
  <si>
    <t>Šroubení vnitřní vnější 2"</t>
  </si>
  <si>
    <t>Šroubení vnitřní vnější 5/4"</t>
  </si>
  <si>
    <t>Šroubení vnitřní vnější 1"</t>
  </si>
  <si>
    <t>Zátka s šestihranem 1/4"</t>
  </si>
  <si>
    <t>Přírubový kulový kohout DN 65, PN 10</t>
  </si>
  <si>
    <t>Přírubový spoj dlouhý DN 65, PN 10</t>
  </si>
  <si>
    <t>Přírubový spoj krátký DN 50 PN 10</t>
  </si>
  <si>
    <t>Přírubový spoj krátký, DN 32, PN 10</t>
  </si>
  <si>
    <t>Přírubový spoj krátký, DN 25, PN 10</t>
  </si>
  <si>
    <t>Manometr d = 100 mm, G 1/2", rozsah 0 ÷ 4 bar</t>
  </si>
  <si>
    <t>Manometr d = 100 mm, G 1/2", rozsah 0 ÷ 6 kPa</t>
  </si>
  <si>
    <t>Mezipřírubová uzavírací klapka DN 65, PN 10 - viz specifikace materiálu</t>
  </si>
  <si>
    <t>Rozpěrka - viz specifikace materiálu</t>
  </si>
  <si>
    <t>Podpěra P5 - viz specifikace materiálu</t>
  </si>
  <si>
    <t>Demontáž stávajícího plynového vybavení vč. likvidace</t>
  </si>
  <si>
    <t>Revize plynového zařízení</t>
  </si>
  <si>
    <t>PS 02</t>
  </si>
  <si>
    <t>D.2.3 PS 03 - Měření a regulace</t>
  </si>
  <si>
    <t>List</t>
  </si>
  <si>
    <t>Ekvitermní regulátor řady Albatros, komunikace LPB</t>
  </si>
  <si>
    <t>Kompletní sada připojovacích svorek pro regulátor RVS43.345</t>
  </si>
  <si>
    <t>Připojovací kabel pro připojení rozšiřujícího modulu AVS75.391 (l = 0,4m)</t>
  </si>
  <si>
    <t>Připojovací kabel pro připojení ovládacího panelu AVS37.294/109 (l = 1m)</t>
  </si>
  <si>
    <t>Ovládací panel do dveří rozvaděče pro regulátory RVS</t>
  </si>
  <si>
    <t>Plastová krytka pro ochranu plošných spojů na zadní straně ovládacího panelu AVS37</t>
  </si>
  <si>
    <t>Rozšiřující modul pro regulátory ALBATROS</t>
  </si>
  <si>
    <t>Kompletní sada připojovacích svorek pro rozšiřující modul AVS75.391</t>
  </si>
  <si>
    <t>Modul pro komunikaci kotlů v kaskádě</t>
  </si>
  <si>
    <t>Poruchová signalizace s integrovaným displejem Kotelník 1</t>
  </si>
  <si>
    <t>Plastový nástěnný rozvaděč RA1</t>
  </si>
  <si>
    <t>Hřibové tlačítko ve skříni s aretaci, 1x spínací kontakt, IP54</t>
  </si>
  <si>
    <t>LED nástěnné svítidlo s kovovým košem 230V/8W/IP54</t>
  </si>
  <si>
    <t>Příložné čidlo teploty, NTC 10k, QAD36/101</t>
  </si>
  <si>
    <t>Nosný materiál</t>
  </si>
  <si>
    <t>CYKY-J 3 x 1,5</t>
  </si>
  <si>
    <t>CYKY-J 3 x 2,5</t>
  </si>
  <si>
    <t>CYKY-J 5 x 6</t>
  </si>
  <si>
    <t>JYTY-O  2x1</t>
  </si>
  <si>
    <t>JYTY-O  4x1</t>
  </si>
  <si>
    <t>JYTY-O  7x1</t>
  </si>
  <si>
    <t>CYA 1x6</t>
  </si>
  <si>
    <t>CYA 1x10</t>
  </si>
  <si>
    <t>Plastová elektroinstalační lišta 40x20mm, včetně montážního materiálu</t>
  </si>
  <si>
    <t>PVC instalační trubka ohebná, d = 25mm, včetně montážního materiálu</t>
  </si>
  <si>
    <t>PVC instalační trubka pevná, d = 32mm, včetně montážního materiálu</t>
  </si>
  <si>
    <t>Drátěný kabelový žlab 50x200mm (vxš), galvanicky pozinkovaná ocel, včetně montážního materiálu</t>
  </si>
  <si>
    <t>Spojovací krabice, 5 pólů, 10mm2</t>
  </si>
  <si>
    <t>Plastová instalační krabice RA1, QS1, QS2, QS3, FIQ2, rozměry 182x180x111mm včetně výplně</t>
  </si>
  <si>
    <t>Kabelové průchodky pro přechodové krabice</t>
  </si>
  <si>
    <t>Ovládač tlačítkový řazení 1/0, instalace na povrch, IP44</t>
  </si>
  <si>
    <t>LED svítidlo, 230V, 33W, 4557 lm, Tc = 4000 K</t>
  </si>
  <si>
    <t>Podružný materiál</t>
  </si>
  <si>
    <t>Různé drobné nespecifikované</t>
  </si>
  <si>
    <t>Ukončení do 1 x 6</t>
  </si>
  <si>
    <t>Ukončení do 1 x 10</t>
  </si>
  <si>
    <t>Ukončení do 2 x 4</t>
  </si>
  <si>
    <t>Ukončení do 3 x 4</t>
  </si>
  <si>
    <t>Ukončení do 4 x 4</t>
  </si>
  <si>
    <t>Ukončení do 5 x 6</t>
  </si>
  <si>
    <t>Ukončení do 7 x 4</t>
  </si>
  <si>
    <t>Montáž rozváděče NN</t>
  </si>
  <si>
    <t>pole</t>
  </si>
  <si>
    <t>Montáž dodaných zařízení a čidel MaR</t>
  </si>
  <si>
    <t>Montáž přístrojů - hřibové tlačítko ve skříni</t>
  </si>
  <si>
    <t>Parametrizace regulátoru N1 (RVS43.345)</t>
  </si>
  <si>
    <t>Parametrizace modulu N2 (AVS75.391)</t>
  </si>
  <si>
    <t>Parametrizace modulu N3 (AVS75.391)</t>
  </si>
  <si>
    <t>Montáž sady poruchové signalizace Kotelník 1</t>
  </si>
  <si>
    <t>Parametrizace poruchové signalizace</t>
  </si>
  <si>
    <t>Demontáž a montáž technologického vedení, zařízení a stavební elektroinstalace umístěné na stěně mezi místnostmi 1.01 a 1.02 určené k vybourání</t>
  </si>
  <si>
    <t>Výchozí revizní zpráva</t>
  </si>
  <si>
    <t>Zaškolení obsluhy</t>
  </si>
  <si>
    <t>Uvedení do provozu a zkušební provoz</t>
  </si>
  <si>
    <t>PS 03</t>
  </si>
  <si>
    <t>Dodávka+montáž: Vrtání jádrové do zdiva cihelného D 280 mm včetně zapravení a dodávky ocelové trubky 273x6,3 mm jako výztuhy</t>
  </si>
  <si>
    <t>Neutralizační box - viz specifikace strojů a zařízení</t>
  </si>
  <si>
    <t>Kulový kohout, pozink, 2"</t>
  </si>
  <si>
    <t>.237</t>
  </si>
  <si>
    <t>.238</t>
  </si>
  <si>
    <t>.239</t>
  </si>
  <si>
    <t>Napájecí zdroj 230/24VAC, 30VA</t>
  </si>
  <si>
    <t>Snímač tlaku rozsah: 0 - 10bar, napájení 24VAC, výstupní signál 0 - 10V, připojovací závit G1/2",vnější, QBE9200-P10</t>
  </si>
  <si>
    <t>Čidlo zaplavení s kontaktním výstupem, ZVA82</t>
  </si>
  <si>
    <t>Čidlo teploty systému  NTC, QAD36/101</t>
  </si>
  <si>
    <t>Čidlo teploty systému  NTC, QAC34/101</t>
  </si>
  <si>
    <t>Detektor úniku plynu, nap.napětí 230VAC, DP-02A</t>
  </si>
  <si>
    <t>Trojcestný regulační ventil DN40,PN6,Kv16, přírubový, VXF22.40</t>
  </si>
  <si>
    <t>Servopohon 3-bod, 230VAC, 120sec, SAX31.00</t>
  </si>
  <si>
    <t>Venkovní čidlo teploty, NTC 1k, QAC34/101</t>
  </si>
  <si>
    <t>Trojcestný regulační ventil DN50,PN6,Kv50, přírubový, VXF22.50</t>
  </si>
  <si>
    <t>Montáž přístrojů - napájecí zdroj</t>
  </si>
  <si>
    <t>.240</t>
  </si>
  <si>
    <t>.241</t>
  </si>
  <si>
    <t>Plynoměr pro kuchyň, G4, rozteč 250 mm; 0 ÷ 6 m3/h - dodávka Gasnet, s.r.o.</t>
  </si>
  <si>
    <t>Plynoměr pro kotelnu G25, rozteč 335 mm, 0,25 ÷ 40 m3/h - dodávka Gasnet, s.r.o.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</si>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</sst>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;\-#,##0.000"/>
    <numFmt numFmtId="168" formatCode="#,##0.000"/>
  </numFmts>
  <fonts count="43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theme="1"/>
      <name val="Arial CE"/>
      <family val="2"/>
    </font>
    <font>
      <b/>
      <sz val="14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sz val="10"/>
      <name val="Arial CYR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8"/>
      <color theme="0" tint="-0.4999699890613556"/>
      <name val="Arial CE"/>
      <family val="2"/>
    </font>
    <font>
      <sz val="10"/>
      <color theme="0" tint="-0.4999699890613556"/>
      <name val="Arial CE"/>
      <family val="2"/>
    </font>
    <font>
      <b/>
      <sz val="8"/>
      <color theme="0" tint="-0.4999699890613556"/>
      <name val="Arial CE"/>
      <family val="2"/>
    </font>
    <font>
      <sz val="10"/>
      <color rgb="FF00B050"/>
      <name val="Arial CE"/>
      <family val="2"/>
    </font>
    <font>
      <sz val="8"/>
      <color rgb="FF7030A0"/>
      <name val="Arial CE"/>
      <family val="2"/>
    </font>
    <font>
      <sz val="10"/>
      <color rgb="FF7030A0"/>
      <name val="Arial CE"/>
      <family val="2"/>
    </font>
    <font>
      <b/>
      <sz val="8"/>
      <color rgb="FF7030A0"/>
      <name val="Arial CE"/>
      <family val="2"/>
    </font>
    <font>
      <sz val="10"/>
      <name val="Times New Roman"/>
      <family val="1"/>
    </font>
    <font>
      <sz val="8"/>
      <color theme="1"/>
      <name val="Calibri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</cellStyleXfs>
  <cellXfs count="3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6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4" borderId="0" xfId="21" applyFont="1" applyFill="1" applyAlignment="1">
      <alignment horizontal="left"/>
      <protection/>
    </xf>
    <xf numFmtId="49" fontId="27" fillId="4" borderId="0" xfId="21" applyNumberFormat="1" applyFont="1" applyFill="1" applyAlignment="1">
      <alignment horizontal="left"/>
      <protection/>
    </xf>
    <xf numFmtId="0" fontId="4" fillId="4" borderId="0" xfId="21" applyFill="1" applyAlignment="1">
      <alignment horizontal="left" vertical="top"/>
      <protection/>
    </xf>
    <xf numFmtId="0" fontId="4" fillId="4" borderId="0" xfId="21" applyFill="1" applyAlignment="1">
      <alignment horizontal="center" vertical="top"/>
      <protection/>
    </xf>
    <xf numFmtId="3" fontId="4" fillId="4" borderId="0" xfId="21" applyNumberFormat="1" applyFill="1" applyAlignment="1">
      <alignment horizontal="center" vertical="top"/>
      <protection/>
    </xf>
    <xf numFmtId="0" fontId="4" fillId="0" borderId="0" xfId="22" applyAlignment="1">
      <alignment vertical="top"/>
      <protection/>
    </xf>
    <xf numFmtId="0" fontId="4" fillId="0" borderId="0" xfId="22" applyAlignment="1">
      <alignment horizontal="center" vertical="top"/>
      <protection/>
    </xf>
    <xf numFmtId="0" fontId="28" fillId="4" borderId="0" xfId="21" applyFont="1" applyFill="1" applyAlignment="1">
      <alignment horizontal="left"/>
      <protection/>
    </xf>
    <xf numFmtId="49" fontId="4" fillId="4" borderId="0" xfId="21" applyNumberFormat="1" applyFill="1" applyAlignment="1">
      <alignment horizontal="left" vertical="top"/>
      <protection/>
    </xf>
    <xf numFmtId="0" fontId="29" fillId="5" borderId="17" xfId="21" applyFont="1" applyFill="1" applyBorder="1" applyAlignment="1">
      <alignment horizontal="center" vertical="top" wrapText="1"/>
      <protection/>
    </xf>
    <xf numFmtId="49" fontId="29" fillId="5" borderId="18" xfId="21" applyNumberFormat="1" applyFont="1" applyFill="1" applyBorder="1" applyAlignment="1">
      <alignment horizontal="center" vertical="top" wrapText="1"/>
      <protection/>
    </xf>
    <xf numFmtId="0" fontId="29" fillId="5" borderId="18" xfId="21" applyFont="1" applyFill="1" applyBorder="1" applyAlignment="1">
      <alignment horizontal="center" vertical="top" wrapText="1"/>
      <protection/>
    </xf>
    <xf numFmtId="3" fontId="29" fillId="5" borderId="18" xfId="21" applyNumberFormat="1" applyFont="1" applyFill="1" applyBorder="1" applyAlignment="1">
      <alignment horizontal="center" vertical="top" wrapText="1"/>
      <protection/>
    </xf>
    <xf numFmtId="2" fontId="4" fillId="0" borderId="0" xfId="22" applyNumberFormat="1" applyAlignment="1">
      <alignment horizontal="center" vertical="top"/>
      <protection/>
    </xf>
    <xf numFmtId="0" fontId="15" fillId="0" borderId="0" xfId="22" applyFont="1" applyAlignment="1">
      <alignment horizontal="center" vertical="top"/>
      <protection/>
    </xf>
    <xf numFmtId="3" fontId="31" fillId="0" borderId="19" xfId="23" applyNumberFormat="1" applyFont="1" applyBorder="1" applyAlignment="1">
      <alignment horizontal="center"/>
      <protection/>
    </xf>
    <xf numFmtId="3" fontId="4" fillId="0" borderId="19" xfId="23" applyNumberFormat="1" applyBorder="1" applyAlignment="1">
      <alignment horizontal="center" vertical="top"/>
      <protection/>
    </xf>
    <xf numFmtId="167" fontId="12" fillId="0" borderId="19" xfId="21" applyNumberFormat="1" applyFont="1" applyBorder="1" applyAlignment="1">
      <alignment horizontal="right" vertical="top"/>
      <protection/>
    </xf>
    <xf numFmtId="2" fontId="4" fillId="0" borderId="19" xfId="22" applyNumberFormat="1" applyBorder="1" applyAlignment="1">
      <alignment vertical="top"/>
      <protection/>
    </xf>
    <xf numFmtId="0" fontId="4" fillId="0" borderId="19" xfId="22" applyBorder="1" applyAlignment="1">
      <alignment vertical="top"/>
      <protection/>
    </xf>
    <xf numFmtId="0" fontId="4" fillId="0" borderId="19" xfId="22" applyBorder="1" applyAlignment="1">
      <alignment horizontal="center" vertical="top"/>
      <protection/>
    </xf>
    <xf numFmtId="0" fontId="4" fillId="0" borderId="19" xfId="21" applyBorder="1" applyAlignment="1">
      <alignment horizontal="left" vertical="top"/>
      <protection/>
    </xf>
    <xf numFmtId="0" fontId="0" fillId="0" borderId="0" xfId="21" applyFont="1" applyAlignment="1">
      <alignment horizontal="center" vertical="top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21" applyFont="1" applyAlignment="1">
      <alignment horizontal="left" vertical="top"/>
      <protection/>
    </xf>
    <xf numFmtId="3" fontId="0" fillId="0" borderId="0" xfId="21" applyNumberFormat="1" applyFont="1" applyAlignment="1">
      <alignment horizontal="center" vertical="top"/>
      <protection/>
    </xf>
    <xf numFmtId="2" fontId="4" fillId="0" borderId="0" xfId="22" applyNumberFormat="1" applyAlignment="1">
      <alignment vertical="top"/>
      <protection/>
    </xf>
    <xf numFmtId="49" fontId="39" fillId="0" borderId="0" xfId="22" applyNumberFormat="1" applyFont="1" applyAlignment="1">
      <alignment vertical="top"/>
      <protection/>
    </xf>
    <xf numFmtId="3" fontId="12" fillId="0" borderId="0" xfId="22" applyNumberFormat="1" applyFont="1" applyAlignment="1">
      <alignment vertical="top"/>
      <protection/>
    </xf>
    <xf numFmtId="0" fontId="12" fillId="0" borderId="0" xfId="22" applyFont="1" applyAlignment="1">
      <alignment horizontal="left" vertical="top"/>
      <protection/>
    </xf>
    <xf numFmtId="3" fontId="4" fillId="0" borderId="0" xfId="22" applyNumberFormat="1" applyAlignment="1">
      <alignment horizontal="right" vertical="top"/>
      <protection/>
    </xf>
    <xf numFmtId="3" fontId="4" fillId="0" borderId="0" xfId="22" applyNumberFormat="1" applyAlignment="1">
      <alignment vertical="top"/>
      <protection/>
    </xf>
    <xf numFmtId="0" fontId="28" fillId="4" borderId="0" xfId="21" applyFont="1" applyFill="1" applyAlignment="1">
      <alignment horizontal="right"/>
      <protection/>
    </xf>
    <xf numFmtId="0" fontId="0" fillId="4" borderId="0" xfId="21" applyFont="1" applyFill="1" applyAlignment="1">
      <alignment horizontal="left"/>
      <protection/>
    </xf>
    <xf numFmtId="0" fontId="0" fillId="4" borderId="0" xfId="21" applyFont="1" applyFill="1" applyAlignment="1">
      <alignment horizontal="center"/>
      <protection/>
    </xf>
    <xf numFmtId="3" fontId="0" fillId="4" borderId="0" xfId="21" applyNumberFormat="1" applyFont="1" applyFill="1" applyAlignment="1">
      <alignment horizontal="center"/>
      <protection/>
    </xf>
    <xf numFmtId="49" fontId="0" fillId="4" borderId="0" xfId="21" applyNumberFormat="1" applyFont="1" applyFill="1" applyAlignment="1">
      <alignment horizontal="left"/>
      <protection/>
    </xf>
    <xf numFmtId="0" fontId="0" fillId="4" borderId="0" xfId="21" applyFont="1" applyFill="1" applyAlignment="1">
      <alignment horizontal="right"/>
      <protection/>
    </xf>
    <xf numFmtId="0" fontId="0" fillId="0" borderId="0" xfId="21" applyFont="1" applyAlignment="1">
      <alignment horizontal="center" vertical="top"/>
      <protection/>
    </xf>
    <xf numFmtId="0" fontId="0" fillId="0" borderId="0" xfId="21" applyFont="1" applyAlignment="1">
      <alignment horizontal="right" vertical="top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21" applyFont="1" applyAlignment="1">
      <alignment horizontal="left" vertical="top" wrapText="1"/>
      <protection/>
    </xf>
    <xf numFmtId="3" fontId="0" fillId="0" borderId="0" xfId="21" applyNumberFormat="1" applyFont="1" applyAlignment="1">
      <alignment horizontal="center" vertical="top"/>
      <protection/>
    </xf>
    <xf numFmtId="0" fontId="0" fillId="0" borderId="0" xfId="21" applyFont="1" applyAlignment="1">
      <alignment horizontal="left" vertical="top"/>
      <protection/>
    </xf>
    <xf numFmtId="0" fontId="28" fillId="0" borderId="0" xfId="21" applyFont="1" applyAlignment="1">
      <alignment horizontal="left" vertical="top"/>
      <protection/>
    </xf>
    <xf numFmtId="49" fontId="4" fillId="4" borderId="0" xfId="21" applyNumberFormat="1" applyFill="1" applyAlignment="1">
      <alignment horizontal="left"/>
      <protection/>
    </xf>
    <xf numFmtId="0" fontId="27" fillId="4" borderId="0" xfId="21" applyFont="1" applyFill="1" applyAlignment="1">
      <alignment horizontal="right"/>
      <protection/>
    </xf>
    <xf numFmtId="0" fontId="4" fillId="4" borderId="0" xfId="21" applyFill="1" applyAlignment="1">
      <alignment horizontal="right" vertical="top"/>
      <protection/>
    </xf>
    <xf numFmtId="2" fontId="15" fillId="0" borderId="0" xfId="22" applyNumberFormat="1" applyFont="1" applyAlignment="1">
      <alignment horizontal="center" vertical="top"/>
      <protection/>
    </xf>
    <xf numFmtId="0" fontId="4" fillId="0" borderId="19" xfId="21" applyBorder="1" applyAlignment="1">
      <alignment horizontal="center" vertical="top"/>
      <protection/>
    </xf>
    <xf numFmtId="0" fontId="4" fillId="0" borderId="19" xfId="21" applyBorder="1" applyAlignment="1">
      <alignment horizontal="right" vertical="top"/>
      <protection/>
    </xf>
    <xf numFmtId="49" fontId="4" fillId="0" borderId="19" xfId="21" applyNumberFormat="1" applyBorder="1" applyAlignment="1">
      <alignment horizontal="left" vertical="top"/>
      <protection/>
    </xf>
    <xf numFmtId="3" fontId="4" fillId="0" borderId="19" xfId="21" applyNumberFormat="1" applyBorder="1" applyAlignment="1">
      <alignment horizontal="center" vertical="top"/>
      <protection/>
    </xf>
    <xf numFmtId="0" fontId="12" fillId="0" borderId="19" xfId="21" applyFont="1" applyBorder="1" applyAlignment="1">
      <alignment horizontal="left" vertical="top" wrapText="1"/>
      <protection/>
    </xf>
    <xf numFmtId="0" fontId="4" fillId="0" borderId="19" xfId="21" applyBorder="1" applyAlignment="1">
      <alignment horizontal="left" vertical="top" wrapText="1"/>
      <protection/>
    </xf>
    <xf numFmtId="3" fontId="12" fillId="0" borderId="19" xfId="21" applyNumberFormat="1" applyFont="1" applyBorder="1" applyAlignment="1">
      <alignment horizontal="center" vertical="top"/>
      <protection/>
    </xf>
    <xf numFmtId="14" fontId="4" fillId="0" borderId="0" xfId="22" applyNumberFormat="1" applyAlignment="1">
      <alignment vertical="top"/>
      <protection/>
    </xf>
    <xf numFmtId="0" fontId="4" fillId="0" borderId="0" xfId="21" applyAlignment="1">
      <alignment horizontal="center" vertical="top"/>
      <protection/>
    </xf>
    <xf numFmtId="0" fontId="4" fillId="0" borderId="0" xfId="21" applyAlignment="1">
      <alignment horizontal="right" vertical="top"/>
      <protection/>
    </xf>
    <xf numFmtId="49" fontId="4" fillId="0" borderId="0" xfId="21" applyNumberFormat="1" applyAlignment="1">
      <alignment horizontal="left" vertical="top"/>
      <protection/>
    </xf>
    <xf numFmtId="0" fontId="4" fillId="0" borderId="0" xfId="21" applyAlignment="1">
      <alignment horizontal="left" vertical="top" wrapText="1"/>
      <protection/>
    </xf>
    <xf numFmtId="3" fontId="4" fillId="0" borderId="0" xfId="21" applyNumberFormat="1" applyAlignment="1">
      <alignment horizontal="center" vertical="top"/>
      <protection/>
    </xf>
    <xf numFmtId="0" fontId="4" fillId="0" borderId="20" xfId="22" applyBorder="1" applyAlignment="1">
      <alignment vertical="top"/>
      <protection/>
    </xf>
    <xf numFmtId="0" fontId="12" fillId="0" borderId="0" xfId="21" applyFont="1" applyAlignment="1">
      <alignment horizontal="left" vertical="top" wrapText="1"/>
      <protection/>
    </xf>
    <xf numFmtId="3" fontId="31" fillId="0" borderId="0" xfId="21" applyNumberFormat="1" applyFont="1" applyAlignment="1">
      <alignment horizontal="center" vertical="top"/>
      <protection/>
    </xf>
    <xf numFmtId="0" fontId="0" fillId="0" borderId="21" xfId="21" applyFont="1" applyBorder="1" applyAlignment="1">
      <alignment horizontal="left" vertical="top"/>
      <protection/>
    </xf>
    <xf numFmtId="0" fontId="4" fillId="0" borderId="21" xfId="22" applyBorder="1" applyAlignment="1">
      <alignment vertical="top"/>
      <protection/>
    </xf>
    <xf numFmtId="0" fontId="4" fillId="0" borderId="22" xfId="22" applyBorder="1" applyAlignment="1">
      <alignment vertical="top"/>
      <protection/>
    </xf>
    <xf numFmtId="0" fontId="0" fillId="0" borderId="19" xfId="21" applyFont="1" applyBorder="1" applyAlignment="1">
      <alignment horizontal="left" vertical="top"/>
      <protection/>
    </xf>
    <xf numFmtId="3" fontId="28" fillId="0" borderId="0" xfId="21" applyNumberFormat="1" applyFont="1" applyAlignment="1">
      <alignment horizontal="center" vertical="top"/>
      <protection/>
    </xf>
    <xf numFmtId="2" fontId="41" fillId="0" borderId="0" xfId="22" applyNumberFormat="1" applyFont="1" applyAlignment="1">
      <alignment vertical="top"/>
      <protection/>
    </xf>
    <xf numFmtId="0" fontId="0" fillId="0" borderId="0" xfId="21" applyFont="1" applyAlignment="1">
      <alignment horizontal="right" vertical="top"/>
      <protection/>
    </xf>
    <xf numFmtId="0" fontId="12" fillId="0" borderId="0" xfId="21" applyFont="1" applyAlignment="1">
      <alignment horizontal="left" vertical="top"/>
      <protection/>
    </xf>
    <xf numFmtId="3" fontId="12" fillId="0" borderId="0" xfId="21" applyNumberFormat="1" applyFont="1" applyAlignment="1">
      <alignment horizontal="center" vertical="top"/>
      <protection/>
    </xf>
    <xf numFmtId="2" fontId="1" fillId="0" borderId="0" xfId="22" applyNumberFormat="1" applyFont="1" applyAlignment="1">
      <alignment vertical="top"/>
      <protection/>
    </xf>
    <xf numFmtId="2" fontId="1" fillId="0" borderId="0" xfId="22" applyNumberFormat="1" applyFont="1" applyAlignment="1">
      <alignment vertical="top"/>
      <protection/>
    </xf>
    <xf numFmtId="2" fontId="42" fillId="0" borderId="0" xfId="22" applyNumberFormat="1" applyFont="1" applyAlignment="1">
      <alignment horizontal="right" vertical="top"/>
      <protection/>
    </xf>
    <xf numFmtId="10" fontId="4" fillId="0" borderId="0" xfId="22" applyNumberFormat="1" applyAlignment="1">
      <alignment vertical="top"/>
      <protection/>
    </xf>
    <xf numFmtId="0" fontId="23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" fontId="4" fillId="0" borderId="19" xfId="21" applyNumberFormat="1" applyFill="1" applyBorder="1" applyAlignment="1">
      <alignment horizontal="center" vertical="top"/>
      <protection/>
    </xf>
    <xf numFmtId="0" fontId="26" fillId="4" borderId="0" xfId="21" applyFont="1" applyFill="1" applyAlignment="1" applyProtection="1">
      <alignment horizontal="left"/>
      <protection/>
    </xf>
    <xf numFmtId="49" fontId="27" fillId="4" borderId="0" xfId="21" applyNumberFormat="1" applyFont="1" applyFill="1" applyAlignment="1" applyProtection="1">
      <alignment horizontal="left"/>
      <protection/>
    </xf>
    <xf numFmtId="0" fontId="4" fillId="4" borderId="0" xfId="21" applyFill="1" applyAlignment="1" applyProtection="1">
      <alignment horizontal="left" vertical="top"/>
      <protection/>
    </xf>
    <xf numFmtId="0" fontId="4" fillId="4" borderId="0" xfId="21" applyFill="1" applyAlignment="1" applyProtection="1">
      <alignment horizontal="center" vertical="top"/>
      <protection/>
    </xf>
    <xf numFmtId="3" fontId="4" fillId="4" borderId="0" xfId="21" applyNumberFormat="1" applyFill="1" applyAlignment="1" applyProtection="1">
      <alignment horizontal="center" vertical="top"/>
      <protection/>
    </xf>
    <xf numFmtId="0" fontId="4" fillId="0" borderId="0" xfId="22" applyAlignment="1" applyProtection="1">
      <alignment vertical="top"/>
      <protection/>
    </xf>
    <xf numFmtId="0" fontId="4" fillId="0" borderId="0" xfId="22" applyAlignment="1" applyProtection="1">
      <alignment horizontal="center" vertical="top"/>
      <protection/>
    </xf>
    <xf numFmtId="0" fontId="28" fillId="4" borderId="0" xfId="21" applyFont="1" applyFill="1" applyAlignment="1" applyProtection="1">
      <alignment horizontal="left"/>
      <protection/>
    </xf>
    <xf numFmtId="49" fontId="4" fillId="4" borderId="0" xfId="23" applyNumberFormat="1" applyFill="1" applyAlignment="1" applyProtection="1">
      <alignment horizontal="left"/>
      <protection/>
    </xf>
    <xf numFmtId="49" fontId="4" fillId="4" borderId="0" xfId="21" applyNumberFormat="1" applyFill="1" applyAlignment="1" applyProtection="1">
      <alignment horizontal="left" vertical="top"/>
      <protection/>
    </xf>
    <xf numFmtId="0" fontId="29" fillId="5" borderId="17" xfId="21" applyFont="1" applyFill="1" applyBorder="1" applyAlignment="1" applyProtection="1">
      <alignment horizontal="center" vertical="top" wrapText="1"/>
      <protection/>
    </xf>
    <xf numFmtId="49" fontId="29" fillId="5" borderId="18" xfId="21" applyNumberFormat="1" applyFont="1" applyFill="1" applyBorder="1" applyAlignment="1" applyProtection="1">
      <alignment horizontal="center" vertical="top" wrapText="1"/>
      <protection/>
    </xf>
    <xf numFmtId="0" fontId="29" fillId="5" borderId="18" xfId="21" applyFont="1" applyFill="1" applyBorder="1" applyAlignment="1" applyProtection="1">
      <alignment horizontal="center" vertical="top" wrapText="1"/>
      <protection/>
    </xf>
    <xf numFmtId="3" fontId="29" fillId="5" borderId="18" xfId="21" applyNumberFormat="1" applyFont="1" applyFill="1" applyBorder="1" applyAlignment="1" applyProtection="1">
      <alignment horizontal="center" vertical="top" wrapText="1"/>
      <protection/>
    </xf>
    <xf numFmtId="2" fontId="4" fillId="0" borderId="0" xfId="22" applyNumberFormat="1" applyAlignment="1" applyProtection="1">
      <alignment horizontal="center" vertical="top"/>
      <protection/>
    </xf>
    <xf numFmtId="0" fontId="15" fillId="0" borderId="0" xfId="22" applyFont="1" applyAlignment="1" applyProtection="1">
      <alignment horizontal="center" vertical="top"/>
      <protection/>
    </xf>
    <xf numFmtId="0" fontId="29" fillId="5" borderId="24" xfId="21" applyFont="1" applyFill="1" applyBorder="1" applyAlignment="1" applyProtection="1">
      <alignment horizontal="center" vertical="top" wrapText="1"/>
      <protection/>
    </xf>
    <xf numFmtId="0" fontId="30" fillId="0" borderId="19" xfId="21" applyFont="1" applyBorder="1" applyAlignment="1" applyProtection="1">
      <alignment horizontal="center" vertical="top"/>
      <protection/>
    </xf>
    <xf numFmtId="49" fontId="30" fillId="0" borderId="19" xfId="21" applyNumberFormat="1" applyFont="1" applyBorder="1" applyAlignment="1" applyProtection="1">
      <alignment horizontal="left" vertical="top"/>
      <protection/>
    </xf>
    <xf numFmtId="0" fontId="30" fillId="0" borderId="19" xfId="21" applyFont="1" applyBorder="1" applyAlignment="1" applyProtection="1">
      <alignment horizontal="left" vertical="top" wrapText="1"/>
      <protection/>
    </xf>
    <xf numFmtId="4" fontId="30" fillId="0" borderId="19" xfId="21" applyNumberFormat="1" applyFont="1" applyBorder="1" applyAlignment="1" applyProtection="1">
      <alignment horizontal="center" vertical="top"/>
      <protection/>
    </xf>
    <xf numFmtId="3" fontId="30" fillId="0" borderId="19" xfId="21" applyNumberFormat="1" applyFont="1" applyBorder="1" applyAlignment="1" applyProtection="1">
      <alignment horizontal="center" vertical="top"/>
      <protection/>
    </xf>
    <xf numFmtId="0" fontId="30" fillId="0" borderId="19" xfId="21" applyFont="1" applyBorder="1" applyAlignment="1" applyProtection="1">
      <alignment horizontal="left" vertical="top"/>
      <protection/>
    </xf>
    <xf numFmtId="2" fontId="30" fillId="0" borderId="19" xfId="22" applyNumberFormat="1" applyFont="1" applyBorder="1" applyAlignment="1" applyProtection="1">
      <alignment vertical="top"/>
      <protection/>
    </xf>
    <xf numFmtId="0" fontId="30" fillId="0" borderId="19" xfId="22" applyFont="1" applyBorder="1" applyAlignment="1" applyProtection="1">
      <alignment vertical="top"/>
      <protection/>
    </xf>
    <xf numFmtId="0" fontId="30" fillId="0" borderId="19" xfId="22" applyFont="1" applyBorder="1" applyAlignment="1" applyProtection="1">
      <alignment horizontal="center" vertical="top"/>
      <protection/>
    </xf>
    <xf numFmtId="37" fontId="30" fillId="0" borderId="19" xfId="23" applyNumberFormat="1" applyFont="1" applyBorder="1" applyAlignment="1" applyProtection="1">
      <alignment horizontal="center"/>
      <protection/>
    </xf>
    <xf numFmtId="49" fontId="30" fillId="0" borderId="19" xfId="23" applyNumberFormat="1" applyFont="1" applyBorder="1" applyAlignment="1" applyProtection="1">
      <alignment horizontal="left"/>
      <protection/>
    </xf>
    <xf numFmtId="0" fontId="31" fillId="0" borderId="19" xfId="23" applyFont="1" applyBorder="1" applyAlignment="1" applyProtection="1">
      <alignment horizontal="left" vertical="top" wrapText="1"/>
      <protection/>
    </xf>
    <xf numFmtId="0" fontId="30" fillId="0" borderId="19" xfId="23" applyFont="1" applyBorder="1" applyAlignment="1" applyProtection="1">
      <alignment horizontal="center" wrapText="1"/>
      <protection/>
    </xf>
    <xf numFmtId="4" fontId="30" fillId="0" borderId="19" xfId="23" applyNumberFormat="1" applyFont="1" applyBorder="1" applyAlignment="1" applyProtection="1">
      <alignment horizontal="center"/>
      <protection/>
    </xf>
    <xf numFmtId="3" fontId="30" fillId="0" borderId="19" xfId="23" applyNumberFormat="1" applyFont="1" applyBorder="1" applyAlignment="1" applyProtection="1">
      <alignment horizontal="center"/>
      <protection/>
    </xf>
    <xf numFmtId="3" fontId="31" fillId="0" borderId="19" xfId="23" applyNumberFormat="1" applyFont="1" applyBorder="1" applyAlignment="1" applyProtection="1">
      <alignment horizontal="center"/>
      <protection/>
    </xf>
    <xf numFmtId="167" fontId="31" fillId="0" borderId="19" xfId="21" applyNumberFormat="1" applyFont="1" applyBorder="1" applyAlignment="1" applyProtection="1">
      <alignment horizontal="right" vertical="top"/>
      <protection/>
    </xf>
    <xf numFmtId="0" fontId="4" fillId="0" borderId="19" xfId="23" applyBorder="1" applyAlignment="1" applyProtection="1">
      <alignment horizontal="center" vertical="top"/>
      <protection/>
    </xf>
    <xf numFmtId="49" fontId="0" fillId="0" borderId="19" xfId="23" applyNumberFormat="1" applyFont="1" applyBorder="1" applyAlignment="1" applyProtection="1">
      <alignment horizontal="left" vertical="top" wrapText="1"/>
      <protection/>
    </xf>
    <xf numFmtId="0" fontId="4" fillId="0" borderId="19" xfId="23" applyBorder="1" applyAlignment="1" applyProtection="1">
      <alignment horizontal="left" vertical="top" wrapText="1"/>
      <protection/>
    </xf>
    <xf numFmtId="168" fontId="4" fillId="0" borderId="19" xfId="23" applyNumberFormat="1" applyBorder="1" applyAlignment="1" applyProtection="1">
      <alignment horizontal="center" vertical="top"/>
      <protection/>
    </xf>
    <xf numFmtId="3" fontId="4" fillId="0" borderId="19" xfId="23" applyNumberFormat="1" applyBorder="1" applyAlignment="1" applyProtection="1">
      <alignment horizontal="center" vertical="top"/>
      <protection/>
    </xf>
    <xf numFmtId="167" fontId="12" fillId="0" borderId="19" xfId="21" applyNumberFormat="1" applyFont="1" applyBorder="1" applyAlignment="1" applyProtection="1">
      <alignment horizontal="right" vertical="top"/>
      <protection/>
    </xf>
    <xf numFmtId="2" fontId="4" fillId="0" borderId="19" xfId="22" applyNumberFormat="1" applyBorder="1" applyAlignment="1" applyProtection="1">
      <alignment vertical="top"/>
      <protection/>
    </xf>
    <xf numFmtId="0" fontId="4" fillId="0" borderId="19" xfId="22" applyBorder="1" applyAlignment="1" applyProtection="1">
      <alignment vertical="top"/>
      <protection/>
    </xf>
    <xf numFmtId="0" fontId="4" fillId="0" borderId="19" xfId="22" applyBorder="1" applyAlignment="1" applyProtection="1">
      <alignment horizontal="center" vertical="top"/>
      <protection/>
    </xf>
    <xf numFmtId="0" fontId="32" fillId="0" borderId="19" xfId="23" applyFont="1" applyBorder="1" applyAlignment="1" applyProtection="1">
      <alignment horizontal="center" vertical="top"/>
      <protection/>
    </xf>
    <xf numFmtId="0" fontId="32" fillId="0" borderId="19" xfId="23" applyFont="1" applyBorder="1" applyAlignment="1" applyProtection="1">
      <alignment horizontal="right" vertical="top"/>
      <protection/>
    </xf>
    <xf numFmtId="49" fontId="32" fillId="0" borderId="19" xfId="23" applyNumberFormat="1" applyFont="1" applyBorder="1" applyAlignment="1" applyProtection="1">
      <alignment horizontal="left" vertical="top"/>
      <protection/>
    </xf>
    <xf numFmtId="0" fontId="32" fillId="0" borderId="19" xfId="23" applyFont="1" applyBorder="1" applyAlignment="1" applyProtection="1">
      <alignment horizontal="left" vertical="top" wrapText="1"/>
      <protection/>
    </xf>
    <xf numFmtId="168" fontId="32" fillId="0" borderId="19" xfId="23" applyNumberFormat="1" applyFont="1" applyFill="1" applyBorder="1" applyAlignment="1" applyProtection="1">
      <alignment horizontal="center" vertical="top"/>
      <protection/>
    </xf>
    <xf numFmtId="3" fontId="33" fillId="0" borderId="19" xfId="23" applyNumberFormat="1" applyFont="1" applyBorder="1" applyAlignment="1" applyProtection="1">
      <alignment horizontal="center" vertical="top"/>
      <protection/>
    </xf>
    <xf numFmtId="3" fontId="32" fillId="0" borderId="19" xfId="23" applyNumberFormat="1" applyFont="1" applyBorder="1" applyAlignment="1" applyProtection="1">
      <alignment horizontal="center" vertical="top"/>
      <protection/>
    </xf>
    <xf numFmtId="167" fontId="34" fillId="0" borderId="19" xfId="21" applyNumberFormat="1" applyFont="1" applyBorder="1" applyAlignment="1" applyProtection="1">
      <alignment horizontal="right" vertical="top"/>
      <protection/>
    </xf>
    <xf numFmtId="2" fontId="32" fillId="0" borderId="19" xfId="22" applyNumberFormat="1" applyFont="1" applyBorder="1" applyAlignment="1" applyProtection="1">
      <alignment vertical="top"/>
      <protection/>
    </xf>
    <xf numFmtId="0" fontId="32" fillId="0" borderId="19" xfId="22" applyFont="1" applyBorder="1" applyAlignment="1" applyProtection="1">
      <alignment vertical="top"/>
      <protection/>
    </xf>
    <xf numFmtId="9" fontId="0" fillId="0" borderId="19" xfId="22" applyNumberFormat="1" applyFont="1" applyBorder="1" applyAlignment="1" applyProtection="1">
      <alignment horizontal="center" vertical="top"/>
      <protection/>
    </xf>
    <xf numFmtId="0" fontId="0" fillId="0" borderId="0" xfId="22" applyFont="1" applyAlignment="1" applyProtection="1">
      <alignment vertical="top"/>
      <protection/>
    </xf>
    <xf numFmtId="9" fontId="0" fillId="0" borderId="0" xfId="22" applyNumberFormat="1" applyFont="1" applyAlignment="1" applyProtection="1">
      <alignment horizontal="center" vertical="top"/>
      <protection/>
    </xf>
    <xf numFmtId="0" fontId="35" fillId="0" borderId="19" xfId="23" applyFont="1" applyBorder="1" applyAlignment="1" applyProtection="1">
      <alignment horizontal="left" vertical="top" wrapText="1"/>
      <protection/>
    </xf>
    <xf numFmtId="3" fontId="4" fillId="0" borderId="19" xfId="23" applyNumberFormat="1" applyFill="1" applyBorder="1" applyAlignment="1" applyProtection="1">
      <alignment horizontal="center" vertical="top"/>
      <protection/>
    </xf>
    <xf numFmtId="3" fontId="30" fillId="0" borderId="19" xfId="23" applyNumberFormat="1" applyFont="1" applyFill="1" applyBorder="1" applyAlignment="1" applyProtection="1">
      <alignment horizontal="center"/>
      <protection/>
    </xf>
    <xf numFmtId="49" fontId="0" fillId="0" borderId="19" xfId="23" applyNumberFormat="1" applyFont="1" applyBorder="1" applyAlignment="1" applyProtection="1">
      <alignment horizontal="left" vertical="top"/>
      <protection/>
    </xf>
    <xf numFmtId="0" fontId="36" fillId="0" borderId="19" xfId="23" applyFont="1" applyBorder="1" applyAlignment="1" applyProtection="1">
      <alignment horizontal="center" vertical="top"/>
      <protection/>
    </xf>
    <xf numFmtId="0" fontId="36" fillId="0" borderId="19" xfId="23" applyFont="1" applyBorder="1" applyAlignment="1" applyProtection="1">
      <alignment horizontal="right" vertical="top"/>
      <protection/>
    </xf>
    <xf numFmtId="0" fontId="36" fillId="0" borderId="19" xfId="23" applyFont="1" applyBorder="1" applyAlignment="1" applyProtection="1">
      <alignment horizontal="left" vertical="top" wrapText="1"/>
      <protection/>
    </xf>
    <xf numFmtId="168" fontId="36" fillId="0" borderId="19" xfId="23" applyNumberFormat="1" applyFont="1" applyFill="1" applyBorder="1" applyAlignment="1" applyProtection="1">
      <alignment horizontal="center" vertical="top"/>
      <protection/>
    </xf>
    <xf numFmtId="3" fontId="37" fillId="0" borderId="19" xfId="23" applyNumberFormat="1" applyFont="1" applyBorder="1" applyAlignment="1" applyProtection="1">
      <alignment horizontal="center" vertical="top"/>
      <protection/>
    </xf>
    <xf numFmtId="3" fontId="36" fillId="0" borderId="19" xfId="23" applyNumberFormat="1" applyFont="1" applyBorder="1" applyAlignment="1" applyProtection="1">
      <alignment horizontal="center" vertical="top"/>
      <protection/>
    </xf>
    <xf numFmtId="167" fontId="38" fillId="0" borderId="19" xfId="21" applyNumberFormat="1" applyFont="1" applyBorder="1" applyAlignment="1" applyProtection="1">
      <alignment horizontal="right" vertical="top"/>
      <protection/>
    </xf>
    <xf numFmtId="2" fontId="36" fillId="0" borderId="19" xfId="22" applyNumberFormat="1" applyFont="1" applyBorder="1" applyAlignment="1" applyProtection="1">
      <alignment vertical="top"/>
      <protection/>
    </xf>
    <xf numFmtId="0" fontId="36" fillId="0" borderId="19" xfId="22" applyFont="1" applyBorder="1" applyAlignment="1" applyProtection="1">
      <alignment vertical="top"/>
      <protection/>
    </xf>
    <xf numFmtId="0" fontId="30" fillId="0" borderId="19" xfId="23" applyFont="1" applyBorder="1" applyAlignment="1" applyProtection="1">
      <alignment horizontal="center" vertical="top"/>
      <protection/>
    </xf>
    <xf numFmtId="49" fontId="30" fillId="0" borderId="19" xfId="23" applyNumberFormat="1" applyFont="1" applyBorder="1" applyAlignment="1" applyProtection="1">
      <alignment horizontal="left" vertical="top"/>
      <protection/>
    </xf>
    <xf numFmtId="168" fontId="30" fillId="0" borderId="19" xfId="23" applyNumberFormat="1" applyFont="1" applyBorder="1" applyAlignment="1" applyProtection="1">
      <alignment horizontal="center" vertical="top"/>
      <protection/>
    </xf>
    <xf numFmtId="3" fontId="30" fillId="0" borderId="19" xfId="23" applyNumberFormat="1" applyFont="1" applyFill="1" applyBorder="1" applyAlignment="1" applyProtection="1">
      <alignment horizontal="center" vertical="top"/>
      <protection/>
    </xf>
    <xf numFmtId="3" fontId="30" fillId="0" borderId="19" xfId="23" applyNumberFormat="1" applyFont="1" applyBorder="1" applyAlignment="1" applyProtection="1">
      <alignment horizontal="center" vertical="top"/>
      <protection/>
    </xf>
    <xf numFmtId="3" fontId="31" fillId="0" borderId="19" xfId="23" applyNumberFormat="1" applyFont="1" applyBorder="1" applyAlignment="1" applyProtection="1">
      <alignment horizontal="center" vertical="top"/>
      <protection/>
    </xf>
    <xf numFmtId="49" fontId="4" fillId="0" borderId="19" xfId="23" applyNumberFormat="1" applyBorder="1" applyAlignment="1" applyProtection="1">
      <alignment horizontal="left" vertical="top"/>
      <protection/>
    </xf>
    <xf numFmtId="0" fontId="4" fillId="0" borderId="19" xfId="21" applyBorder="1" applyAlignment="1" applyProtection="1">
      <alignment horizontal="left" vertical="top"/>
      <protection/>
    </xf>
    <xf numFmtId="0" fontId="30" fillId="0" borderId="0" xfId="23" applyFont="1" applyAlignment="1" applyProtection="1">
      <alignment horizontal="center" vertical="top"/>
      <protection/>
    </xf>
    <xf numFmtId="49" fontId="30" fillId="0" borderId="0" xfId="23" applyNumberFormat="1" applyFont="1" applyAlignment="1" applyProtection="1">
      <alignment horizontal="left" vertical="top"/>
      <protection/>
    </xf>
    <xf numFmtId="0" fontId="30" fillId="0" borderId="0" xfId="23" applyFont="1" applyAlignment="1" applyProtection="1">
      <alignment horizontal="left" vertical="top" wrapText="1"/>
      <protection/>
    </xf>
    <xf numFmtId="3" fontId="30" fillId="0" borderId="0" xfId="23" applyNumberFormat="1" applyFont="1" applyAlignment="1" applyProtection="1">
      <alignment horizontal="center" vertical="top"/>
      <protection/>
    </xf>
    <xf numFmtId="0" fontId="30" fillId="0" borderId="20" xfId="22" applyFont="1" applyBorder="1" applyAlignment="1" applyProtection="1">
      <alignment vertical="top"/>
      <protection/>
    </xf>
    <xf numFmtId="0" fontId="31" fillId="0" borderId="0" xfId="23" applyFont="1" applyAlignment="1" applyProtection="1">
      <alignment horizontal="left" vertical="top" wrapText="1"/>
      <protection/>
    </xf>
    <xf numFmtId="3" fontId="31" fillId="0" borderId="0" xfId="23" applyNumberFormat="1" applyFont="1" applyAlignment="1" applyProtection="1">
      <alignment horizontal="center" vertical="top"/>
      <protection/>
    </xf>
    <xf numFmtId="0" fontId="0" fillId="0" borderId="0" xfId="21" applyFont="1" applyAlignment="1" applyProtection="1">
      <alignment horizontal="center" vertical="top"/>
      <protection/>
    </xf>
    <xf numFmtId="49" fontId="0" fillId="0" borderId="0" xfId="21" applyNumberFormat="1" applyFont="1" applyAlignment="1" applyProtection="1">
      <alignment horizontal="left" vertical="top"/>
      <protection/>
    </xf>
    <xf numFmtId="0" fontId="0" fillId="0" borderId="0" xfId="21" applyFont="1" applyAlignment="1" applyProtection="1">
      <alignment horizontal="left" vertical="top"/>
      <protection/>
    </xf>
    <xf numFmtId="3" fontId="0" fillId="0" borderId="0" xfId="21" applyNumberFormat="1" applyFont="1" applyAlignment="1" applyProtection="1">
      <alignment horizontal="center" vertical="top"/>
      <protection/>
    </xf>
    <xf numFmtId="2" fontId="4" fillId="0" borderId="0" xfId="22" applyNumberFormat="1" applyAlignment="1" applyProtection="1">
      <alignment vertical="top"/>
      <protection/>
    </xf>
    <xf numFmtId="49" fontId="39" fillId="0" borderId="0" xfId="22" applyNumberFormat="1" applyFont="1" applyAlignment="1" applyProtection="1">
      <alignment vertical="top"/>
      <protection/>
    </xf>
    <xf numFmtId="3" fontId="12" fillId="0" borderId="0" xfId="22" applyNumberFormat="1" applyFont="1" applyAlignment="1" applyProtection="1">
      <alignment vertical="top"/>
      <protection/>
    </xf>
    <xf numFmtId="0" fontId="12" fillId="0" borderId="0" xfId="22" applyFont="1" applyAlignment="1" applyProtection="1">
      <alignment horizontal="left" vertical="top"/>
      <protection/>
    </xf>
    <xf numFmtId="3" fontId="4" fillId="0" borderId="0" xfId="22" applyNumberFormat="1" applyAlignment="1" applyProtection="1">
      <alignment horizontal="right" vertical="top"/>
      <protection/>
    </xf>
    <xf numFmtId="3" fontId="4" fillId="0" borderId="0" xfId="22" applyNumberFormat="1" applyAlignment="1" applyProtection="1">
      <alignment vertical="top"/>
      <protection/>
    </xf>
    <xf numFmtId="0" fontId="28" fillId="4" borderId="0" xfId="21" applyFont="1" applyFill="1" applyAlignment="1" applyProtection="1">
      <alignment horizontal="right"/>
      <protection/>
    </xf>
    <xf numFmtId="49" fontId="28" fillId="4" borderId="0" xfId="21" applyNumberFormat="1" applyFont="1" applyFill="1" applyAlignment="1" applyProtection="1">
      <alignment horizontal="left"/>
      <protection/>
    </xf>
    <xf numFmtId="0" fontId="0" fillId="4" borderId="0" xfId="21" applyFont="1" applyFill="1" applyAlignment="1" applyProtection="1">
      <alignment horizontal="left"/>
      <protection/>
    </xf>
    <xf numFmtId="0" fontId="0" fillId="4" borderId="0" xfId="21" applyFont="1" applyFill="1" applyAlignment="1" applyProtection="1">
      <alignment horizontal="center"/>
      <protection/>
    </xf>
    <xf numFmtId="3" fontId="0" fillId="4" borderId="0" xfId="21" applyNumberFormat="1" applyFont="1" applyFill="1" applyAlignment="1" applyProtection="1">
      <alignment horizontal="center"/>
      <protection/>
    </xf>
    <xf numFmtId="3" fontId="0" fillId="4" borderId="0" xfId="21" applyNumberFormat="1" applyFont="1" applyFill="1" applyAlignment="1" applyProtection="1">
      <alignment horizontal="right" vertical="center"/>
      <protection/>
    </xf>
    <xf numFmtId="0" fontId="0" fillId="4" borderId="0" xfId="21" applyFont="1" applyFill="1" applyAlignment="1" applyProtection="1">
      <alignment horizontal="left" vertical="top"/>
      <protection/>
    </xf>
    <xf numFmtId="0" fontId="0" fillId="0" borderId="0" xfId="22" applyFont="1" applyAlignment="1" applyProtection="1">
      <alignment horizontal="center" vertical="top"/>
      <protection/>
    </xf>
    <xf numFmtId="49" fontId="4" fillId="4" borderId="0" xfId="21" applyNumberFormat="1" applyFill="1" applyAlignment="1" applyProtection="1">
      <alignment horizontal="left"/>
      <protection/>
    </xf>
    <xf numFmtId="49" fontId="0" fillId="4" borderId="0" xfId="21" applyNumberFormat="1" applyFont="1" applyFill="1" applyAlignment="1" applyProtection="1">
      <alignment horizontal="left"/>
      <protection/>
    </xf>
    <xf numFmtId="0" fontId="0" fillId="4" borderId="0" xfId="21" applyFont="1" applyFill="1" applyAlignment="1" applyProtection="1">
      <alignment horizontal="right"/>
      <protection/>
    </xf>
    <xf numFmtId="0" fontId="0" fillId="5" borderId="17" xfId="21" applyFont="1" applyFill="1" applyBorder="1" applyAlignment="1" applyProtection="1">
      <alignment horizontal="center" vertical="center" wrapText="1"/>
      <protection/>
    </xf>
    <xf numFmtId="0" fontId="0" fillId="5" borderId="18" xfId="21" applyFont="1" applyFill="1" applyBorder="1" applyAlignment="1" applyProtection="1">
      <alignment horizontal="right" vertical="center" wrapText="1"/>
      <protection/>
    </xf>
    <xf numFmtId="49" fontId="0" fillId="5" borderId="18" xfId="21" applyNumberFormat="1" applyFont="1" applyFill="1" applyBorder="1" applyAlignment="1" applyProtection="1">
      <alignment horizontal="left" vertical="center" wrapText="1"/>
      <protection/>
    </xf>
    <xf numFmtId="0" fontId="0" fillId="5" borderId="18" xfId="21" applyFont="1" applyFill="1" applyBorder="1" applyAlignment="1" applyProtection="1">
      <alignment horizontal="center" vertical="center" wrapText="1"/>
      <protection/>
    </xf>
    <xf numFmtId="3" fontId="0" fillId="5" borderId="18" xfId="21" applyNumberFormat="1" applyFont="1" applyFill="1" applyBorder="1" applyAlignment="1" applyProtection="1">
      <alignment horizontal="center" vertical="center" wrapText="1"/>
      <protection/>
    </xf>
    <xf numFmtId="0" fontId="0" fillId="5" borderId="18" xfId="21" applyFont="1" applyFill="1" applyBorder="1" applyAlignment="1" applyProtection="1">
      <alignment horizontal="center" vertical="top" wrapText="1"/>
      <protection/>
    </xf>
    <xf numFmtId="2" fontId="0" fillId="0" borderId="0" xfId="22" applyNumberFormat="1" applyFont="1" applyAlignment="1" applyProtection="1">
      <alignment horizontal="center" vertical="top"/>
      <protection/>
    </xf>
    <xf numFmtId="0" fontId="0" fillId="5" borderId="24" xfId="21" applyFont="1" applyFill="1" applyBorder="1" applyAlignment="1" applyProtection="1">
      <alignment horizontal="center" vertical="center" wrapText="1"/>
      <protection/>
    </xf>
    <xf numFmtId="49" fontId="0" fillId="5" borderId="24" xfId="21" applyNumberFormat="1" applyFont="1" applyFill="1" applyBorder="1" applyAlignment="1" applyProtection="1">
      <alignment horizontal="center" vertical="center" wrapText="1"/>
      <protection/>
    </xf>
    <xf numFmtId="3" fontId="0" fillId="5" borderId="24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horizontal="right"/>
      <protection/>
    </xf>
    <xf numFmtId="49" fontId="0" fillId="0" borderId="0" xfId="21" applyNumberFormat="1" applyFont="1" applyAlignment="1" applyProtection="1">
      <alignment horizontal="left"/>
      <protection/>
    </xf>
    <xf numFmtId="0" fontId="0" fillId="0" borderId="0" xfId="21" applyFont="1" applyAlignment="1" applyProtection="1">
      <alignment horizontal="left"/>
      <protection/>
    </xf>
    <xf numFmtId="3" fontId="0" fillId="0" borderId="0" xfId="21" applyNumberFormat="1" applyFont="1" applyAlignment="1" applyProtection="1">
      <alignment horizontal="center"/>
      <protection/>
    </xf>
    <xf numFmtId="3" fontId="0" fillId="0" borderId="0" xfId="21" applyNumberFormat="1" applyFont="1" applyAlignment="1" applyProtection="1">
      <alignment horizontal="right" vertical="center"/>
      <protection/>
    </xf>
    <xf numFmtId="0" fontId="0" fillId="0" borderId="25" xfId="21" applyFont="1" applyBorder="1" applyAlignment="1" applyProtection="1">
      <alignment horizontal="left" vertical="top"/>
      <protection/>
    </xf>
    <xf numFmtId="2" fontId="0" fillId="0" borderId="25" xfId="22" applyNumberFormat="1" applyFont="1" applyBorder="1" applyAlignment="1" applyProtection="1">
      <alignment vertical="top"/>
      <protection/>
    </xf>
    <xf numFmtId="0" fontId="0" fillId="0" borderId="25" xfId="22" applyFont="1" applyBorder="1" applyAlignment="1" applyProtection="1">
      <alignment vertical="top"/>
      <protection/>
    </xf>
    <xf numFmtId="0" fontId="0" fillId="0" borderId="25" xfId="22" applyFont="1" applyBorder="1" applyAlignment="1" applyProtection="1">
      <alignment horizontal="center" vertical="top"/>
      <protection/>
    </xf>
    <xf numFmtId="37" fontId="28" fillId="0" borderId="0" xfId="21" applyNumberFormat="1" applyFont="1" applyAlignment="1" applyProtection="1">
      <alignment horizontal="center"/>
      <protection/>
    </xf>
    <xf numFmtId="37" fontId="28" fillId="0" borderId="0" xfId="21" applyNumberFormat="1" applyFont="1" applyAlignment="1" applyProtection="1">
      <alignment horizontal="right"/>
      <protection/>
    </xf>
    <xf numFmtId="49" fontId="28" fillId="0" borderId="0" xfId="21" applyNumberFormat="1" applyFont="1" applyAlignment="1" applyProtection="1">
      <alignment horizontal="left"/>
      <protection/>
    </xf>
    <xf numFmtId="0" fontId="28" fillId="0" borderId="0" xfId="21" applyFont="1" applyAlignment="1" applyProtection="1">
      <alignment horizontal="left" wrapText="1"/>
      <protection/>
    </xf>
    <xf numFmtId="0" fontId="28" fillId="0" borderId="0" xfId="21" applyFont="1" applyAlignment="1" applyProtection="1">
      <alignment horizontal="center" wrapText="1"/>
      <protection/>
    </xf>
    <xf numFmtId="3" fontId="28" fillId="0" borderId="0" xfId="21" applyNumberFormat="1" applyFont="1" applyAlignment="1" applyProtection="1">
      <alignment horizontal="center"/>
      <protection/>
    </xf>
    <xf numFmtId="3" fontId="28" fillId="0" borderId="0" xfId="21" applyNumberFormat="1" applyFont="1" applyAlignment="1" applyProtection="1">
      <alignment horizontal="right" vertical="center"/>
      <protection/>
    </xf>
    <xf numFmtId="0" fontId="0" fillId="0" borderId="21" xfId="21" applyFont="1" applyBorder="1" applyAlignment="1" applyProtection="1">
      <alignment horizontal="left" vertical="top"/>
      <protection/>
    </xf>
    <xf numFmtId="2" fontId="0" fillId="0" borderId="21" xfId="22" applyNumberFormat="1" applyFont="1" applyBorder="1" applyAlignment="1" applyProtection="1">
      <alignment vertical="top"/>
      <protection/>
    </xf>
    <xf numFmtId="0" fontId="0" fillId="0" borderId="21" xfId="22" applyFont="1" applyBorder="1" applyAlignment="1" applyProtection="1">
      <alignment vertical="top"/>
      <protection/>
    </xf>
    <xf numFmtId="0" fontId="0" fillId="0" borderId="21" xfId="22" applyFont="1" applyBorder="1" applyAlignment="1" applyProtection="1">
      <alignment horizontal="center" vertical="top"/>
      <protection/>
    </xf>
    <xf numFmtId="37" fontId="0" fillId="0" borderId="0" xfId="21" applyNumberFormat="1" applyFont="1" applyAlignment="1" applyProtection="1">
      <alignment horizontal="center"/>
      <protection/>
    </xf>
    <xf numFmtId="37" fontId="0" fillId="0" borderId="0" xfId="21" applyNumberFormat="1" applyFont="1" applyAlignment="1" applyProtection="1">
      <alignment horizontal="right"/>
      <protection/>
    </xf>
    <xf numFmtId="0" fontId="28" fillId="0" borderId="0" xfId="21" applyFont="1" applyAlignment="1" applyProtection="1">
      <alignment horizontal="left" vertical="top" wrapText="1"/>
      <protection/>
    </xf>
    <xf numFmtId="0" fontId="0" fillId="0" borderId="0" xfId="21" applyFont="1" applyAlignment="1" applyProtection="1">
      <alignment horizontal="center" wrapText="1"/>
      <protection/>
    </xf>
    <xf numFmtId="167" fontId="28" fillId="0" borderId="19" xfId="21" applyNumberFormat="1" applyFont="1" applyBorder="1" applyAlignment="1" applyProtection="1">
      <alignment horizontal="right" vertical="top"/>
      <protection/>
    </xf>
    <xf numFmtId="2" fontId="0" fillId="0" borderId="19" xfId="22" applyNumberFormat="1" applyFont="1" applyBorder="1" applyAlignment="1" applyProtection="1">
      <alignment vertical="top"/>
      <protection/>
    </xf>
    <xf numFmtId="0" fontId="0" fillId="0" borderId="19" xfId="22" applyFont="1" applyBorder="1" applyAlignment="1" applyProtection="1">
      <alignment vertical="top"/>
      <protection/>
    </xf>
    <xf numFmtId="0" fontId="0" fillId="0" borderId="19" xfId="22" applyFont="1" applyBorder="1" applyAlignment="1" applyProtection="1">
      <alignment horizontal="center" vertical="top"/>
      <protection/>
    </xf>
    <xf numFmtId="0" fontId="0" fillId="0" borderId="19" xfId="21" applyFont="1" applyBorder="1" applyAlignment="1" applyProtection="1">
      <alignment horizontal="center" vertical="top"/>
      <protection/>
    </xf>
    <xf numFmtId="0" fontId="0" fillId="0" borderId="19" xfId="21" applyFont="1" applyBorder="1" applyAlignment="1" applyProtection="1">
      <alignment horizontal="right" vertical="top"/>
      <protection/>
    </xf>
    <xf numFmtId="49" fontId="0" fillId="0" borderId="19" xfId="21" applyNumberFormat="1" applyFont="1" applyBorder="1" applyAlignment="1" applyProtection="1">
      <alignment horizontal="left" vertical="top"/>
      <protection/>
    </xf>
    <xf numFmtId="0" fontId="25" fillId="0" borderId="19" xfId="24" applyFont="1" applyBorder="1" applyAlignment="1" applyProtection="1">
      <alignment horizontal="left" vertical="center" wrapText="1"/>
      <protection/>
    </xf>
    <xf numFmtId="0" fontId="0" fillId="0" borderId="19" xfId="21" applyFont="1" applyBorder="1" applyAlignment="1" applyProtection="1">
      <alignment horizontal="center" vertical="center"/>
      <protection/>
    </xf>
    <xf numFmtId="3" fontId="0" fillId="0" borderId="19" xfId="21" applyNumberFormat="1" applyFont="1" applyBorder="1" applyAlignment="1" applyProtection="1">
      <alignment horizontal="center" vertical="center"/>
      <protection/>
    </xf>
    <xf numFmtId="3" fontId="0" fillId="0" borderId="19" xfId="21" applyNumberFormat="1" applyFont="1" applyBorder="1" applyAlignment="1" applyProtection="1">
      <alignment horizontal="right" vertical="center"/>
      <protection/>
    </xf>
    <xf numFmtId="0" fontId="0" fillId="0" borderId="0" xfId="21" applyFont="1" applyAlignment="1" applyProtection="1">
      <alignment horizontal="center" vertical="top"/>
      <protection/>
    </xf>
    <xf numFmtId="0" fontId="0" fillId="0" borderId="0" xfId="21" applyFont="1" applyAlignment="1" applyProtection="1">
      <alignment horizontal="right" vertical="top"/>
      <protection/>
    </xf>
    <xf numFmtId="49" fontId="0" fillId="0" borderId="0" xfId="21" applyNumberFormat="1" applyFont="1" applyAlignment="1" applyProtection="1">
      <alignment horizontal="left" vertical="top"/>
      <protection/>
    </xf>
    <xf numFmtId="0" fontId="0" fillId="0" borderId="0" xfId="21" applyFont="1" applyAlignment="1" applyProtection="1">
      <alignment horizontal="left" vertical="top" wrapText="1"/>
      <protection/>
    </xf>
    <xf numFmtId="3" fontId="0" fillId="0" borderId="0" xfId="21" applyNumberFormat="1" applyFont="1" applyAlignment="1" applyProtection="1">
      <alignment horizontal="center" vertical="top"/>
      <protection/>
    </xf>
    <xf numFmtId="3" fontId="0" fillId="0" borderId="0" xfId="21" applyNumberFormat="1" applyFont="1" applyFill="1" applyAlignment="1" applyProtection="1">
      <alignment horizontal="right" vertical="center"/>
      <protection/>
    </xf>
    <xf numFmtId="0" fontId="0" fillId="0" borderId="19" xfId="24" applyFont="1" applyBorder="1" applyAlignment="1" applyProtection="1">
      <alignment vertical="center" wrapText="1"/>
      <protection/>
    </xf>
    <xf numFmtId="0" fontId="0" fillId="0" borderId="19" xfId="24" applyFont="1" applyBorder="1" applyAlignment="1" applyProtection="1">
      <alignment horizontal="center" vertical="center" wrapText="1"/>
      <protection/>
    </xf>
    <xf numFmtId="0" fontId="0" fillId="0" borderId="26" xfId="21" applyFont="1" applyBorder="1" applyAlignment="1" applyProtection="1">
      <alignment horizontal="left" vertical="top"/>
      <protection/>
    </xf>
    <xf numFmtId="0" fontId="0" fillId="0" borderId="27" xfId="21" applyFont="1" applyBorder="1" applyAlignment="1" applyProtection="1">
      <alignment horizontal="left" vertical="top"/>
      <protection/>
    </xf>
    <xf numFmtId="0" fontId="0" fillId="0" borderId="28" xfId="22" applyFont="1" applyBorder="1" applyAlignment="1" applyProtection="1">
      <alignment vertical="top"/>
      <protection/>
    </xf>
    <xf numFmtId="0" fontId="0" fillId="0" borderId="0" xfId="21" applyFont="1" applyAlignment="1" applyProtection="1">
      <alignment horizontal="left" vertical="top"/>
      <protection/>
    </xf>
    <xf numFmtId="0" fontId="0" fillId="0" borderId="19" xfId="24" applyFont="1" applyBorder="1" applyAlignment="1" applyProtection="1">
      <alignment horizontal="left" vertical="center" wrapText="1"/>
      <protection/>
    </xf>
    <xf numFmtId="0" fontId="0" fillId="0" borderId="29" xfId="21" applyFont="1" applyBorder="1" applyAlignment="1" applyProtection="1">
      <alignment horizontal="left" vertical="top"/>
      <protection/>
    </xf>
    <xf numFmtId="0" fontId="25" fillId="0" borderId="19" xfId="24" applyFont="1" applyBorder="1" applyAlignment="1" applyProtection="1">
      <alignment horizontal="center" vertical="center" wrapText="1"/>
      <protection/>
    </xf>
    <xf numFmtId="3" fontId="28" fillId="0" borderId="0" xfId="24" applyNumberFormat="1" applyFont="1" applyAlignment="1" applyProtection="1">
      <alignment horizontal="right" vertical="center" wrapText="1"/>
      <protection/>
    </xf>
    <xf numFmtId="167" fontId="28" fillId="0" borderId="26" xfId="21" applyNumberFormat="1" applyFont="1" applyBorder="1" applyAlignment="1" applyProtection="1">
      <alignment horizontal="right" vertical="top"/>
      <protection/>
    </xf>
    <xf numFmtId="0" fontId="25" fillId="0" borderId="19" xfId="24" applyFont="1" applyBorder="1" applyAlignment="1" applyProtection="1">
      <alignment horizontal="left" vertical="top" wrapText="1"/>
      <protection/>
    </xf>
    <xf numFmtId="0" fontId="28" fillId="0" borderId="0" xfId="24" applyFont="1" applyAlignment="1" applyProtection="1">
      <alignment horizontal="left" vertical="center" wrapText="1"/>
      <protection/>
    </xf>
    <xf numFmtId="0" fontId="28" fillId="0" borderId="0" xfId="21" applyFont="1" applyAlignment="1" applyProtection="1">
      <alignment horizontal="left" vertical="top"/>
      <protection/>
    </xf>
    <xf numFmtId="2" fontId="0" fillId="0" borderId="0" xfId="22" applyNumberFormat="1" applyFont="1" applyAlignment="1" applyProtection="1">
      <alignment vertical="top"/>
      <protection/>
    </xf>
    <xf numFmtId="49" fontId="0" fillId="0" borderId="0" xfId="22" applyNumberFormat="1" applyFont="1" applyAlignment="1" applyProtection="1">
      <alignment vertical="top"/>
      <protection/>
    </xf>
    <xf numFmtId="3" fontId="28" fillId="0" borderId="0" xfId="22" applyNumberFormat="1" applyFont="1" applyAlignment="1" applyProtection="1">
      <alignment vertical="top"/>
      <protection/>
    </xf>
    <xf numFmtId="0" fontId="28" fillId="0" borderId="0" xfId="22" applyFont="1" applyAlignment="1" applyProtection="1">
      <alignment horizontal="left" vertical="top"/>
      <protection/>
    </xf>
    <xf numFmtId="3" fontId="0" fillId="0" borderId="0" xfId="22" applyNumberFormat="1" applyFont="1" applyAlignment="1" applyProtection="1">
      <alignment horizontal="right" vertical="top"/>
      <protection/>
    </xf>
    <xf numFmtId="3" fontId="0" fillId="0" borderId="0" xfId="22" applyNumberFormat="1" applyFont="1" applyAlignment="1" applyProtection="1">
      <alignment vertical="top"/>
      <protection/>
    </xf>
    <xf numFmtId="3" fontId="4" fillId="6" borderId="19" xfId="23" applyNumberFormat="1" applyFill="1" applyBorder="1" applyAlignment="1" applyProtection="1">
      <alignment horizontal="center" vertical="top"/>
      <protection locked="0"/>
    </xf>
    <xf numFmtId="3" fontId="0" fillId="6" borderId="19" xfId="21" applyNumberFormat="1" applyFont="1" applyFill="1" applyBorder="1" applyAlignment="1" applyProtection="1">
      <alignment horizontal="right" vertical="center"/>
      <protection locked="0"/>
    </xf>
    <xf numFmtId="3" fontId="0" fillId="6" borderId="19" xfId="24" applyNumberFormat="1" applyFont="1" applyFill="1" applyBorder="1" applyAlignment="1" applyProtection="1">
      <alignment horizontal="right" vertical="center" wrapText="1"/>
      <protection locked="0"/>
    </xf>
    <xf numFmtId="3" fontId="4" fillId="6" borderId="19" xfId="21" applyNumberFormat="1" applyFill="1" applyBorder="1" applyAlignment="1" applyProtection="1">
      <alignment horizontal="center" vertical="top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F.3.4.2.03 Propočet" xfId="21"/>
    <cellStyle name="Normální 2" xfId="22"/>
    <cellStyle name="normální_F.3.4.2.03 Propočet 2" xfId="23"/>
    <cellStyle name="Normální 3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spect02\data\zakazky_2006\306012_Karvina_rozsireni_kanalizace__tendr\306012_c_dokumentace\rozpocty\00_Podklad\Usek_A1\SO_112_Pripojka_uzit_vo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spect02\data\zakazky_2006\306012_Karvina_rozsireni_kanalizace__tendr\306012_c_dokumentace\rozpocty\00_Podklad\Kolektor_Alfa\SO_11_Prelozka_telekom_site_c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spect02\data\zakazky_2006\306012_Karvina_rozsireni_kanalizace__tendr\306012_c_dokumentace\rozpocty\00_Podklad\Kolektor_Alfa\PR_SO_01_Stoka_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0"/>
      <sheetData sheetId="1" refreshError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77"/>
  <sheetViews>
    <sheetView showGridLines="0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8.00390625" style="0" hidden="1" customWidth="1"/>
    <col min="44" max="44" width="1.7109375" style="0" customWidth="1"/>
    <col min="45" max="47" width="25.8515625" style="0" hidden="1" customWidth="1"/>
    <col min="48" max="49" width="21.7109375" style="0" hidden="1" customWidth="1"/>
    <col min="61" max="81" width="9.28125" style="0" hidden="1" customWidth="1"/>
  </cols>
  <sheetData>
    <row r="1" spans="1:64" ht="12">
      <c r="A1" s="8" t="s">
        <v>0</v>
      </c>
      <c r="BJ1" s="8" t="s">
        <v>2</v>
      </c>
      <c r="BK1" s="8" t="s">
        <v>2</v>
      </c>
      <c r="BL1" s="8" t="s">
        <v>3</v>
      </c>
    </row>
    <row r="2" spans="1:64" ht="12">
      <c r="A2" s="8"/>
      <c r="BJ2" s="8"/>
      <c r="BK2" s="8"/>
      <c r="BL2" s="8"/>
    </row>
    <row r="3" spans="44:62" ht="11.25" customHeight="1">
      <c r="AR3" s="180"/>
      <c r="AS3" s="180"/>
      <c r="AT3" s="180"/>
      <c r="AU3" s="180"/>
      <c r="AV3" s="180"/>
      <c r="AW3" s="180"/>
      <c r="BI3" s="9" t="s">
        <v>4</v>
      </c>
      <c r="BJ3" s="9" t="s">
        <v>5</v>
      </c>
    </row>
    <row r="4" spans="2:62" ht="15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2"/>
      <c r="BI4" s="9" t="s">
        <v>4</v>
      </c>
      <c r="BJ4" s="9" t="s">
        <v>6</v>
      </c>
    </row>
    <row r="5" spans="2:61" ht="24.95" customHeight="1">
      <c r="B5" s="12"/>
      <c r="D5" s="13" t="s">
        <v>631</v>
      </c>
      <c r="AR5" s="12"/>
      <c r="AS5" s="14" t="s">
        <v>7</v>
      </c>
      <c r="BI5" s="9" t="s">
        <v>8</v>
      </c>
    </row>
    <row r="6" spans="2:61" ht="12" customHeight="1">
      <c r="B6" s="12"/>
      <c r="D6" s="15"/>
      <c r="K6" s="185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2"/>
      <c r="BI6" s="9" t="s">
        <v>4</v>
      </c>
    </row>
    <row r="7" spans="2:61" ht="36.95" customHeight="1">
      <c r="B7" s="12"/>
      <c r="D7" s="17" t="s">
        <v>9</v>
      </c>
      <c r="K7" s="187" t="s">
        <v>64</v>
      </c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R7" s="12"/>
      <c r="BI7" s="9" t="s">
        <v>4</v>
      </c>
    </row>
    <row r="8" spans="2:61" ht="12" customHeight="1">
      <c r="B8" s="12"/>
      <c r="D8" s="18"/>
      <c r="K8" s="16" t="s">
        <v>1</v>
      </c>
      <c r="AK8" s="18"/>
      <c r="AN8" s="16" t="s">
        <v>1</v>
      </c>
      <c r="AR8" s="12"/>
      <c r="BI8" s="9" t="s">
        <v>4</v>
      </c>
    </row>
    <row r="9" spans="2:61" ht="12" customHeight="1">
      <c r="B9" s="12"/>
      <c r="D9" s="18" t="s">
        <v>10</v>
      </c>
      <c r="K9" s="16" t="s">
        <v>65</v>
      </c>
      <c r="AK9" s="18"/>
      <c r="AN9" s="69"/>
      <c r="AR9" s="12"/>
      <c r="BI9" s="9" t="s">
        <v>4</v>
      </c>
    </row>
    <row r="10" spans="2:61" ht="14.45" customHeight="1">
      <c r="B10" s="12"/>
      <c r="AR10" s="12"/>
      <c r="BI10" s="9" t="s">
        <v>4</v>
      </c>
    </row>
    <row r="11" spans="2:61" ht="12" customHeight="1">
      <c r="B11" s="12"/>
      <c r="D11" s="18" t="s">
        <v>54</v>
      </c>
      <c r="AK11" s="18"/>
      <c r="AN11" s="16"/>
      <c r="AR11" s="12"/>
      <c r="BI11" s="9" t="s">
        <v>4</v>
      </c>
    </row>
    <row r="12" spans="2:61" ht="18.4" customHeight="1">
      <c r="B12" s="12"/>
      <c r="E12" s="16" t="s">
        <v>65</v>
      </c>
      <c r="AK12" s="18"/>
      <c r="AN12" s="16"/>
      <c r="AR12" s="12"/>
      <c r="BI12" s="9" t="s">
        <v>4</v>
      </c>
    </row>
    <row r="13" spans="2:61" ht="6.95" customHeight="1">
      <c r="B13" s="12"/>
      <c r="AR13" s="12"/>
      <c r="BI13" s="9" t="s">
        <v>4</v>
      </c>
    </row>
    <row r="14" spans="2:61" ht="12" customHeight="1">
      <c r="B14" s="12"/>
      <c r="D14" s="18"/>
      <c r="AK14" s="18"/>
      <c r="AN14" s="70"/>
      <c r="AR14" s="12"/>
      <c r="BI14" s="9" t="s">
        <v>4</v>
      </c>
    </row>
    <row r="15" spans="2:61" ht="12.75">
      <c r="B15" s="12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"/>
      <c r="AN15" s="70"/>
      <c r="AR15" s="12"/>
      <c r="BI15" s="9" t="s">
        <v>4</v>
      </c>
    </row>
    <row r="16" spans="2:61" ht="6.95" customHeight="1">
      <c r="B16" s="12"/>
      <c r="AR16" s="12"/>
      <c r="BI16" s="9" t="s">
        <v>2</v>
      </c>
    </row>
    <row r="17" spans="2:61" ht="12" customHeight="1">
      <c r="B17" s="12"/>
      <c r="D17" s="18" t="s">
        <v>11</v>
      </c>
      <c r="AK17" s="18"/>
      <c r="AN17" s="16"/>
      <c r="AR17" s="12"/>
      <c r="BI17" s="9" t="s">
        <v>2</v>
      </c>
    </row>
    <row r="18" spans="2:61" ht="18.4" customHeight="1">
      <c r="B18" s="12"/>
      <c r="E18" s="16" t="s">
        <v>55</v>
      </c>
      <c r="AK18" s="18"/>
      <c r="AN18" s="16"/>
      <c r="AR18" s="12"/>
      <c r="BI18" s="9" t="s">
        <v>12</v>
      </c>
    </row>
    <row r="19" spans="2:61" ht="6.95" customHeight="1">
      <c r="B19" s="12"/>
      <c r="AR19" s="12"/>
      <c r="BI19" s="9" t="s">
        <v>4</v>
      </c>
    </row>
    <row r="20" spans="2:61" ht="12" customHeight="1">
      <c r="B20" s="12"/>
      <c r="D20" s="18" t="s">
        <v>57</v>
      </c>
      <c r="AK20" s="18"/>
      <c r="AN20" s="16"/>
      <c r="AR20" s="12"/>
      <c r="BI20" s="9" t="s">
        <v>4</v>
      </c>
    </row>
    <row r="21" spans="2:61" ht="18.4" customHeight="1">
      <c r="B21" s="12"/>
      <c r="E21" s="16" t="s">
        <v>56</v>
      </c>
      <c r="AK21" s="18"/>
      <c r="AN21" s="16"/>
      <c r="AR21" s="12"/>
      <c r="BI21" s="9" t="s">
        <v>12</v>
      </c>
    </row>
    <row r="22" spans="2:44" ht="6.95" customHeight="1">
      <c r="B22" s="12"/>
      <c r="AR22" s="12"/>
    </row>
    <row r="23" spans="2:44" ht="12" customHeight="1">
      <c r="B23" s="12"/>
      <c r="D23" s="18" t="s">
        <v>13</v>
      </c>
      <c r="AR23" s="12"/>
    </row>
    <row r="24" spans="2:44" ht="16.5" customHeight="1">
      <c r="B24" s="12"/>
      <c r="E24" s="190" t="s">
        <v>1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R24" s="12"/>
    </row>
    <row r="25" spans="2:44" ht="6.95" customHeight="1">
      <c r="B25" s="12"/>
      <c r="AR25" s="12"/>
    </row>
    <row r="26" spans="2:44" ht="6.95" customHeight="1">
      <c r="B26" s="1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R26" s="12"/>
    </row>
    <row r="27" spans="2:44" s="1" customFormat="1" ht="25.9" customHeight="1">
      <c r="B27" s="20"/>
      <c r="D27" s="21" t="s">
        <v>14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91">
        <f>ROUND(AG56,2)</f>
        <v>0</v>
      </c>
      <c r="AL27" s="192"/>
      <c r="AM27" s="192"/>
      <c r="AN27" s="192"/>
      <c r="AO27" s="192"/>
      <c r="AR27" s="20"/>
    </row>
    <row r="28" spans="2:44" s="1" customFormat="1" ht="6.95" customHeight="1">
      <c r="B28" s="20"/>
      <c r="AR28" s="20"/>
    </row>
    <row r="29" spans="2:44" s="1" customFormat="1" ht="12.75">
      <c r="B29" s="20"/>
      <c r="L29" s="178" t="s">
        <v>15</v>
      </c>
      <c r="M29" s="178"/>
      <c r="N29" s="178"/>
      <c r="O29" s="178"/>
      <c r="P29" s="178"/>
      <c r="W29" s="178" t="s">
        <v>16</v>
      </c>
      <c r="X29" s="178"/>
      <c r="Y29" s="178"/>
      <c r="Z29" s="178"/>
      <c r="AA29" s="178"/>
      <c r="AB29" s="178"/>
      <c r="AC29" s="178"/>
      <c r="AD29" s="178"/>
      <c r="AE29" s="178"/>
      <c r="AK29" s="178" t="s">
        <v>17</v>
      </c>
      <c r="AL29" s="178"/>
      <c r="AM29" s="178"/>
      <c r="AN29" s="178"/>
      <c r="AO29" s="178"/>
      <c r="AR29" s="20"/>
    </row>
    <row r="30" spans="2:44" s="2" customFormat="1" ht="14.45" customHeight="1">
      <c r="B30" s="23"/>
      <c r="D30" s="18" t="s">
        <v>18</v>
      </c>
      <c r="F30" s="18" t="s">
        <v>19</v>
      </c>
      <c r="L30" s="179">
        <v>0.21</v>
      </c>
      <c r="M30" s="173"/>
      <c r="N30" s="173"/>
      <c r="O30" s="173"/>
      <c r="P30" s="173"/>
      <c r="W30" s="172">
        <f>AG56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W30*L30</f>
        <v>0</v>
      </c>
      <c r="AL30" s="173"/>
      <c r="AM30" s="173"/>
      <c r="AN30" s="173"/>
      <c r="AO30" s="173"/>
      <c r="AR30" s="23"/>
    </row>
    <row r="31" spans="2:44" s="2" customFormat="1" ht="14.45" customHeight="1" hidden="1">
      <c r="B31" s="23"/>
      <c r="F31" s="18" t="s">
        <v>20</v>
      </c>
      <c r="L31" s="179">
        <v>0.21</v>
      </c>
      <c r="M31" s="173"/>
      <c r="N31" s="173"/>
      <c r="O31" s="173"/>
      <c r="P31" s="173"/>
      <c r="W31" s="172" t="e">
        <f>ROUND(#REF!,2)</f>
        <v>#REF!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23"/>
    </row>
    <row r="32" spans="2:44" s="2" customFormat="1" ht="14.45" customHeight="1" hidden="1">
      <c r="B32" s="23"/>
      <c r="F32" s="18" t="s">
        <v>21</v>
      </c>
      <c r="L32" s="179">
        <v>0.15</v>
      </c>
      <c r="M32" s="173"/>
      <c r="N32" s="173"/>
      <c r="O32" s="173"/>
      <c r="P32" s="173"/>
      <c r="W32" s="172" t="e">
        <f>ROUND(#REF!,2)</f>
        <v>#REF!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23"/>
    </row>
    <row r="33" spans="2:44" s="2" customFormat="1" ht="14.45" customHeight="1" hidden="1">
      <c r="B33" s="23"/>
      <c r="F33" s="18" t="s">
        <v>22</v>
      </c>
      <c r="L33" s="179">
        <v>0</v>
      </c>
      <c r="M33" s="173"/>
      <c r="N33" s="173"/>
      <c r="O33" s="173"/>
      <c r="P33" s="173"/>
      <c r="W33" s="172" t="e">
        <f>ROUND(#REF!,2)</f>
        <v>#REF!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23"/>
    </row>
    <row r="34" spans="2:44" s="1" customFormat="1" ht="6.95" customHeight="1">
      <c r="B34" s="20"/>
      <c r="AR34" s="20"/>
    </row>
    <row r="35" spans="2:44" s="1" customFormat="1" ht="25.9" customHeight="1">
      <c r="B35" s="20"/>
      <c r="C35" s="24"/>
      <c r="D35" s="25" t="s">
        <v>23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24</v>
      </c>
      <c r="U35" s="26"/>
      <c r="V35" s="26"/>
      <c r="W35" s="26"/>
      <c r="X35" s="184" t="s">
        <v>25</v>
      </c>
      <c r="Y35" s="182"/>
      <c r="Z35" s="182"/>
      <c r="AA35" s="182"/>
      <c r="AB35" s="182"/>
      <c r="AC35" s="26"/>
      <c r="AD35" s="26"/>
      <c r="AE35" s="26"/>
      <c r="AF35" s="26"/>
      <c r="AG35" s="26"/>
      <c r="AH35" s="26"/>
      <c r="AI35" s="26"/>
      <c r="AJ35" s="26"/>
      <c r="AK35" s="181">
        <f>SUM(AK27:AK33)</f>
        <v>0</v>
      </c>
      <c r="AL35" s="182"/>
      <c r="AM35" s="182"/>
      <c r="AN35" s="182"/>
      <c r="AO35" s="183"/>
      <c r="AP35" s="24"/>
      <c r="AQ35" s="24"/>
      <c r="AR35" s="20"/>
    </row>
    <row r="36" spans="2:44" s="1" customFormat="1" ht="6.95" customHeight="1">
      <c r="B36" s="20"/>
      <c r="AR36" s="20"/>
    </row>
    <row r="37" spans="2:44" s="1" customFormat="1" ht="14.45" customHeight="1">
      <c r="B37" s="20"/>
      <c r="AR37" s="20"/>
    </row>
    <row r="38" spans="2:44" s="1" customFormat="1" ht="12">
      <c r="B38" s="20"/>
      <c r="AR38" s="20"/>
    </row>
    <row r="39" spans="2:44" s="1" customFormat="1" ht="6.9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0"/>
    </row>
    <row r="43" spans="2:44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20"/>
    </row>
    <row r="44" spans="2:44" s="1" customFormat="1" ht="24.95" customHeight="1">
      <c r="B44" s="20"/>
      <c r="C44" s="13" t="s">
        <v>26</v>
      </c>
      <c r="AR44" s="20"/>
    </row>
    <row r="45" spans="2:44" s="1" customFormat="1" ht="6.95" customHeight="1">
      <c r="B45" s="20"/>
      <c r="AR45" s="20"/>
    </row>
    <row r="46" spans="2:44" s="3" customFormat="1" ht="12" customHeight="1">
      <c r="B46" s="32"/>
      <c r="C46" s="18"/>
      <c r="AR46" s="32"/>
    </row>
    <row r="47" spans="2:44" s="4" customFormat="1" ht="36.95" customHeight="1">
      <c r="B47" s="33"/>
      <c r="C47" s="34" t="s">
        <v>9</v>
      </c>
      <c r="L47" s="174" t="str">
        <f>K7</f>
        <v>MŠ a ZŠ ul. Závodní rekonstrukce PK</v>
      </c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R47" s="33"/>
    </row>
    <row r="48" spans="2:44" s="1" customFormat="1" ht="6.95" customHeight="1">
      <c r="B48" s="20"/>
      <c r="AR48" s="20"/>
    </row>
    <row r="49" spans="2:44" s="1" customFormat="1" ht="12" customHeight="1">
      <c r="B49" s="20"/>
      <c r="C49" s="18" t="s">
        <v>10</v>
      </c>
      <c r="L49" s="35" t="str">
        <f>IF(K9="","",K9)</f>
        <v>Město Petřvald</v>
      </c>
      <c r="AI49" s="18"/>
      <c r="AM49" s="176" t="str">
        <f>IF(AN9="","",AN9)</f>
        <v/>
      </c>
      <c r="AN49" s="176"/>
      <c r="AR49" s="20"/>
    </row>
    <row r="50" spans="2:44" s="1" customFormat="1" ht="6.95" customHeight="1">
      <c r="B50" s="20"/>
      <c r="AR50" s="20"/>
    </row>
    <row r="51" spans="2:49" s="1" customFormat="1" ht="15.2" customHeight="1">
      <c r="B51" s="20"/>
      <c r="C51" s="18" t="s">
        <v>54</v>
      </c>
      <c r="L51" s="3" t="str">
        <f>IF(E12="","",E12)</f>
        <v>Město Petřvald</v>
      </c>
      <c r="AI51" s="18" t="s">
        <v>11</v>
      </c>
      <c r="AL51" s="16" t="str">
        <f>IF(E18="","",E18)</f>
        <v>PROSPECT spol. s r.o. Ostrava</v>
      </c>
      <c r="AM51" s="71"/>
      <c r="AN51" s="71"/>
      <c r="AO51" s="71"/>
      <c r="AR51" s="20"/>
      <c r="AS51" s="155" t="s">
        <v>27</v>
      </c>
      <c r="AT51" s="156"/>
      <c r="AU51" s="36"/>
      <c r="AV51" s="36"/>
      <c r="AW51" s="36"/>
    </row>
    <row r="52" spans="2:46" s="1" customFormat="1" ht="15.2" customHeight="1">
      <c r="B52" s="20"/>
      <c r="C52" s="18"/>
      <c r="L52" s="3"/>
      <c r="AI52" s="18" t="s">
        <v>57</v>
      </c>
      <c r="AL52" s="16" t="str">
        <f>IF(E21="","",E21)</f>
        <v>Ing. Marek Saj</v>
      </c>
      <c r="AM52" s="16"/>
      <c r="AN52" s="16"/>
      <c r="AO52" s="16"/>
      <c r="AR52" s="20"/>
      <c r="AS52" s="157"/>
      <c r="AT52" s="158"/>
    </row>
    <row r="53" spans="2:46" s="1" customFormat="1" ht="10.9" customHeight="1">
      <c r="B53" s="20"/>
      <c r="AR53" s="20"/>
      <c r="AS53" s="159"/>
      <c r="AT53" s="160"/>
    </row>
    <row r="54" spans="2:49" s="1" customFormat="1" ht="29.25" customHeight="1">
      <c r="B54" s="20"/>
      <c r="C54" s="161" t="s">
        <v>28</v>
      </c>
      <c r="D54" s="162"/>
      <c r="E54" s="162"/>
      <c r="F54" s="162"/>
      <c r="G54" s="162"/>
      <c r="H54" s="37"/>
      <c r="I54" s="164" t="s">
        <v>29</v>
      </c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3" t="s">
        <v>30</v>
      </c>
      <c r="AH54" s="162"/>
      <c r="AI54" s="162"/>
      <c r="AJ54" s="162"/>
      <c r="AK54" s="162"/>
      <c r="AL54" s="162"/>
      <c r="AM54" s="162"/>
      <c r="AN54" s="164" t="s">
        <v>31</v>
      </c>
      <c r="AO54" s="162"/>
      <c r="AP54" s="165"/>
      <c r="AQ54" s="38" t="s">
        <v>32</v>
      </c>
      <c r="AR54" s="20"/>
      <c r="AS54" s="39" t="s">
        <v>33</v>
      </c>
      <c r="AT54" s="40" t="s">
        <v>34</v>
      </c>
      <c r="AU54" s="40" t="s">
        <v>35</v>
      </c>
      <c r="AV54" s="40" t="s">
        <v>36</v>
      </c>
      <c r="AW54" s="40" t="s">
        <v>37</v>
      </c>
    </row>
    <row r="55" spans="2:49" s="1" customFormat="1" ht="10.9" customHeight="1">
      <c r="B55" s="20"/>
      <c r="AR55" s="20"/>
      <c r="AS55" s="41"/>
      <c r="AT55" s="36"/>
      <c r="AU55" s="36"/>
      <c r="AV55" s="36"/>
      <c r="AW55" s="36"/>
    </row>
    <row r="56" spans="2:80" s="5" customFormat="1" ht="32.45" customHeight="1">
      <c r="B56" s="42"/>
      <c r="C56" s="43" t="s">
        <v>38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177">
        <f>AG57+AG61+AG66+AG71</f>
        <v>0</v>
      </c>
      <c r="AH56" s="177"/>
      <c r="AI56" s="177"/>
      <c r="AJ56" s="177"/>
      <c r="AK56" s="177"/>
      <c r="AL56" s="177"/>
      <c r="AM56" s="177"/>
      <c r="AN56" s="170">
        <f>AN57+AN61+AN66+AN71</f>
        <v>0</v>
      </c>
      <c r="AO56" s="170"/>
      <c r="AP56" s="170"/>
      <c r="AQ56" s="45" t="s">
        <v>1</v>
      </c>
      <c r="AR56" s="42"/>
      <c r="AS56" s="46">
        <f>ROUND(AS57+AS61+AS66,2)</f>
        <v>0</v>
      </c>
      <c r="AT56" s="47" t="e">
        <f aca="true" t="shared" si="0" ref="AT56:AT66">ROUND(SUM(AV56:AW56),2)</f>
        <v>#REF!</v>
      </c>
      <c r="AU56" s="48" t="e">
        <f>ROUND(AU57+AU61+AU66,5)</f>
        <v>#REF!</v>
      </c>
      <c r="AV56" s="47" t="e">
        <f>ROUND(#REF!*L30,2)</f>
        <v>#REF!</v>
      </c>
      <c r="AW56" s="47" t="e">
        <f>ROUND(#REF!*#REF!,2)</f>
        <v>#REF!</v>
      </c>
      <c r="BI56" s="49" t="s">
        <v>39</v>
      </c>
      <c r="BJ56" s="49" t="s">
        <v>40</v>
      </c>
      <c r="BK56" s="50" t="s">
        <v>41</v>
      </c>
      <c r="BL56" s="49" t="s">
        <v>42</v>
      </c>
      <c r="BM56" s="49" t="s">
        <v>3</v>
      </c>
      <c r="BN56" s="49" t="s">
        <v>43</v>
      </c>
      <c r="CB56" s="49" t="s">
        <v>1</v>
      </c>
    </row>
    <row r="57" spans="1:81" s="6" customFormat="1" ht="16.5" customHeight="1">
      <c r="A57"/>
      <c r="B57" s="52"/>
      <c r="C57" s="53"/>
      <c r="D57" s="53" t="s">
        <v>63</v>
      </c>
      <c r="E57" s="53"/>
      <c r="F57" s="53"/>
      <c r="G57" s="53"/>
      <c r="H57" s="53"/>
      <c r="I57" s="54"/>
      <c r="J57" s="168" t="str">
        <f>'SO 01'!B3</f>
        <v>D.1.1 SO 01.1 Stavební úpravy plynové kotelny</v>
      </c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6">
        <f>SUM(AG58:AM60)</f>
        <v>0</v>
      </c>
      <c r="AH57" s="167"/>
      <c r="AI57" s="167"/>
      <c r="AJ57" s="167"/>
      <c r="AK57" s="167"/>
      <c r="AL57" s="167"/>
      <c r="AM57" s="167"/>
      <c r="AN57" s="166">
        <f>SUM(AN58:AP60)</f>
        <v>0</v>
      </c>
      <c r="AO57" s="167"/>
      <c r="AP57" s="167"/>
      <c r="AQ57" s="55" t="s">
        <v>44</v>
      </c>
      <c r="AR57" s="52"/>
      <c r="AS57" s="56">
        <v>0</v>
      </c>
      <c r="AT57" s="57" t="e">
        <f t="shared" si="0"/>
        <v>#REF!</v>
      </c>
      <c r="AU57" s="58" t="e">
        <f>#REF!</f>
        <v>#REF!</v>
      </c>
      <c r="AV57" s="57" t="e">
        <f>#REF!</f>
        <v>#REF!</v>
      </c>
      <c r="AW57" s="57" t="e">
        <f>#REF!</f>
        <v>#REF!</v>
      </c>
      <c r="BJ57" s="59" t="s">
        <v>45</v>
      </c>
      <c r="BL57" s="59" t="s">
        <v>42</v>
      </c>
      <c r="BM57" s="59" t="s">
        <v>46</v>
      </c>
      <c r="BN57" s="59" t="s">
        <v>3</v>
      </c>
      <c r="CB57" s="59" t="s">
        <v>1</v>
      </c>
      <c r="CC57" s="59" t="s">
        <v>47</v>
      </c>
    </row>
    <row r="58" spans="1:81" s="6" customFormat="1" ht="16.5" customHeight="1">
      <c r="A58" s="51"/>
      <c r="B58" s="52"/>
      <c r="C58" s="53"/>
      <c r="D58" s="67"/>
      <c r="E58" s="152"/>
      <c r="F58" s="152"/>
      <c r="G58" s="152"/>
      <c r="H58" s="152"/>
      <c r="I58" s="152"/>
      <c r="J58" s="7"/>
      <c r="K58" s="152" t="str">
        <f>'SO 01'!C10</f>
        <v>Bourací práce</v>
      </c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3">
        <f>'SO 01'!G10</f>
        <v>0</v>
      </c>
      <c r="AH58" s="154"/>
      <c r="AI58" s="154"/>
      <c r="AJ58" s="154"/>
      <c r="AK58" s="154"/>
      <c r="AL58" s="154"/>
      <c r="AM58" s="154"/>
      <c r="AN58" s="153">
        <f>AG58*1.21</f>
        <v>0</v>
      </c>
      <c r="AO58" s="154"/>
      <c r="AP58" s="154"/>
      <c r="AQ58" s="55"/>
      <c r="AR58" s="52"/>
      <c r="AS58" s="56"/>
      <c r="AT58" s="57"/>
      <c r="AU58" s="58"/>
      <c r="AV58" s="57"/>
      <c r="AW58" s="57"/>
      <c r="BJ58" s="59"/>
      <c r="BL58" s="59"/>
      <c r="BM58" s="59"/>
      <c r="BN58" s="59"/>
      <c r="CB58" s="59"/>
      <c r="CC58" s="59"/>
    </row>
    <row r="59" spans="1:81" s="6" customFormat="1" ht="16.5" customHeight="1">
      <c r="A59" s="51"/>
      <c r="B59" s="52"/>
      <c r="C59" s="53"/>
      <c r="D59" s="67"/>
      <c r="E59" s="68"/>
      <c r="F59" s="68"/>
      <c r="G59" s="68"/>
      <c r="H59" s="68"/>
      <c r="I59" s="68"/>
      <c r="J59" s="7"/>
      <c r="K59" s="152" t="str">
        <f>'SO 01'!C37</f>
        <v>Nové konstrukce</v>
      </c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3">
        <f>'SO 01'!G37</f>
        <v>0</v>
      </c>
      <c r="AH59" s="154"/>
      <c r="AI59" s="154"/>
      <c r="AJ59" s="154"/>
      <c r="AK59" s="154"/>
      <c r="AL59" s="154"/>
      <c r="AM59" s="154"/>
      <c r="AN59" s="153">
        <f>AG59*1.21</f>
        <v>0</v>
      </c>
      <c r="AO59" s="154"/>
      <c r="AP59" s="154"/>
      <c r="AQ59" s="55"/>
      <c r="AR59" s="52"/>
      <c r="AS59" s="56"/>
      <c r="AT59" s="57"/>
      <c r="AU59" s="58"/>
      <c r="AV59" s="57"/>
      <c r="AW59" s="57"/>
      <c r="BJ59" s="59"/>
      <c r="BL59" s="59"/>
      <c r="BM59" s="59"/>
      <c r="BN59" s="59"/>
      <c r="CB59" s="59"/>
      <c r="CC59" s="59"/>
    </row>
    <row r="60" spans="1:81" s="6" customFormat="1" ht="16.5" customHeight="1">
      <c r="A60" s="51"/>
      <c r="B60" s="52"/>
      <c r="C60" s="53"/>
      <c r="D60" s="67"/>
      <c r="E60" s="68"/>
      <c r="F60" s="68"/>
      <c r="G60" s="68"/>
      <c r="H60" s="68"/>
      <c r="I60" s="68"/>
      <c r="J60" s="7"/>
      <c r="K60" s="152" t="str">
        <f>'SO 01'!C56</f>
        <v>Ostatní náklady</v>
      </c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3">
        <f>'SO 01'!G56</f>
        <v>0</v>
      </c>
      <c r="AH60" s="154"/>
      <c r="AI60" s="154"/>
      <c r="AJ60" s="154"/>
      <c r="AK60" s="154"/>
      <c r="AL60" s="154"/>
      <c r="AM60" s="154"/>
      <c r="AN60" s="153">
        <f>AG60*1.21</f>
        <v>0</v>
      </c>
      <c r="AO60" s="154"/>
      <c r="AP60" s="154"/>
      <c r="AQ60" s="55"/>
      <c r="AR60" s="52"/>
      <c r="AS60" s="56"/>
      <c r="AT60" s="57"/>
      <c r="AU60" s="58"/>
      <c r="AV60" s="57"/>
      <c r="AW60" s="57"/>
      <c r="BJ60" s="59"/>
      <c r="BL60" s="59"/>
      <c r="BM60" s="59"/>
      <c r="BN60" s="59"/>
      <c r="CB60" s="59"/>
      <c r="CC60" s="59"/>
    </row>
    <row r="61" spans="2:81" s="6" customFormat="1" ht="16.5" customHeight="1">
      <c r="B61" s="52"/>
      <c r="C61" s="53"/>
      <c r="D61" s="169" t="s">
        <v>500</v>
      </c>
      <c r="E61" s="169"/>
      <c r="F61" s="169"/>
      <c r="G61" s="169"/>
      <c r="H61" s="169"/>
      <c r="I61" s="54"/>
      <c r="J61" s="168" t="str">
        <f>'PS 01'!C3</f>
        <v>PS 01 Vytápění</v>
      </c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71">
        <f>SUM(AG62:AM65)</f>
        <v>0</v>
      </c>
      <c r="AH61" s="167"/>
      <c r="AI61" s="167"/>
      <c r="AJ61" s="167"/>
      <c r="AK61" s="167"/>
      <c r="AL61" s="167"/>
      <c r="AM61" s="167"/>
      <c r="AN61" s="166">
        <f>SUM(AN62:AP65)</f>
        <v>0</v>
      </c>
      <c r="AO61" s="167"/>
      <c r="AP61" s="167"/>
      <c r="AQ61" s="55" t="s">
        <v>44</v>
      </c>
      <c r="AR61" s="52"/>
      <c r="AS61" s="56">
        <f>ROUND(SUM(AS62:AS64),2)</f>
        <v>0</v>
      </c>
      <c r="AT61" s="57" t="e">
        <f t="shared" si="0"/>
        <v>#REF!</v>
      </c>
      <c r="AU61" s="58" t="e">
        <f>ROUND(SUM(AU62:AU64),5)</f>
        <v>#REF!</v>
      </c>
      <c r="AV61" s="57" t="e">
        <f>ROUND(#REF!*L30,2)</f>
        <v>#REF!</v>
      </c>
      <c r="AW61" s="57" t="e">
        <f>ROUND(#REF!*#REF!,2)</f>
        <v>#REF!</v>
      </c>
      <c r="BI61" s="59" t="s">
        <v>39</v>
      </c>
      <c r="BJ61" s="59" t="s">
        <v>45</v>
      </c>
      <c r="BK61" s="59" t="s">
        <v>41</v>
      </c>
      <c r="BL61" s="59" t="s">
        <v>42</v>
      </c>
      <c r="BM61" s="59" t="s">
        <v>48</v>
      </c>
      <c r="BN61" s="59" t="s">
        <v>3</v>
      </c>
      <c r="CB61" s="59" t="s">
        <v>1</v>
      </c>
      <c r="CC61" s="59" t="s">
        <v>47</v>
      </c>
    </row>
    <row r="62" spans="1:80" s="3" customFormat="1" ht="16.5" customHeight="1">
      <c r="A62"/>
      <c r="B62" s="32"/>
      <c r="C62" s="7"/>
      <c r="D62" s="7"/>
      <c r="E62" s="152"/>
      <c r="F62" s="152"/>
      <c r="G62" s="152"/>
      <c r="H62" s="152"/>
      <c r="I62" s="152"/>
      <c r="J62" s="7"/>
      <c r="K62" s="152" t="str">
        <f>'PS 01'!D12</f>
        <v>Dodávky</v>
      </c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3">
        <f>'PS 01'!H12</f>
        <v>0</v>
      </c>
      <c r="AH62" s="154"/>
      <c r="AI62" s="154"/>
      <c r="AJ62" s="154"/>
      <c r="AK62" s="154"/>
      <c r="AL62" s="154"/>
      <c r="AM62" s="154"/>
      <c r="AN62" s="153">
        <f>AG62*1.21</f>
        <v>0</v>
      </c>
      <c r="AO62" s="154"/>
      <c r="AP62" s="154"/>
      <c r="AQ62" s="60" t="s">
        <v>49</v>
      </c>
      <c r="AR62" s="32"/>
      <c r="AS62" s="61">
        <v>0</v>
      </c>
      <c r="AT62" s="62" t="e">
        <f t="shared" si="0"/>
        <v>#REF!</v>
      </c>
      <c r="AU62" s="63" t="e">
        <f>#REF!</f>
        <v>#REF!</v>
      </c>
      <c r="AV62" s="62" t="e">
        <f>#REF!</f>
        <v>#REF!</v>
      </c>
      <c r="AW62" s="62" t="e">
        <f>#REF!</f>
        <v>#REF!</v>
      </c>
      <c r="BJ62" s="16" t="s">
        <v>47</v>
      </c>
      <c r="BL62" s="16" t="s">
        <v>42</v>
      </c>
      <c r="BM62" s="16" t="s">
        <v>50</v>
      </c>
      <c r="BN62" s="16" t="s">
        <v>48</v>
      </c>
      <c r="CB62" s="16" t="s">
        <v>1</v>
      </c>
    </row>
    <row r="63" spans="1:80" s="3" customFormat="1" ht="16.5" customHeight="1">
      <c r="A63"/>
      <c r="B63" s="32"/>
      <c r="C63" s="7"/>
      <c r="D63" s="7"/>
      <c r="E63" s="152"/>
      <c r="F63" s="152"/>
      <c r="G63" s="152"/>
      <c r="H63" s="152"/>
      <c r="I63" s="152"/>
      <c r="J63" s="7"/>
      <c r="K63" s="152" t="str">
        <f>'PS 01'!D35</f>
        <v>Potrubní rozvody</v>
      </c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3">
        <f>'PS 01'!H35</f>
        <v>0</v>
      </c>
      <c r="AH63" s="154"/>
      <c r="AI63" s="154"/>
      <c r="AJ63" s="154"/>
      <c r="AK63" s="154"/>
      <c r="AL63" s="154"/>
      <c r="AM63" s="154"/>
      <c r="AN63" s="153">
        <f>AG63*1.21</f>
        <v>0</v>
      </c>
      <c r="AO63" s="154"/>
      <c r="AP63" s="154"/>
      <c r="AQ63" s="60" t="s">
        <v>49</v>
      </c>
      <c r="AR63" s="32"/>
      <c r="AS63" s="61">
        <v>0</v>
      </c>
      <c r="AT63" s="62" t="e">
        <f t="shared" si="0"/>
        <v>#REF!</v>
      </c>
      <c r="AU63" s="63" t="e">
        <f>#REF!</f>
        <v>#REF!</v>
      </c>
      <c r="AV63" s="62" t="e">
        <f>#REF!</f>
        <v>#REF!</v>
      </c>
      <c r="AW63" s="62" t="e">
        <f>#REF!</f>
        <v>#REF!</v>
      </c>
      <c r="BJ63" s="16" t="s">
        <v>47</v>
      </c>
      <c r="BL63" s="16" t="s">
        <v>42</v>
      </c>
      <c r="BM63" s="16" t="s">
        <v>51</v>
      </c>
      <c r="BN63" s="16" t="s">
        <v>48</v>
      </c>
      <c r="CB63" s="16" t="s">
        <v>1</v>
      </c>
    </row>
    <row r="64" spans="1:80" s="3" customFormat="1" ht="16.5" customHeight="1">
      <c r="A64"/>
      <c r="B64" s="32"/>
      <c r="C64" s="7"/>
      <c r="D64" s="7"/>
      <c r="E64" s="152"/>
      <c r="F64" s="152"/>
      <c r="G64" s="152"/>
      <c r="H64" s="152"/>
      <c r="I64" s="152"/>
      <c r="J64" s="7"/>
      <c r="K64" s="152" t="str">
        <f>'PS 01'!D131</f>
        <v>Montáž</v>
      </c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3">
        <f>'PS 01'!H131</f>
        <v>0</v>
      </c>
      <c r="AH64" s="154"/>
      <c r="AI64" s="154"/>
      <c r="AJ64" s="154"/>
      <c r="AK64" s="154"/>
      <c r="AL64" s="154"/>
      <c r="AM64" s="154"/>
      <c r="AN64" s="153">
        <f>AG64*1.21</f>
        <v>0</v>
      </c>
      <c r="AO64" s="154"/>
      <c r="AP64" s="154"/>
      <c r="AQ64" s="60" t="s">
        <v>49</v>
      </c>
      <c r="AR64" s="32"/>
      <c r="AS64" s="61">
        <v>0</v>
      </c>
      <c r="AT64" s="62" t="e">
        <f t="shared" si="0"/>
        <v>#REF!</v>
      </c>
      <c r="AU64" s="63" t="e">
        <f>#REF!</f>
        <v>#REF!</v>
      </c>
      <c r="AV64" s="62" t="e">
        <f>#REF!</f>
        <v>#REF!</v>
      </c>
      <c r="AW64" s="62" t="e">
        <f>#REF!</f>
        <v>#REF!</v>
      </c>
      <c r="BJ64" s="16" t="s">
        <v>47</v>
      </c>
      <c r="BL64" s="16" t="s">
        <v>42</v>
      </c>
      <c r="BM64" s="16" t="s">
        <v>52</v>
      </c>
      <c r="BN64" s="16" t="s">
        <v>48</v>
      </c>
      <c r="CB64" s="16" t="s">
        <v>1</v>
      </c>
    </row>
    <row r="65" spans="1:80" s="3" customFormat="1" ht="16.5" customHeight="1">
      <c r="A65"/>
      <c r="B65" s="32"/>
      <c r="C65" s="7"/>
      <c r="D65" s="7"/>
      <c r="E65" s="152"/>
      <c r="F65" s="152"/>
      <c r="G65" s="152"/>
      <c r="H65" s="152"/>
      <c r="I65" s="152"/>
      <c r="J65" s="7"/>
      <c r="K65" s="152" t="str">
        <f>'PS 01'!D249</f>
        <v>Ostatní náklady</v>
      </c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3">
        <f>'PS 01'!H249</f>
        <v>0</v>
      </c>
      <c r="AH65" s="154"/>
      <c r="AI65" s="154"/>
      <c r="AJ65" s="154"/>
      <c r="AK65" s="154"/>
      <c r="AL65" s="154"/>
      <c r="AM65" s="154"/>
      <c r="AN65" s="153">
        <f>AG65*1.21</f>
        <v>0</v>
      </c>
      <c r="AO65" s="154"/>
      <c r="AP65" s="154"/>
      <c r="AQ65" s="60" t="s">
        <v>49</v>
      </c>
      <c r="AR65" s="32"/>
      <c r="AS65" s="61">
        <v>0</v>
      </c>
      <c r="AT65" s="62" t="e">
        <f aca="true" t="shared" si="1" ref="AT65">ROUND(SUM(AV65:AW65),2)</f>
        <v>#REF!</v>
      </c>
      <c r="AU65" s="63" t="e">
        <f>#REF!</f>
        <v>#REF!</v>
      </c>
      <c r="AV65" s="62" t="e">
        <f>#REF!</f>
        <v>#REF!</v>
      </c>
      <c r="AW65" s="62" t="e">
        <f>#REF!</f>
        <v>#REF!</v>
      </c>
      <c r="BJ65" s="16" t="s">
        <v>47</v>
      </c>
      <c r="BL65" s="16" t="s">
        <v>42</v>
      </c>
      <c r="BM65" s="16" t="s">
        <v>52</v>
      </c>
      <c r="BN65" s="16" t="s">
        <v>48</v>
      </c>
      <c r="CB65" s="16" t="s">
        <v>1</v>
      </c>
    </row>
    <row r="66" spans="1:81" s="6" customFormat="1" ht="16.5" customHeight="1">
      <c r="A66"/>
      <c r="B66" s="52"/>
      <c r="C66" s="53"/>
      <c r="D66" s="72" t="s">
        <v>552</v>
      </c>
      <c r="E66" s="72"/>
      <c r="F66" s="72"/>
      <c r="G66" s="72"/>
      <c r="H66" s="72"/>
      <c r="I66" s="73"/>
      <c r="J66" s="168" t="str">
        <f>'PS 02'!C3</f>
        <v>PS 02 Plynové zařízení</v>
      </c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6">
        <f>SUM(AG67:AM70)</f>
        <v>0</v>
      </c>
      <c r="AH66" s="167"/>
      <c r="AI66" s="167"/>
      <c r="AJ66" s="167"/>
      <c r="AK66" s="167"/>
      <c r="AL66" s="167"/>
      <c r="AM66" s="167"/>
      <c r="AN66" s="166">
        <f>SUM(AN67:AP70)</f>
        <v>0</v>
      </c>
      <c r="AO66" s="167"/>
      <c r="AP66" s="167"/>
      <c r="AQ66" s="55" t="s">
        <v>44</v>
      </c>
      <c r="AR66" s="52"/>
      <c r="AS66" s="64">
        <v>0</v>
      </c>
      <c r="AT66" s="65" t="e">
        <f t="shared" si="0"/>
        <v>#REF!</v>
      </c>
      <c r="AU66" s="66" t="e">
        <f>#REF!</f>
        <v>#REF!</v>
      </c>
      <c r="AV66" s="65" t="e">
        <f>#REF!</f>
        <v>#REF!</v>
      </c>
      <c r="AW66" s="65" t="e">
        <f>#REF!</f>
        <v>#REF!</v>
      </c>
      <c r="BJ66" s="59" t="s">
        <v>45</v>
      </c>
      <c r="BL66" s="59" t="s">
        <v>42</v>
      </c>
      <c r="BM66" s="59" t="s">
        <v>53</v>
      </c>
      <c r="BN66" s="59" t="s">
        <v>3</v>
      </c>
      <c r="CB66" s="59" t="s">
        <v>1</v>
      </c>
      <c r="CC66" s="59" t="s">
        <v>47</v>
      </c>
    </row>
    <row r="67" spans="1:81" s="6" customFormat="1" ht="16.5" customHeight="1">
      <c r="A67"/>
      <c r="B67" s="52"/>
      <c r="C67" s="53"/>
      <c r="D67" s="72"/>
      <c r="E67" s="72"/>
      <c r="F67" s="72"/>
      <c r="G67" s="72"/>
      <c r="H67" s="72"/>
      <c r="I67" s="73"/>
      <c r="J67" s="67"/>
      <c r="K67" s="152" t="str">
        <f>'PS 02'!D12</f>
        <v>Dodávky</v>
      </c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3">
        <f>'PS 02'!H12</f>
        <v>0</v>
      </c>
      <c r="AH67" s="154"/>
      <c r="AI67" s="154"/>
      <c r="AJ67" s="154"/>
      <c r="AK67" s="154"/>
      <c r="AL67" s="154"/>
      <c r="AM67" s="154"/>
      <c r="AN67" s="153">
        <f>AG67*1.21</f>
        <v>0</v>
      </c>
      <c r="AO67" s="154"/>
      <c r="AP67" s="154"/>
      <c r="AQ67" s="55"/>
      <c r="AR67" s="52"/>
      <c r="AS67" s="57"/>
      <c r="AT67" s="57"/>
      <c r="AU67" s="58"/>
      <c r="AV67" s="57"/>
      <c r="AW67" s="57"/>
      <c r="BJ67" s="59"/>
      <c r="BL67" s="59"/>
      <c r="BM67" s="59"/>
      <c r="BN67" s="59"/>
      <c r="CB67" s="59"/>
      <c r="CC67" s="59"/>
    </row>
    <row r="68" spans="1:81" s="6" customFormat="1" ht="16.5" customHeight="1">
      <c r="A68"/>
      <c r="B68" s="52"/>
      <c r="C68" s="53"/>
      <c r="D68" s="72"/>
      <c r="E68" s="72"/>
      <c r="F68" s="72"/>
      <c r="G68" s="72"/>
      <c r="H68" s="72"/>
      <c r="I68" s="73"/>
      <c r="J68" s="67"/>
      <c r="K68" s="152" t="str">
        <f>'PS 02'!D19</f>
        <v>Potrubní rozvody</v>
      </c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3">
        <f>'PS 02'!H19</f>
        <v>0</v>
      </c>
      <c r="AH68" s="154"/>
      <c r="AI68" s="154"/>
      <c r="AJ68" s="154"/>
      <c r="AK68" s="154"/>
      <c r="AL68" s="154"/>
      <c r="AM68" s="154"/>
      <c r="AN68" s="153">
        <f>AG68*1.21</f>
        <v>0</v>
      </c>
      <c r="AO68" s="154"/>
      <c r="AP68" s="154"/>
      <c r="AQ68" s="55"/>
      <c r="AR68" s="52"/>
      <c r="AS68" s="57"/>
      <c r="AT68" s="57"/>
      <c r="AU68" s="58"/>
      <c r="AV68" s="57"/>
      <c r="AW68" s="57"/>
      <c r="BJ68" s="59"/>
      <c r="BL68" s="59"/>
      <c r="BM68" s="59"/>
      <c r="BN68" s="59"/>
      <c r="CB68" s="59"/>
      <c r="CC68" s="59"/>
    </row>
    <row r="69" spans="1:81" s="6" customFormat="1" ht="16.5" customHeight="1">
      <c r="A69"/>
      <c r="B69" s="52"/>
      <c r="C69" s="53"/>
      <c r="D69" s="72"/>
      <c r="E69" s="72"/>
      <c r="F69" s="72"/>
      <c r="G69" s="72"/>
      <c r="H69" s="72"/>
      <c r="I69" s="73"/>
      <c r="J69" s="67"/>
      <c r="K69" s="152" t="str">
        <f>'PS 02'!D72</f>
        <v>Montáž</v>
      </c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3">
        <f>'PS 02'!H72</f>
        <v>0</v>
      </c>
      <c r="AH69" s="154"/>
      <c r="AI69" s="154"/>
      <c r="AJ69" s="154"/>
      <c r="AK69" s="154"/>
      <c r="AL69" s="154"/>
      <c r="AM69" s="154"/>
      <c r="AN69" s="153">
        <f>AG69*1.21</f>
        <v>0</v>
      </c>
      <c r="AO69" s="154"/>
      <c r="AP69" s="154"/>
      <c r="AQ69" s="55"/>
      <c r="AR69" s="52"/>
      <c r="AS69" s="57"/>
      <c r="AT69" s="57"/>
      <c r="AU69" s="58"/>
      <c r="AV69" s="57"/>
      <c r="AW69" s="57"/>
      <c r="BJ69" s="59"/>
      <c r="BL69" s="59"/>
      <c r="BM69" s="59"/>
      <c r="BN69" s="59"/>
      <c r="CB69" s="59"/>
      <c r="CC69" s="59"/>
    </row>
    <row r="70" spans="1:81" s="6" customFormat="1" ht="16.5" customHeight="1">
      <c r="A70"/>
      <c r="B70" s="52"/>
      <c r="C70" s="53"/>
      <c r="D70" s="72"/>
      <c r="E70" s="72"/>
      <c r="F70" s="72"/>
      <c r="G70" s="72"/>
      <c r="H70" s="72"/>
      <c r="I70" s="73"/>
      <c r="J70" s="67"/>
      <c r="K70" s="152" t="str">
        <f>'PS 02'!D130</f>
        <v>Ostatní náklady</v>
      </c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3">
        <f>'PS 02'!H130</f>
        <v>0</v>
      </c>
      <c r="AH70" s="154"/>
      <c r="AI70" s="154"/>
      <c r="AJ70" s="154"/>
      <c r="AK70" s="154"/>
      <c r="AL70" s="154"/>
      <c r="AM70" s="154"/>
      <c r="AN70" s="153">
        <f>AG70*1.21</f>
        <v>0</v>
      </c>
      <c r="AO70" s="154"/>
      <c r="AP70" s="154"/>
      <c r="AQ70" s="55"/>
      <c r="AR70" s="52"/>
      <c r="AS70" s="57"/>
      <c r="AT70" s="57"/>
      <c r="AU70" s="58"/>
      <c r="AV70" s="57"/>
      <c r="AW70" s="57"/>
      <c r="BJ70" s="59"/>
      <c r="BL70" s="59"/>
      <c r="BM70" s="59"/>
      <c r="BN70" s="59"/>
      <c r="CB70" s="59"/>
      <c r="CC70" s="59"/>
    </row>
    <row r="71" spans="1:81" s="6" customFormat="1" ht="16.5" customHeight="1">
      <c r="A71"/>
      <c r="B71" s="52"/>
      <c r="C71" s="53"/>
      <c r="D71" s="72" t="s">
        <v>609</v>
      </c>
      <c r="E71" s="72"/>
      <c r="F71" s="72"/>
      <c r="G71" s="72"/>
      <c r="H71" s="72"/>
      <c r="I71" s="73"/>
      <c r="J71" s="168" t="str">
        <f>'PS 03'!C3</f>
        <v>D.2.3 PS 03 - Měření a regulace</v>
      </c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6">
        <f>SUM(AG72:AM75)</f>
        <v>0</v>
      </c>
      <c r="AH71" s="167"/>
      <c r="AI71" s="167"/>
      <c r="AJ71" s="167"/>
      <c r="AK71" s="167"/>
      <c r="AL71" s="167"/>
      <c r="AM71" s="167"/>
      <c r="AN71" s="166">
        <f>SUM(AN72:AQ75)</f>
        <v>0</v>
      </c>
      <c r="AO71" s="167"/>
      <c r="AP71" s="167"/>
      <c r="AQ71" s="55" t="s">
        <v>44</v>
      </c>
      <c r="AR71" s="52"/>
      <c r="AS71" s="64">
        <v>0</v>
      </c>
      <c r="AT71" s="65" t="e">
        <f aca="true" t="shared" si="2" ref="AT71">ROUND(SUM(AV71:AW71),2)</f>
        <v>#REF!</v>
      </c>
      <c r="AU71" s="66" t="e">
        <f>#REF!</f>
        <v>#REF!</v>
      </c>
      <c r="AV71" s="65" t="e">
        <f>#REF!</f>
        <v>#REF!</v>
      </c>
      <c r="AW71" s="65" t="e">
        <f>#REF!</f>
        <v>#REF!</v>
      </c>
      <c r="BJ71" s="59" t="s">
        <v>45</v>
      </c>
      <c r="BL71" s="59" t="s">
        <v>42</v>
      </c>
      <c r="BM71" s="59" t="s">
        <v>53</v>
      </c>
      <c r="BN71" s="59" t="s">
        <v>3</v>
      </c>
      <c r="CB71" s="59" t="s">
        <v>1</v>
      </c>
      <c r="CC71" s="59" t="s">
        <v>47</v>
      </c>
    </row>
    <row r="72" spans="1:81" s="6" customFormat="1" ht="16.5" customHeight="1">
      <c r="A72"/>
      <c r="B72" s="52"/>
      <c r="C72" s="53"/>
      <c r="D72" s="72"/>
      <c r="E72" s="72"/>
      <c r="F72" s="72"/>
      <c r="G72" s="72"/>
      <c r="H72" s="72"/>
      <c r="I72" s="73"/>
      <c r="J72" s="67"/>
      <c r="K72" s="152" t="str">
        <f>'PS 03'!D10</f>
        <v>Dodávky</v>
      </c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3">
        <f>'PS 03'!H10</f>
        <v>0</v>
      </c>
      <c r="AH72" s="154"/>
      <c r="AI72" s="154"/>
      <c r="AJ72" s="154"/>
      <c r="AK72" s="154"/>
      <c r="AL72" s="154"/>
      <c r="AM72" s="154"/>
      <c r="AN72" s="153">
        <f>AG72*1.21</f>
        <v>0</v>
      </c>
      <c r="AO72" s="154"/>
      <c r="AP72" s="154"/>
      <c r="AQ72" s="55"/>
      <c r="AR72" s="52"/>
      <c r="AS72" s="57"/>
      <c r="AT72" s="57"/>
      <c r="AU72" s="58"/>
      <c r="AV72" s="57"/>
      <c r="AW72" s="57"/>
      <c r="BJ72" s="59"/>
      <c r="BL72" s="59"/>
      <c r="BM72" s="59"/>
      <c r="BN72" s="59"/>
      <c r="CB72" s="59"/>
      <c r="CC72" s="59"/>
    </row>
    <row r="73" spans="1:81" s="6" customFormat="1" ht="16.5" customHeight="1">
      <c r="A73"/>
      <c r="B73" s="52"/>
      <c r="C73" s="53"/>
      <c r="D73" s="72"/>
      <c r="E73" s="72"/>
      <c r="F73" s="72"/>
      <c r="G73" s="72"/>
      <c r="H73" s="72"/>
      <c r="I73" s="73"/>
      <c r="J73" s="67"/>
      <c r="K73" s="152" t="str">
        <f>'PS 03'!D37</f>
        <v>Nosný materiál</v>
      </c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3">
        <f>'PS 03'!H37</f>
        <v>0</v>
      </c>
      <c r="AH73" s="154"/>
      <c r="AI73" s="154"/>
      <c r="AJ73" s="154"/>
      <c r="AK73" s="154"/>
      <c r="AL73" s="154"/>
      <c r="AM73" s="154"/>
      <c r="AN73" s="153">
        <f>AG73*1.21</f>
        <v>0</v>
      </c>
      <c r="AO73" s="154"/>
      <c r="AP73" s="154"/>
      <c r="AQ73" s="55"/>
      <c r="AR73" s="52"/>
      <c r="AS73" s="57"/>
      <c r="AT73" s="57"/>
      <c r="AU73" s="58"/>
      <c r="AV73" s="57"/>
      <c r="AW73" s="57"/>
      <c r="BJ73" s="59"/>
      <c r="BL73" s="59"/>
      <c r="BM73" s="59"/>
      <c r="BN73" s="59"/>
      <c r="CB73" s="59"/>
      <c r="CC73" s="59"/>
    </row>
    <row r="74" spans="1:81" s="6" customFormat="1" ht="16.5" customHeight="1">
      <c r="A74"/>
      <c r="B74" s="52"/>
      <c r="C74" s="53"/>
      <c r="D74" s="72"/>
      <c r="E74" s="72"/>
      <c r="F74" s="72"/>
      <c r="G74" s="72"/>
      <c r="H74" s="72"/>
      <c r="I74" s="73"/>
      <c r="J74" s="67"/>
      <c r="K74" s="152" t="str">
        <f>'PS 03'!D59</f>
        <v>Montáž</v>
      </c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3">
        <f>'PS 03'!H59</f>
        <v>0</v>
      </c>
      <c r="AH74" s="154"/>
      <c r="AI74" s="154"/>
      <c r="AJ74" s="154"/>
      <c r="AK74" s="154"/>
      <c r="AL74" s="154"/>
      <c r="AM74" s="154"/>
      <c r="AN74" s="153">
        <f>AG74*1.21</f>
        <v>0</v>
      </c>
      <c r="AO74" s="154"/>
      <c r="AP74" s="154"/>
      <c r="AQ74" s="55"/>
      <c r="AR74" s="52"/>
      <c r="AS74" s="57"/>
      <c r="AT74" s="57"/>
      <c r="AU74" s="58"/>
      <c r="AV74" s="57"/>
      <c r="AW74" s="57"/>
      <c r="BJ74" s="59"/>
      <c r="BL74" s="59"/>
      <c r="BM74" s="59"/>
      <c r="BN74" s="59"/>
      <c r="CB74" s="59"/>
      <c r="CC74" s="59"/>
    </row>
    <row r="75" spans="1:81" s="6" customFormat="1" ht="16.5" customHeight="1">
      <c r="A75"/>
      <c r="B75" s="52"/>
      <c r="C75" s="53"/>
      <c r="D75" s="72"/>
      <c r="E75" s="72"/>
      <c r="F75" s="72"/>
      <c r="G75" s="72"/>
      <c r="H75" s="72"/>
      <c r="I75" s="73"/>
      <c r="J75" s="67"/>
      <c r="K75" s="152" t="str">
        <f>'PS 03'!D97</f>
        <v>Ostatní náklady</v>
      </c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3">
        <f>'PS 03'!H97</f>
        <v>0</v>
      </c>
      <c r="AH75" s="154"/>
      <c r="AI75" s="154"/>
      <c r="AJ75" s="154"/>
      <c r="AK75" s="154"/>
      <c r="AL75" s="154"/>
      <c r="AM75" s="154"/>
      <c r="AN75" s="153">
        <f>AG75*1.21</f>
        <v>0</v>
      </c>
      <c r="AO75" s="154"/>
      <c r="AP75" s="154"/>
      <c r="AQ75" s="55"/>
      <c r="AR75" s="52"/>
      <c r="AS75" s="57"/>
      <c r="AT75" s="57"/>
      <c r="AU75" s="58"/>
      <c r="AV75" s="57"/>
      <c r="AW75" s="57"/>
      <c r="BJ75" s="59"/>
      <c r="BL75" s="59"/>
      <c r="BM75" s="59"/>
      <c r="BN75" s="59"/>
      <c r="CB75" s="59"/>
      <c r="CC75" s="59"/>
    </row>
    <row r="76" spans="2:44" s="1" customFormat="1" ht="30" customHeight="1">
      <c r="B76" s="20"/>
      <c r="AR76" s="20"/>
    </row>
    <row r="77" spans="2:44" s="1" customFormat="1" ht="6.9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0"/>
    </row>
  </sheetData>
  <sheetProtection algorithmName="SHA-512" hashValue="x632nyKCCRJQWvMLdOu3QLjEpJtDE7gmfKCPH+1xBFX7ZGkSjWTwLbBOTfVvgKXvzER4to/7a+YrYMPGSkY/+w==" saltValue="NeXjNTaFh4ohnysFyra1XQ==" spinCount="100000" sheet="1" objects="1" scenarios="1" selectLockedCells="1"/>
  <mergeCells count="95">
    <mergeCell ref="AG71:AM71"/>
    <mergeCell ref="AN71:AP71"/>
    <mergeCell ref="K67:AF67"/>
    <mergeCell ref="AG67:AM67"/>
    <mergeCell ref="AN67:AP67"/>
    <mergeCell ref="K68:AF68"/>
    <mergeCell ref="AG68:AM68"/>
    <mergeCell ref="AN68:AP68"/>
    <mergeCell ref="J71:AF71"/>
    <mergeCell ref="K70:AF70"/>
    <mergeCell ref="AG70:AM70"/>
    <mergeCell ref="AN70:AP70"/>
    <mergeCell ref="AR3:AW3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K6:AO6"/>
    <mergeCell ref="K7:AO7"/>
    <mergeCell ref="E15:AJ15"/>
    <mergeCell ref="E24:AN24"/>
    <mergeCell ref="AK27:AO27"/>
    <mergeCell ref="L29:P29"/>
    <mergeCell ref="W29:AE29"/>
    <mergeCell ref="AK29:AO29"/>
    <mergeCell ref="AK30:AO30"/>
    <mergeCell ref="W30:AE30"/>
    <mergeCell ref="L30:P30"/>
    <mergeCell ref="W31:AE31"/>
    <mergeCell ref="AN66:AP66"/>
    <mergeCell ref="AG66:AM66"/>
    <mergeCell ref="K62:AF62"/>
    <mergeCell ref="AN62:AP62"/>
    <mergeCell ref="L47:AO47"/>
    <mergeCell ref="AM49:AN49"/>
    <mergeCell ref="K58:AF58"/>
    <mergeCell ref="AG58:AM58"/>
    <mergeCell ref="AN58:AP58"/>
    <mergeCell ref="K59:AF59"/>
    <mergeCell ref="J66:AF66"/>
    <mergeCell ref="AG56:AM56"/>
    <mergeCell ref="AN64:AP64"/>
    <mergeCell ref="AG64:AM64"/>
    <mergeCell ref="AG60:AM60"/>
    <mergeCell ref="E64:I64"/>
    <mergeCell ref="K64:AF64"/>
    <mergeCell ref="D61:H61"/>
    <mergeCell ref="J61:AF61"/>
    <mergeCell ref="AN61:AP61"/>
    <mergeCell ref="AG61:AM61"/>
    <mergeCell ref="AG63:AM63"/>
    <mergeCell ref="AN63:AP63"/>
    <mergeCell ref="E63:I63"/>
    <mergeCell ref="K63:AF63"/>
    <mergeCell ref="AS51:AT53"/>
    <mergeCell ref="E62:I62"/>
    <mergeCell ref="AG62:AM62"/>
    <mergeCell ref="C54:G54"/>
    <mergeCell ref="AG54:AM54"/>
    <mergeCell ref="AN54:AP54"/>
    <mergeCell ref="I54:AF54"/>
    <mergeCell ref="AN57:AP57"/>
    <mergeCell ref="J57:AF57"/>
    <mergeCell ref="AG57:AM57"/>
    <mergeCell ref="E58:I58"/>
    <mergeCell ref="AG59:AM59"/>
    <mergeCell ref="AN59:AP59"/>
    <mergeCell ref="AN56:AP56"/>
    <mergeCell ref="AN60:AP60"/>
    <mergeCell ref="K60:AF60"/>
    <mergeCell ref="K72:AF72"/>
    <mergeCell ref="AG72:AM72"/>
    <mergeCell ref="AN72:AP72"/>
    <mergeCell ref="K73:AF73"/>
    <mergeCell ref="AG73:AM73"/>
    <mergeCell ref="AN73:AP73"/>
    <mergeCell ref="E65:I65"/>
    <mergeCell ref="K65:AF65"/>
    <mergeCell ref="AG65:AM65"/>
    <mergeCell ref="AN65:AP65"/>
    <mergeCell ref="K69:AF69"/>
    <mergeCell ref="AG69:AM69"/>
    <mergeCell ref="AN69:AP69"/>
    <mergeCell ref="K74:AF74"/>
    <mergeCell ref="AG74:AM74"/>
    <mergeCell ref="AN74:AP74"/>
    <mergeCell ref="K75:AF75"/>
    <mergeCell ref="AG75:AM75"/>
    <mergeCell ref="AN75:AP7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9C56-E732-4E9C-924C-CFEABF57CA6E}">
  <dimension ref="A1:S1325"/>
  <sheetViews>
    <sheetView view="pageLayout" zoomScale="145" zoomScaleSheetLayoutView="100" zoomScalePageLayoutView="145" workbookViewId="0" topLeftCell="A37">
      <selection activeCell="F26" sqref="F26"/>
    </sheetView>
  </sheetViews>
  <sheetFormatPr defaultColWidth="9.140625" defaultRowHeight="12"/>
  <cols>
    <col min="1" max="1" width="6.7109375" style="278" customWidth="1"/>
    <col min="2" max="2" width="15.8515625" style="279" customWidth="1"/>
    <col min="3" max="3" width="55.28125" style="280" customWidth="1"/>
    <col min="4" max="4" width="5.421875" style="278" customWidth="1"/>
    <col min="5" max="5" width="10.140625" style="281" customWidth="1"/>
    <col min="6" max="6" width="11.8515625" style="281" customWidth="1"/>
    <col min="7" max="7" width="10.28125" style="281" customWidth="1"/>
    <col min="8" max="8" width="9.140625" style="280" hidden="1" customWidth="1"/>
    <col min="9" max="10" width="9.140625" style="199" hidden="1" customWidth="1"/>
    <col min="11" max="11" width="1.1484375" style="200" hidden="1" customWidth="1"/>
    <col min="12" max="12" width="9.140625" style="199" hidden="1" customWidth="1"/>
    <col min="13" max="13" width="0.85546875" style="199" hidden="1" customWidth="1"/>
    <col min="14" max="255" width="9.28125" style="199" customWidth="1"/>
    <col min="256" max="256" width="6.7109375" style="199" customWidth="1"/>
    <col min="257" max="257" width="15.8515625" style="199" customWidth="1"/>
    <col min="258" max="258" width="55.28125" style="199" customWidth="1"/>
    <col min="259" max="259" width="5.421875" style="199" customWidth="1"/>
    <col min="260" max="260" width="10.140625" style="199" customWidth="1"/>
    <col min="261" max="262" width="10.7109375" style="199" customWidth="1"/>
    <col min="263" max="266" width="9.140625" style="199" hidden="1" customWidth="1"/>
    <col min="267" max="267" width="7.8515625" style="199" customWidth="1"/>
    <col min="268" max="269" width="9.140625" style="199" hidden="1" customWidth="1"/>
    <col min="270" max="511" width="9.28125" style="199" customWidth="1"/>
    <col min="512" max="512" width="6.7109375" style="199" customWidth="1"/>
    <col min="513" max="513" width="15.8515625" style="199" customWidth="1"/>
    <col min="514" max="514" width="55.28125" style="199" customWidth="1"/>
    <col min="515" max="515" width="5.421875" style="199" customWidth="1"/>
    <col min="516" max="516" width="10.140625" style="199" customWidth="1"/>
    <col min="517" max="518" width="10.7109375" style="199" customWidth="1"/>
    <col min="519" max="522" width="9.140625" style="199" hidden="1" customWidth="1"/>
    <col min="523" max="523" width="7.8515625" style="199" customWidth="1"/>
    <col min="524" max="525" width="9.140625" style="199" hidden="1" customWidth="1"/>
    <col min="526" max="767" width="9.28125" style="199" customWidth="1"/>
    <col min="768" max="768" width="6.7109375" style="199" customWidth="1"/>
    <col min="769" max="769" width="15.8515625" style="199" customWidth="1"/>
    <col min="770" max="770" width="55.28125" style="199" customWidth="1"/>
    <col min="771" max="771" width="5.421875" style="199" customWidth="1"/>
    <col min="772" max="772" width="10.140625" style="199" customWidth="1"/>
    <col min="773" max="774" width="10.7109375" style="199" customWidth="1"/>
    <col min="775" max="778" width="9.140625" style="199" hidden="1" customWidth="1"/>
    <col min="779" max="779" width="7.8515625" style="199" customWidth="1"/>
    <col min="780" max="781" width="9.140625" style="199" hidden="1" customWidth="1"/>
    <col min="782" max="1023" width="9.28125" style="199" customWidth="1"/>
    <col min="1024" max="1024" width="6.7109375" style="199" customWidth="1"/>
    <col min="1025" max="1025" width="15.8515625" style="199" customWidth="1"/>
    <col min="1026" max="1026" width="55.28125" style="199" customWidth="1"/>
    <col min="1027" max="1027" width="5.421875" style="199" customWidth="1"/>
    <col min="1028" max="1028" width="10.140625" style="199" customWidth="1"/>
    <col min="1029" max="1030" width="10.7109375" style="199" customWidth="1"/>
    <col min="1031" max="1034" width="9.140625" style="199" hidden="1" customWidth="1"/>
    <col min="1035" max="1035" width="7.8515625" style="199" customWidth="1"/>
    <col min="1036" max="1037" width="9.140625" style="199" hidden="1" customWidth="1"/>
    <col min="1038" max="1279" width="9.28125" style="199" customWidth="1"/>
    <col min="1280" max="1280" width="6.7109375" style="199" customWidth="1"/>
    <col min="1281" max="1281" width="15.8515625" style="199" customWidth="1"/>
    <col min="1282" max="1282" width="55.28125" style="199" customWidth="1"/>
    <col min="1283" max="1283" width="5.421875" style="199" customWidth="1"/>
    <col min="1284" max="1284" width="10.140625" style="199" customWidth="1"/>
    <col min="1285" max="1286" width="10.7109375" style="199" customWidth="1"/>
    <col min="1287" max="1290" width="9.140625" style="199" hidden="1" customWidth="1"/>
    <col min="1291" max="1291" width="7.8515625" style="199" customWidth="1"/>
    <col min="1292" max="1293" width="9.140625" style="199" hidden="1" customWidth="1"/>
    <col min="1294" max="1535" width="9.28125" style="199" customWidth="1"/>
    <col min="1536" max="1536" width="6.7109375" style="199" customWidth="1"/>
    <col min="1537" max="1537" width="15.8515625" style="199" customWidth="1"/>
    <col min="1538" max="1538" width="55.28125" style="199" customWidth="1"/>
    <col min="1539" max="1539" width="5.421875" style="199" customWidth="1"/>
    <col min="1540" max="1540" width="10.140625" style="199" customWidth="1"/>
    <col min="1541" max="1542" width="10.7109375" style="199" customWidth="1"/>
    <col min="1543" max="1546" width="9.140625" style="199" hidden="1" customWidth="1"/>
    <col min="1547" max="1547" width="7.8515625" style="199" customWidth="1"/>
    <col min="1548" max="1549" width="9.140625" style="199" hidden="1" customWidth="1"/>
    <col min="1550" max="1791" width="9.28125" style="199" customWidth="1"/>
    <col min="1792" max="1792" width="6.7109375" style="199" customWidth="1"/>
    <col min="1793" max="1793" width="15.8515625" style="199" customWidth="1"/>
    <col min="1794" max="1794" width="55.28125" style="199" customWidth="1"/>
    <col min="1795" max="1795" width="5.421875" style="199" customWidth="1"/>
    <col min="1796" max="1796" width="10.140625" style="199" customWidth="1"/>
    <col min="1797" max="1798" width="10.7109375" style="199" customWidth="1"/>
    <col min="1799" max="1802" width="9.140625" style="199" hidden="1" customWidth="1"/>
    <col min="1803" max="1803" width="7.8515625" style="199" customWidth="1"/>
    <col min="1804" max="1805" width="9.140625" style="199" hidden="1" customWidth="1"/>
    <col min="1806" max="2047" width="9.28125" style="199" customWidth="1"/>
    <col min="2048" max="2048" width="6.7109375" style="199" customWidth="1"/>
    <col min="2049" max="2049" width="15.8515625" style="199" customWidth="1"/>
    <col min="2050" max="2050" width="55.28125" style="199" customWidth="1"/>
    <col min="2051" max="2051" width="5.421875" style="199" customWidth="1"/>
    <col min="2052" max="2052" width="10.140625" style="199" customWidth="1"/>
    <col min="2053" max="2054" width="10.7109375" style="199" customWidth="1"/>
    <col min="2055" max="2058" width="9.140625" style="199" hidden="1" customWidth="1"/>
    <col min="2059" max="2059" width="7.8515625" style="199" customWidth="1"/>
    <col min="2060" max="2061" width="9.140625" style="199" hidden="1" customWidth="1"/>
    <col min="2062" max="2303" width="9.28125" style="199" customWidth="1"/>
    <col min="2304" max="2304" width="6.7109375" style="199" customWidth="1"/>
    <col min="2305" max="2305" width="15.8515625" style="199" customWidth="1"/>
    <col min="2306" max="2306" width="55.28125" style="199" customWidth="1"/>
    <col min="2307" max="2307" width="5.421875" style="199" customWidth="1"/>
    <col min="2308" max="2308" width="10.140625" style="199" customWidth="1"/>
    <col min="2309" max="2310" width="10.7109375" style="199" customWidth="1"/>
    <col min="2311" max="2314" width="9.140625" style="199" hidden="1" customWidth="1"/>
    <col min="2315" max="2315" width="7.8515625" style="199" customWidth="1"/>
    <col min="2316" max="2317" width="9.140625" style="199" hidden="1" customWidth="1"/>
    <col min="2318" max="2559" width="9.28125" style="199" customWidth="1"/>
    <col min="2560" max="2560" width="6.7109375" style="199" customWidth="1"/>
    <col min="2561" max="2561" width="15.8515625" style="199" customWidth="1"/>
    <col min="2562" max="2562" width="55.28125" style="199" customWidth="1"/>
    <col min="2563" max="2563" width="5.421875" style="199" customWidth="1"/>
    <col min="2564" max="2564" width="10.140625" style="199" customWidth="1"/>
    <col min="2565" max="2566" width="10.7109375" style="199" customWidth="1"/>
    <col min="2567" max="2570" width="9.140625" style="199" hidden="1" customWidth="1"/>
    <col min="2571" max="2571" width="7.8515625" style="199" customWidth="1"/>
    <col min="2572" max="2573" width="9.140625" style="199" hidden="1" customWidth="1"/>
    <col min="2574" max="2815" width="9.28125" style="199" customWidth="1"/>
    <col min="2816" max="2816" width="6.7109375" style="199" customWidth="1"/>
    <col min="2817" max="2817" width="15.8515625" style="199" customWidth="1"/>
    <col min="2818" max="2818" width="55.28125" style="199" customWidth="1"/>
    <col min="2819" max="2819" width="5.421875" style="199" customWidth="1"/>
    <col min="2820" max="2820" width="10.140625" style="199" customWidth="1"/>
    <col min="2821" max="2822" width="10.7109375" style="199" customWidth="1"/>
    <col min="2823" max="2826" width="9.140625" style="199" hidden="1" customWidth="1"/>
    <col min="2827" max="2827" width="7.8515625" style="199" customWidth="1"/>
    <col min="2828" max="2829" width="9.140625" style="199" hidden="1" customWidth="1"/>
    <col min="2830" max="3071" width="9.28125" style="199" customWidth="1"/>
    <col min="3072" max="3072" width="6.7109375" style="199" customWidth="1"/>
    <col min="3073" max="3073" width="15.8515625" style="199" customWidth="1"/>
    <col min="3074" max="3074" width="55.28125" style="199" customWidth="1"/>
    <col min="3075" max="3075" width="5.421875" style="199" customWidth="1"/>
    <col min="3076" max="3076" width="10.140625" style="199" customWidth="1"/>
    <col min="3077" max="3078" width="10.7109375" style="199" customWidth="1"/>
    <col min="3079" max="3082" width="9.140625" style="199" hidden="1" customWidth="1"/>
    <col min="3083" max="3083" width="7.8515625" style="199" customWidth="1"/>
    <col min="3084" max="3085" width="9.140625" style="199" hidden="1" customWidth="1"/>
    <col min="3086" max="3327" width="9.28125" style="199" customWidth="1"/>
    <col min="3328" max="3328" width="6.7109375" style="199" customWidth="1"/>
    <col min="3329" max="3329" width="15.8515625" style="199" customWidth="1"/>
    <col min="3330" max="3330" width="55.28125" style="199" customWidth="1"/>
    <col min="3331" max="3331" width="5.421875" style="199" customWidth="1"/>
    <col min="3332" max="3332" width="10.140625" style="199" customWidth="1"/>
    <col min="3333" max="3334" width="10.7109375" style="199" customWidth="1"/>
    <col min="3335" max="3338" width="9.140625" style="199" hidden="1" customWidth="1"/>
    <col min="3339" max="3339" width="7.8515625" style="199" customWidth="1"/>
    <col min="3340" max="3341" width="9.140625" style="199" hidden="1" customWidth="1"/>
    <col min="3342" max="3583" width="9.28125" style="199" customWidth="1"/>
    <col min="3584" max="3584" width="6.7109375" style="199" customWidth="1"/>
    <col min="3585" max="3585" width="15.8515625" style="199" customWidth="1"/>
    <col min="3586" max="3586" width="55.28125" style="199" customWidth="1"/>
    <col min="3587" max="3587" width="5.421875" style="199" customWidth="1"/>
    <col min="3588" max="3588" width="10.140625" style="199" customWidth="1"/>
    <col min="3589" max="3590" width="10.7109375" style="199" customWidth="1"/>
    <col min="3591" max="3594" width="9.140625" style="199" hidden="1" customWidth="1"/>
    <col min="3595" max="3595" width="7.8515625" style="199" customWidth="1"/>
    <col min="3596" max="3597" width="9.140625" style="199" hidden="1" customWidth="1"/>
    <col min="3598" max="3839" width="9.28125" style="199" customWidth="1"/>
    <col min="3840" max="3840" width="6.7109375" style="199" customWidth="1"/>
    <col min="3841" max="3841" width="15.8515625" style="199" customWidth="1"/>
    <col min="3842" max="3842" width="55.28125" style="199" customWidth="1"/>
    <col min="3843" max="3843" width="5.421875" style="199" customWidth="1"/>
    <col min="3844" max="3844" width="10.140625" style="199" customWidth="1"/>
    <col min="3845" max="3846" width="10.7109375" style="199" customWidth="1"/>
    <col min="3847" max="3850" width="9.140625" style="199" hidden="1" customWidth="1"/>
    <col min="3851" max="3851" width="7.8515625" style="199" customWidth="1"/>
    <col min="3852" max="3853" width="9.140625" style="199" hidden="1" customWidth="1"/>
    <col min="3854" max="4095" width="9.28125" style="199" customWidth="1"/>
    <col min="4096" max="4096" width="6.7109375" style="199" customWidth="1"/>
    <col min="4097" max="4097" width="15.8515625" style="199" customWidth="1"/>
    <col min="4098" max="4098" width="55.28125" style="199" customWidth="1"/>
    <col min="4099" max="4099" width="5.421875" style="199" customWidth="1"/>
    <col min="4100" max="4100" width="10.140625" style="199" customWidth="1"/>
    <col min="4101" max="4102" width="10.7109375" style="199" customWidth="1"/>
    <col min="4103" max="4106" width="9.140625" style="199" hidden="1" customWidth="1"/>
    <col min="4107" max="4107" width="7.8515625" style="199" customWidth="1"/>
    <col min="4108" max="4109" width="9.140625" style="199" hidden="1" customWidth="1"/>
    <col min="4110" max="4351" width="9.28125" style="199" customWidth="1"/>
    <col min="4352" max="4352" width="6.7109375" style="199" customWidth="1"/>
    <col min="4353" max="4353" width="15.8515625" style="199" customWidth="1"/>
    <col min="4354" max="4354" width="55.28125" style="199" customWidth="1"/>
    <col min="4355" max="4355" width="5.421875" style="199" customWidth="1"/>
    <col min="4356" max="4356" width="10.140625" style="199" customWidth="1"/>
    <col min="4357" max="4358" width="10.7109375" style="199" customWidth="1"/>
    <col min="4359" max="4362" width="9.140625" style="199" hidden="1" customWidth="1"/>
    <col min="4363" max="4363" width="7.8515625" style="199" customWidth="1"/>
    <col min="4364" max="4365" width="9.140625" style="199" hidden="1" customWidth="1"/>
    <col min="4366" max="4607" width="9.28125" style="199" customWidth="1"/>
    <col min="4608" max="4608" width="6.7109375" style="199" customWidth="1"/>
    <col min="4609" max="4609" width="15.8515625" style="199" customWidth="1"/>
    <col min="4610" max="4610" width="55.28125" style="199" customWidth="1"/>
    <col min="4611" max="4611" width="5.421875" style="199" customWidth="1"/>
    <col min="4612" max="4612" width="10.140625" style="199" customWidth="1"/>
    <col min="4613" max="4614" width="10.7109375" style="199" customWidth="1"/>
    <col min="4615" max="4618" width="9.140625" style="199" hidden="1" customWidth="1"/>
    <col min="4619" max="4619" width="7.8515625" style="199" customWidth="1"/>
    <col min="4620" max="4621" width="9.140625" style="199" hidden="1" customWidth="1"/>
    <col min="4622" max="4863" width="9.28125" style="199" customWidth="1"/>
    <col min="4864" max="4864" width="6.7109375" style="199" customWidth="1"/>
    <col min="4865" max="4865" width="15.8515625" style="199" customWidth="1"/>
    <col min="4866" max="4866" width="55.28125" style="199" customWidth="1"/>
    <col min="4867" max="4867" width="5.421875" style="199" customWidth="1"/>
    <col min="4868" max="4868" width="10.140625" style="199" customWidth="1"/>
    <col min="4869" max="4870" width="10.7109375" style="199" customWidth="1"/>
    <col min="4871" max="4874" width="9.140625" style="199" hidden="1" customWidth="1"/>
    <col min="4875" max="4875" width="7.8515625" style="199" customWidth="1"/>
    <col min="4876" max="4877" width="9.140625" style="199" hidden="1" customWidth="1"/>
    <col min="4878" max="5119" width="9.28125" style="199" customWidth="1"/>
    <col min="5120" max="5120" width="6.7109375" style="199" customWidth="1"/>
    <col min="5121" max="5121" width="15.8515625" style="199" customWidth="1"/>
    <col min="5122" max="5122" width="55.28125" style="199" customWidth="1"/>
    <col min="5123" max="5123" width="5.421875" style="199" customWidth="1"/>
    <col min="5124" max="5124" width="10.140625" style="199" customWidth="1"/>
    <col min="5125" max="5126" width="10.7109375" style="199" customWidth="1"/>
    <col min="5127" max="5130" width="9.140625" style="199" hidden="1" customWidth="1"/>
    <col min="5131" max="5131" width="7.8515625" style="199" customWidth="1"/>
    <col min="5132" max="5133" width="9.140625" style="199" hidden="1" customWidth="1"/>
    <col min="5134" max="5375" width="9.28125" style="199" customWidth="1"/>
    <col min="5376" max="5376" width="6.7109375" style="199" customWidth="1"/>
    <col min="5377" max="5377" width="15.8515625" style="199" customWidth="1"/>
    <col min="5378" max="5378" width="55.28125" style="199" customWidth="1"/>
    <col min="5379" max="5379" width="5.421875" style="199" customWidth="1"/>
    <col min="5380" max="5380" width="10.140625" style="199" customWidth="1"/>
    <col min="5381" max="5382" width="10.7109375" style="199" customWidth="1"/>
    <col min="5383" max="5386" width="9.140625" style="199" hidden="1" customWidth="1"/>
    <col min="5387" max="5387" width="7.8515625" style="199" customWidth="1"/>
    <col min="5388" max="5389" width="9.140625" style="199" hidden="1" customWidth="1"/>
    <col min="5390" max="5631" width="9.28125" style="199" customWidth="1"/>
    <col min="5632" max="5632" width="6.7109375" style="199" customWidth="1"/>
    <col min="5633" max="5633" width="15.8515625" style="199" customWidth="1"/>
    <col min="5634" max="5634" width="55.28125" style="199" customWidth="1"/>
    <col min="5635" max="5635" width="5.421875" style="199" customWidth="1"/>
    <col min="5636" max="5636" width="10.140625" style="199" customWidth="1"/>
    <col min="5637" max="5638" width="10.7109375" style="199" customWidth="1"/>
    <col min="5639" max="5642" width="9.140625" style="199" hidden="1" customWidth="1"/>
    <col min="5643" max="5643" width="7.8515625" style="199" customWidth="1"/>
    <col min="5644" max="5645" width="9.140625" style="199" hidden="1" customWidth="1"/>
    <col min="5646" max="5887" width="9.28125" style="199" customWidth="1"/>
    <col min="5888" max="5888" width="6.7109375" style="199" customWidth="1"/>
    <col min="5889" max="5889" width="15.8515625" style="199" customWidth="1"/>
    <col min="5890" max="5890" width="55.28125" style="199" customWidth="1"/>
    <col min="5891" max="5891" width="5.421875" style="199" customWidth="1"/>
    <col min="5892" max="5892" width="10.140625" style="199" customWidth="1"/>
    <col min="5893" max="5894" width="10.7109375" style="199" customWidth="1"/>
    <col min="5895" max="5898" width="9.140625" style="199" hidden="1" customWidth="1"/>
    <col min="5899" max="5899" width="7.8515625" style="199" customWidth="1"/>
    <col min="5900" max="5901" width="9.140625" style="199" hidden="1" customWidth="1"/>
    <col min="5902" max="6143" width="9.28125" style="199" customWidth="1"/>
    <col min="6144" max="6144" width="6.7109375" style="199" customWidth="1"/>
    <col min="6145" max="6145" width="15.8515625" style="199" customWidth="1"/>
    <col min="6146" max="6146" width="55.28125" style="199" customWidth="1"/>
    <col min="6147" max="6147" width="5.421875" style="199" customWidth="1"/>
    <col min="6148" max="6148" width="10.140625" style="199" customWidth="1"/>
    <col min="6149" max="6150" width="10.7109375" style="199" customWidth="1"/>
    <col min="6151" max="6154" width="9.140625" style="199" hidden="1" customWidth="1"/>
    <col min="6155" max="6155" width="7.8515625" style="199" customWidth="1"/>
    <col min="6156" max="6157" width="9.140625" style="199" hidden="1" customWidth="1"/>
    <col min="6158" max="6399" width="9.28125" style="199" customWidth="1"/>
    <col min="6400" max="6400" width="6.7109375" style="199" customWidth="1"/>
    <col min="6401" max="6401" width="15.8515625" style="199" customWidth="1"/>
    <col min="6402" max="6402" width="55.28125" style="199" customWidth="1"/>
    <col min="6403" max="6403" width="5.421875" style="199" customWidth="1"/>
    <col min="6404" max="6404" width="10.140625" style="199" customWidth="1"/>
    <col min="6405" max="6406" width="10.7109375" style="199" customWidth="1"/>
    <col min="6407" max="6410" width="9.140625" style="199" hidden="1" customWidth="1"/>
    <col min="6411" max="6411" width="7.8515625" style="199" customWidth="1"/>
    <col min="6412" max="6413" width="9.140625" style="199" hidden="1" customWidth="1"/>
    <col min="6414" max="6655" width="9.28125" style="199" customWidth="1"/>
    <col min="6656" max="6656" width="6.7109375" style="199" customWidth="1"/>
    <col min="6657" max="6657" width="15.8515625" style="199" customWidth="1"/>
    <col min="6658" max="6658" width="55.28125" style="199" customWidth="1"/>
    <col min="6659" max="6659" width="5.421875" style="199" customWidth="1"/>
    <col min="6660" max="6660" width="10.140625" style="199" customWidth="1"/>
    <col min="6661" max="6662" width="10.7109375" style="199" customWidth="1"/>
    <col min="6663" max="6666" width="9.140625" style="199" hidden="1" customWidth="1"/>
    <col min="6667" max="6667" width="7.8515625" style="199" customWidth="1"/>
    <col min="6668" max="6669" width="9.140625" style="199" hidden="1" customWidth="1"/>
    <col min="6670" max="6911" width="9.28125" style="199" customWidth="1"/>
    <col min="6912" max="6912" width="6.7109375" style="199" customWidth="1"/>
    <col min="6913" max="6913" width="15.8515625" style="199" customWidth="1"/>
    <col min="6914" max="6914" width="55.28125" style="199" customWidth="1"/>
    <col min="6915" max="6915" width="5.421875" style="199" customWidth="1"/>
    <col min="6916" max="6916" width="10.140625" style="199" customWidth="1"/>
    <col min="6917" max="6918" width="10.7109375" style="199" customWidth="1"/>
    <col min="6919" max="6922" width="9.140625" style="199" hidden="1" customWidth="1"/>
    <col min="6923" max="6923" width="7.8515625" style="199" customWidth="1"/>
    <col min="6924" max="6925" width="9.140625" style="199" hidden="1" customWidth="1"/>
    <col min="6926" max="7167" width="9.28125" style="199" customWidth="1"/>
    <col min="7168" max="7168" width="6.7109375" style="199" customWidth="1"/>
    <col min="7169" max="7169" width="15.8515625" style="199" customWidth="1"/>
    <col min="7170" max="7170" width="55.28125" style="199" customWidth="1"/>
    <col min="7171" max="7171" width="5.421875" style="199" customWidth="1"/>
    <col min="7172" max="7172" width="10.140625" style="199" customWidth="1"/>
    <col min="7173" max="7174" width="10.7109375" style="199" customWidth="1"/>
    <col min="7175" max="7178" width="9.140625" style="199" hidden="1" customWidth="1"/>
    <col min="7179" max="7179" width="7.8515625" style="199" customWidth="1"/>
    <col min="7180" max="7181" width="9.140625" style="199" hidden="1" customWidth="1"/>
    <col min="7182" max="7423" width="9.28125" style="199" customWidth="1"/>
    <col min="7424" max="7424" width="6.7109375" style="199" customWidth="1"/>
    <col min="7425" max="7425" width="15.8515625" style="199" customWidth="1"/>
    <col min="7426" max="7426" width="55.28125" style="199" customWidth="1"/>
    <col min="7427" max="7427" width="5.421875" style="199" customWidth="1"/>
    <col min="7428" max="7428" width="10.140625" style="199" customWidth="1"/>
    <col min="7429" max="7430" width="10.7109375" style="199" customWidth="1"/>
    <col min="7431" max="7434" width="9.140625" style="199" hidden="1" customWidth="1"/>
    <col min="7435" max="7435" width="7.8515625" style="199" customWidth="1"/>
    <col min="7436" max="7437" width="9.140625" style="199" hidden="1" customWidth="1"/>
    <col min="7438" max="7679" width="9.28125" style="199" customWidth="1"/>
    <col min="7680" max="7680" width="6.7109375" style="199" customWidth="1"/>
    <col min="7681" max="7681" width="15.8515625" style="199" customWidth="1"/>
    <col min="7682" max="7682" width="55.28125" style="199" customWidth="1"/>
    <col min="7683" max="7683" width="5.421875" style="199" customWidth="1"/>
    <col min="7684" max="7684" width="10.140625" style="199" customWidth="1"/>
    <col min="7685" max="7686" width="10.7109375" style="199" customWidth="1"/>
    <col min="7687" max="7690" width="9.140625" style="199" hidden="1" customWidth="1"/>
    <col min="7691" max="7691" width="7.8515625" style="199" customWidth="1"/>
    <col min="7692" max="7693" width="9.140625" style="199" hidden="1" customWidth="1"/>
    <col min="7694" max="7935" width="9.28125" style="199" customWidth="1"/>
    <col min="7936" max="7936" width="6.7109375" style="199" customWidth="1"/>
    <col min="7937" max="7937" width="15.8515625" style="199" customWidth="1"/>
    <col min="7938" max="7938" width="55.28125" style="199" customWidth="1"/>
    <col min="7939" max="7939" width="5.421875" style="199" customWidth="1"/>
    <col min="7940" max="7940" width="10.140625" style="199" customWidth="1"/>
    <col min="7941" max="7942" width="10.7109375" style="199" customWidth="1"/>
    <col min="7943" max="7946" width="9.140625" style="199" hidden="1" customWidth="1"/>
    <col min="7947" max="7947" width="7.8515625" style="199" customWidth="1"/>
    <col min="7948" max="7949" width="9.140625" style="199" hidden="1" customWidth="1"/>
    <col min="7950" max="8191" width="9.28125" style="199" customWidth="1"/>
    <col min="8192" max="8192" width="6.7109375" style="199" customWidth="1"/>
    <col min="8193" max="8193" width="15.8515625" style="199" customWidth="1"/>
    <col min="8194" max="8194" width="55.28125" style="199" customWidth="1"/>
    <col min="8195" max="8195" width="5.421875" style="199" customWidth="1"/>
    <col min="8196" max="8196" width="10.140625" style="199" customWidth="1"/>
    <col min="8197" max="8198" width="10.7109375" style="199" customWidth="1"/>
    <col min="8199" max="8202" width="9.140625" style="199" hidden="1" customWidth="1"/>
    <col min="8203" max="8203" width="7.8515625" style="199" customWidth="1"/>
    <col min="8204" max="8205" width="9.140625" style="199" hidden="1" customWidth="1"/>
    <col min="8206" max="8447" width="9.28125" style="199" customWidth="1"/>
    <col min="8448" max="8448" width="6.7109375" style="199" customWidth="1"/>
    <col min="8449" max="8449" width="15.8515625" style="199" customWidth="1"/>
    <col min="8450" max="8450" width="55.28125" style="199" customWidth="1"/>
    <col min="8451" max="8451" width="5.421875" style="199" customWidth="1"/>
    <col min="8452" max="8452" width="10.140625" style="199" customWidth="1"/>
    <col min="8453" max="8454" width="10.7109375" style="199" customWidth="1"/>
    <col min="8455" max="8458" width="9.140625" style="199" hidden="1" customWidth="1"/>
    <col min="8459" max="8459" width="7.8515625" style="199" customWidth="1"/>
    <col min="8460" max="8461" width="9.140625" style="199" hidden="1" customWidth="1"/>
    <col min="8462" max="8703" width="9.28125" style="199" customWidth="1"/>
    <col min="8704" max="8704" width="6.7109375" style="199" customWidth="1"/>
    <col min="8705" max="8705" width="15.8515625" style="199" customWidth="1"/>
    <col min="8706" max="8706" width="55.28125" style="199" customWidth="1"/>
    <col min="8707" max="8707" width="5.421875" style="199" customWidth="1"/>
    <col min="8708" max="8708" width="10.140625" style="199" customWidth="1"/>
    <col min="8709" max="8710" width="10.7109375" style="199" customWidth="1"/>
    <col min="8711" max="8714" width="9.140625" style="199" hidden="1" customWidth="1"/>
    <col min="8715" max="8715" width="7.8515625" style="199" customWidth="1"/>
    <col min="8716" max="8717" width="9.140625" style="199" hidden="1" customWidth="1"/>
    <col min="8718" max="8959" width="9.28125" style="199" customWidth="1"/>
    <col min="8960" max="8960" width="6.7109375" style="199" customWidth="1"/>
    <col min="8961" max="8961" width="15.8515625" style="199" customWidth="1"/>
    <col min="8962" max="8962" width="55.28125" style="199" customWidth="1"/>
    <col min="8963" max="8963" width="5.421875" style="199" customWidth="1"/>
    <col min="8964" max="8964" width="10.140625" style="199" customWidth="1"/>
    <col min="8965" max="8966" width="10.7109375" style="199" customWidth="1"/>
    <col min="8967" max="8970" width="9.140625" style="199" hidden="1" customWidth="1"/>
    <col min="8971" max="8971" width="7.8515625" style="199" customWidth="1"/>
    <col min="8972" max="8973" width="9.140625" style="199" hidden="1" customWidth="1"/>
    <col min="8974" max="9215" width="9.28125" style="199" customWidth="1"/>
    <col min="9216" max="9216" width="6.7109375" style="199" customWidth="1"/>
    <col min="9217" max="9217" width="15.8515625" style="199" customWidth="1"/>
    <col min="9218" max="9218" width="55.28125" style="199" customWidth="1"/>
    <col min="9219" max="9219" width="5.421875" style="199" customWidth="1"/>
    <col min="9220" max="9220" width="10.140625" style="199" customWidth="1"/>
    <col min="9221" max="9222" width="10.7109375" style="199" customWidth="1"/>
    <col min="9223" max="9226" width="9.140625" style="199" hidden="1" customWidth="1"/>
    <col min="9227" max="9227" width="7.8515625" style="199" customWidth="1"/>
    <col min="9228" max="9229" width="9.140625" style="199" hidden="1" customWidth="1"/>
    <col min="9230" max="9471" width="9.28125" style="199" customWidth="1"/>
    <col min="9472" max="9472" width="6.7109375" style="199" customWidth="1"/>
    <col min="9473" max="9473" width="15.8515625" style="199" customWidth="1"/>
    <col min="9474" max="9474" width="55.28125" style="199" customWidth="1"/>
    <col min="9475" max="9475" width="5.421875" style="199" customWidth="1"/>
    <col min="9476" max="9476" width="10.140625" style="199" customWidth="1"/>
    <col min="9477" max="9478" width="10.7109375" style="199" customWidth="1"/>
    <col min="9479" max="9482" width="9.140625" style="199" hidden="1" customWidth="1"/>
    <col min="9483" max="9483" width="7.8515625" style="199" customWidth="1"/>
    <col min="9484" max="9485" width="9.140625" style="199" hidden="1" customWidth="1"/>
    <col min="9486" max="9727" width="9.28125" style="199" customWidth="1"/>
    <col min="9728" max="9728" width="6.7109375" style="199" customWidth="1"/>
    <col min="9729" max="9729" width="15.8515625" style="199" customWidth="1"/>
    <col min="9730" max="9730" width="55.28125" style="199" customWidth="1"/>
    <col min="9731" max="9731" width="5.421875" style="199" customWidth="1"/>
    <col min="9732" max="9732" width="10.140625" style="199" customWidth="1"/>
    <col min="9733" max="9734" width="10.7109375" style="199" customWidth="1"/>
    <col min="9735" max="9738" width="9.140625" style="199" hidden="1" customWidth="1"/>
    <col min="9739" max="9739" width="7.8515625" style="199" customWidth="1"/>
    <col min="9740" max="9741" width="9.140625" style="199" hidden="1" customWidth="1"/>
    <col min="9742" max="9983" width="9.28125" style="199" customWidth="1"/>
    <col min="9984" max="9984" width="6.7109375" style="199" customWidth="1"/>
    <col min="9985" max="9985" width="15.8515625" style="199" customWidth="1"/>
    <col min="9986" max="9986" width="55.28125" style="199" customWidth="1"/>
    <col min="9987" max="9987" width="5.421875" style="199" customWidth="1"/>
    <col min="9988" max="9988" width="10.140625" style="199" customWidth="1"/>
    <col min="9989" max="9990" width="10.7109375" style="199" customWidth="1"/>
    <col min="9991" max="9994" width="9.140625" style="199" hidden="1" customWidth="1"/>
    <col min="9995" max="9995" width="7.8515625" style="199" customWidth="1"/>
    <col min="9996" max="9997" width="9.140625" style="199" hidden="1" customWidth="1"/>
    <col min="9998" max="10239" width="9.28125" style="199" customWidth="1"/>
    <col min="10240" max="10240" width="6.7109375" style="199" customWidth="1"/>
    <col min="10241" max="10241" width="15.8515625" style="199" customWidth="1"/>
    <col min="10242" max="10242" width="55.28125" style="199" customWidth="1"/>
    <col min="10243" max="10243" width="5.421875" style="199" customWidth="1"/>
    <col min="10244" max="10244" width="10.140625" style="199" customWidth="1"/>
    <col min="10245" max="10246" width="10.7109375" style="199" customWidth="1"/>
    <col min="10247" max="10250" width="9.140625" style="199" hidden="1" customWidth="1"/>
    <col min="10251" max="10251" width="7.8515625" style="199" customWidth="1"/>
    <col min="10252" max="10253" width="9.140625" style="199" hidden="1" customWidth="1"/>
    <col min="10254" max="10495" width="9.28125" style="199" customWidth="1"/>
    <col min="10496" max="10496" width="6.7109375" style="199" customWidth="1"/>
    <col min="10497" max="10497" width="15.8515625" style="199" customWidth="1"/>
    <col min="10498" max="10498" width="55.28125" style="199" customWidth="1"/>
    <col min="10499" max="10499" width="5.421875" style="199" customWidth="1"/>
    <col min="10500" max="10500" width="10.140625" style="199" customWidth="1"/>
    <col min="10501" max="10502" width="10.7109375" style="199" customWidth="1"/>
    <col min="10503" max="10506" width="9.140625" style="199" hidden="1" customWidth="1"/>
    <col min="10507" max="10507" width="7.8515625" style="199" customWidth="1"/>
    <col min="10508" max="10509" width="9.140625" style="199" hidden="1" customWidth="1"/>
    <col min="10510" max="10751" width="9.28125" style="199" customWidth="1"/>
    <col min="10752" max="10752" width="6.7109375" style="199" customWidth="1"/>
    <col min="10753" max="10753" width="15.8515625" style="199" customWidth="1"/>
    <col min="10754" max="10754" width="55.28125" style="199" customWidth="1"/>
    <col min="10755" max="10755" width="5.421875" style="199" customWidth="1"/>
    <col min="10756" max="10756" width="10.140625" style="199" customWidth="1"/>
    <col min="10757" max="10758" width="10.7109375" style="199" customWidth="1"/>
    <col min="10759" max="10762" width="9.140625" style="199" hidden="1" customWidth="1"/>
    <col min="10763" max="10763" width="7.8515625" style="199" customWidth="1"/>
    <col min="10764" max="10765" width="9.140625" style="199" hidden="1" customWidth="1"/>
    <col min="10766" max="11007" width="9.28125" style="199" customWidth="1"/>
    <col min="11008" max="11008" width="6.7109375" style="199" customWidth="1"/>
    <col min="11009" max="11009" width="15.8515625" style="199" customWidth="1"/>
    <col min="11010" max="11010" width="55.28125" style="199" customWidth="1"/>
    <col min="11011" max="11011" width="5.421875" style="199" customWidth="1"/>
    <col min="11012" max="11012" width="10.140625" style="199" customWidth="1"/>
    <col min="11013" max="11014" width="10.7109375" style="199" customWidth="1"/>
    <col min="11015" max="11018" width="9.140625" style="199" hidden="1" customWidth="1"/>
    <col min="11019" max="11019" width="7.8515625" style="199" customWidth="1"/>
    <col min="11020" max="11021" width="9.140625" style="199" hidden="1" customWidth="1"/>
    <col min="11022" max="11263" width="9.28125" style="199" customWidth="1"/>
    <col min="11264" max="11264" width="6.7109375" style="199" customWidth="1"/>
    <col min="11265" max="11265" width="15.8515625" style="199" customWidth="1"/>
    <col min="11266" max="11266" width="55.28125" style="199" customWidth="1"/>
    <col min="11267" max="11267" width="5.421875" style="199" customWidth="1"/>
    <col min="11268" max="11268" width="10.140625" style="199" customWidth="1"/>
    <col min="11269" max="11270" width="10.7109375" style="199" customWidth="1"/>
    <col min="11271" max="11274" width="9.140625" style="199" hidden="1" customWidth="1"/>
    <col min="11275" max="11275" width="7.8515625" style="199" customWidth="1"/>
    <col min="11276" max="11277" width="9.140625" style="199" hidden="1" customWidth="1"/>
    <col min="11278" max="11519" width="9.28125" style="199" customWidth="1"/>
    <col min="11520" max="11520" width="6.7109375" style="199" customWidth="1"/>
    <col min="11521" max="11521" width="15.8515625" style="199" customWidth="1"/>
    <col min="11522" max="11522" width="55.28125" style="199" customWidth="1"/>
    <col min="11523" max="11523" width="5.421875" style="199" customWidth="1"/>
    <col min="11524" max="11524" width="10.140625" style="199" customWidth="1"/>
    <col min="11525" max="11526" width="10.7109375" style="199" customWidth="1"/>
    <col min="11527" max="11530" width="9.140625" style="199" hidden="1" customWidth="1"/>
    <col min="11531" max="11531" width="7.8515625" style="199" customWidth="1"/>
    <col min="11532" max="11533" width="9.140625" style="199" hidden="1" customWidth="1"/>
    <col min="11534" max="11775" width="9.28125" style="199" customWidth="1"/>
    <col min="11776" max="11776" width="6.7109375" style="199" customWidth="1"/>
    <col min="11777" max="11777" width="15.8515625" style="199" customWidth="1"/>
    <col min="11778" max="11778" width="55.28125" style="199" customWidth="1"/>
    <col min="11779" max="11779" width="5.421875" style="199" customWidth="1"/>
    <col min="11780" max="11780" width="10.140625" style="199" customWidth="1"/>
    <col min="11781" max="11782" width="10.7109375" style="199" customWidth="1"/>
    <col min="11783" max="11786" width="9.140625" style="199" hidden="1" customWidth="1"/>
    <col min="11787" max="11787" width="7.8515625" style="199" customWidth="1"/>
    <col min="11788" max="11789" width="9.140625" style="199" hidden="1" customWidth="1"/>
    <col min="11790" max="12031" width="9.28125" style="199" customWidth="1"/>
    <col min="12032" max="12032" width="6.7109375" style="199" customWidth="1"/>
    <col min="12033" max="12033" width="15.8515625" style="199" customWidth="1"/>
    <col min="12034" max="12034" width="55.28125" style="199" customWidth="1"/>
    <col min="12035" max="12035" width="5.421875" style="199" customWidth="1"/>
    <col min="12036" max="12036" width="10.140625" style="199" customWidth="1"/>
    <col min="12037" max="12038" width="10.7109375" style="199" customWidth="1"/>
    <col min="12039" max="12042" width="9.140625" style="199" hidden="1" customWidth="1"/>
    <col min="12043" max="12043" width="7.8515625" style="199" customWidth="1"/>
    <col min="12044" max="12045" width="9.140625" style="199" hidden="1" customWidth="1"/>
    <col min="12046" max="12287" width="9.28125" style="199" customWidth="1"/>
    <col min="12288" max="12288" width="6.7109375" style="199" customWidth="1"/>
    <col min="12289" max="12289" width="15.8515625" style="199" customWidth="1"/>
    <col min="12290" max="12290" width="55.28125" style="199" customWidth="1"/>
    <col min="12291" max="12291" width="5.421875" style="199" customWidth="1"/>
    <col min="12292" max="12292" width="10.140625" style="199" customWidth="1"/>
    <col min="12293" max="12294" width="10.7109375" style="199" customWidth="1"/>
    <col min="12295" max="12298" width="9.140625" style="199" hidden="1" customWidth="1"/>
    <col min="12299" max="12299" width="7.8515625" style="199" customWidth="1"/>
    <col min="12300" max="12301" width="9.140625" style="199" hidden="1" customWidth="1"/>
    <col min="12302" max="12543" width="9.28125" style="199" customWidth="1"/>
    <col min="12544" max="12544" width="6.7109375" style="199" customWidth="1"/>
    <col min="12545" max="12545" width="15.8515625" style="199" customWidth="1"/>
    <col min="12546" max="12546" width="55.28125" style="199" customWidth="1"/>
    <col min="12547" max="12547" width="5.421875" style="199" customWidth="1"/>
    <col min="12548" max="12548" width="10.140625" style="199" customWidth="1"/>
    <col min="12549" max="12550" width="10.7109375" style="199" customWidth="1"/>
    <col min="12551" max="12554" width="9.140625" style="199" hidden="1" customWidth="1"/>
    <col min="12555" max="12555" width="7.8515625" style="199" customWidth="1"/>
    <col min="12556" max="12557" width="9.140625" style="199" hidden="1" customWidth="1"/>
    <col min="12558" max="12799" width="9.28125" style="199" customWidth="1"/>
    <col min="12800" max="12800" width="6.7109375" style="199" customWidth="1"/>
    <col min="12801" max="12801" width="15.8515625" style="199" customWidth="1"/>
    <col min="12802" max="12802" width="55.28125" style="199" customWidth="1"/>
    <col min="12803" max="12803" width="5.421875" style="199" customWidth="1"/>
    <col min="12804" max="12804" width="10.140625" style="199" customWidth="1"/>
    <col min="12805" max="12806" width="10.7109375" style="199" customWidth="1"/>
    <col min="12807" max="12810" width="9.140625" style="199" hidden="1" customWidth="1"/>
    <col min="12811" max="12811" width="7.8515625" style="199" customWidth="1"/>
    <col min="12812" max="12813" width="9.140625" style="199" hidden="1" customWidth="1"/>
    <col min="12814" max="13055" width="9.28125" style="199" customWidth="1"/>
    <col min="13056" max="13056" width="6.7109375" style="199" customWidth="1"/>
    <col min="13057" max="13057" width="15.8515625" style="199" customWidth="1"/>
    <col min="13058" max="13058" width="55.28125" style="199" customWidth="1"/>
    <col min="13059" max="13059" width="5.421875" style="199" customWidth="1"/>
    <col min="13060" max="13060" width="10.140625" style="199" customWidth="1"/>
    <col min="13061" max="13062" width="10.7109375" style="199" customWidth="1"/>
    <col min="13063" max="13066" width="9.140625" style="199" hidden="1" customWidth="1"/>
    <col min="13067" max="13067" width="7.8515625" style="199" customWidth="1"/>
    <col min="13068" max="13069" width="9.140625" style="199" hidden="1" customWidth="1"/>
    <col min="13070" max="13311" width="9.28125" style="199" customWidth="1"/>
    <col min="13312" max="13312" width="6.7109375" style="199" customWidth="1"/>
    <col min="13313" max="13313" width="15.8515625" style="199" customWidth="1"/>
    <col min="13314" max="13314" width="55.28125" style="199" customWidth="1"/>
    <col min="13315" max="13315" width="5.421875" style="199" customWidth="1"/>
    <col min="13316" max="13316" width="10.140625" style="199" customWidth="1"/>
    <col min="13317" max="13318" width="10.7109375" style="199" customWidth="1"/>
    <col min="13319" max="13322" width="9.140625" style="199" hidden="1" customWidth="1"/>
    <col min="13323" max="13323" width="7.8515625" style="199" customWidth="1"/>
    <col min="13324" max="13325" width="9.140625" style="199" hidden="1" customWidth="1"/>
    <col min="13326" max="13567" width="9.28125" style="199" customWidth="1"/>
    <col min="13568" max="13568" width="6.7109375" style="199" customWidth="1"/>
    <col min="13569" max="13569" width="15.8515625" style="199" customWidth="1"/>
    <col min="13570" max="13570" width="55.28125" style="199" customWidth="1"/>
    <col min="13571" max="13571" width="5.421875" style="199" customWidth="1"/>
    <col min="13572" max="13572" width="10.140625" style="199" customWidth="1"/>
    <col min="13573" max="13574" width="10.7109375" style="199" customWidth="1"/>
    <col min="13575" max="13578" width="9.140625" style="199" hidden="1" customWidth="1"/>
    <col min="13579" max="13579" width="7.8515625" style="199" customWidth="1"/>
    <col min="13580" max="13581" width="9.140625" style="199" hidden="1" customWidth="1"/>
    <col min="13582" max="13823" width="9.28125" style="199" customWidth="1"/>
    <col min="13824" max="13824" width="6.7109375" style="199" customWidth="1"/>
    <col min="13825" max="13825" width="15.8515625" style="199" customWidth="1"/>
    <col min="13826" max="13826" width="55.28125" style="199" customWidth="1"/>
    <col min="13827" max="13827" width="5.421875" style="199" customWidth="1"/>
    <col min="13828" max="13828" width="10.140625" style="199" customWidth="1"/>
    <col min="13829" max="13830" width="10.7109375" style="199" customWidth="1"/>
    <col min="13831" max="13834" width="9.140625" style="199" hidden="1" customWidth="1"/>
    <col min="13835" max="13835" width="7.8515625" style="199" customWidth="1"/>
    <col min="13836" max="13837" width="9.140625" style="199" hidden="1" customWidth="1"/>
    <col min="13838" max="14079" width="9.28125" style="199" customWidth="1"/>
    <col min="14080" max="14080" width="6.7109375" style="199" customWidth="1"/>
    <col min="14081" max="14081" width="15.8515625" style="199" customWidth="1"/>
    <col min="14082" max="14082" width="55.28125" style="199" customWidth="1"/>
    <col min="14083" max="14083" width="5.421875" style="199" customWidth="1"/>
    <col min="14084" max="14084" width="10.140625" style="199" customWidth="1"/>
    <col min="14085" max="14086" width="10.7109375" style="199" customWidth="1"/>
    <col min="14087" max="14090" width="9.140625" style="199" hidden="1" customWidth="1"/>
    <col min="14091" max="14091" width="7.8515625" style="199" customWidth="1"/>
    <col min="14092" max="14093" width="9.140625" style="199" hidden="1" customWidth="1"/>
    <col min="14094" max="14335" width="9.28125" style="199" customWidth="1"/>
    <col min="14336" max="14336" width="6.7109375" style="199" customWidth="1"/>
    <col min="14337" max="14337" width="15.8515625" style="199" customWidth="1"/>
    <col min="14338" max="14338" width="55.28125" style="199" customWidth="1"/>
    <col min="14339" max="14339" width="5.421875" style="199" customWidth="1"/>
    <col min="14340" max="14340" width="10.140625" style="199" customWidth="1"/>
    <col min="14341" max="14342" width="10.7109375" style="199" customWidth="1"/>
    <col min="14343" max="14346" width="9.140625" style="199" hidden="1" customWidth="1"/>
    <col min="14347" max="14347" width="7.8515625" style="199" customWidth="1"/>
    <col min="14348" max="14349" width="9.140625" style="199" hidden="1" customWidth="1"/>
    <col min="14350" max="14591" width="9.28125" style="199" customWidth="1"/>
    <col min="14592" max="14592" width="6.7109375" style="199" customWidth="1"/>
    <col min="14593" max="14593" width="15.8515625" style="199" customWidth="1"/>
    <col min="14594" max="14594" width="55.28125" style="199" customWidth="1"/>
    <col min="14595" max="14595" width="5.421875" style="199" customWidth="1"/>
    <col min="14596" max="14596" width="10.140625" style="199" customWidth="1"/>
    <col min="14597" max="14598" width="10.7109375" style="199" customWidth="1"/>
    <col min="14599" max="14602" width="9.140625" style="199" hidden="1" customWidth="1"/>
    <col min="14603" max="14603" width="7.8515625" style="199" customWidth="1"/>
    <col min="14604" max="14605" width="9.140625" style="199" hidden="1" customWidth="1"/>
    <col min="14606" max="14847" width="9.28125" style="199" customWidth="1"/>
    <col min="14848" max="14848" width="6.7109375" style="199" customWidth="1"/>
    <col min="14849" max="14849" width="15.8515625" style="199" customWidth="1"/>
    <col min="14850" max="14850" width="55.28125" style="199" customWidth="1"/>
    <col min="14851" max="14851" width="5.421875" style="199" customWidth="1"/>
    <col min="14852" max="14852" width="10.140625" style="199" customWidth="1"/>
    <col min="14853" max="14854" width="10.7109375" style="199" customWidth="1"/>
    <col min="14855" max="14858" width="9.140625" style="199" hidden="1" customWidth="1"/>
    <col min="14859" max="14859" width="7.8515625" style="199" customWidth="1"/>
    <col min="14860" max="14861" width="9.140625" style="199" hidden="1" customWidth="1"/>
    <col min="14862" max="15103" width="9.28125" style="199" customWidth="1"/>
    <col min="15104" max="15104" width="6.7109375" style="199" customWidth="1"/>
    <col min="15105" max="15105" width="15.8515625" style="199" customWidth="1"/>
    <col min="15106" max="15106" width="55.28125" style="199" customWidth="1"/>
    <col min="15107" max="15107" width="5.421875" style="199" customWidth="1"/>
    <col min="15108" max="15108" width="10.140625" style="199" customWidth="1"/>
    <col min="15109" max="15110" width="10.7109375" style="199" customWidth="1"/>
    <col min="15111" max="15114" width="9.140625" style="199" hidden="1" customWidth="1"/>
    <col min="15115" max="15115" width="7.8515625" style="199" customWidth="1"/>
    <col min="15116" max="15117" width="9.140625" style="199" hidden="1" customWidth="1"/>
    <col min="15118" max="15359" width="9.28125" style="199" customWidth="1"/>
    <col min="15360" max="15360" width="6.7109375" style="199" customWidth="1"/>
    <col min="15361" max="15361" width="15.8515625" style="199" customWidth="1"/>
    <col min="15362" max="15362" width="55.28125" style="199" customWidth="1"/>
    <col min="15363" max="15363" width="5.421875" style="199" customWidth="1"/>
    <col min="15364" max="15364" width="10.140625" style="199" customWidth="1"/>
    <col min="15365" max="15366" width="10.7109375" style="199" customWidth="1"/>
    <col min="15367" max="15370" width="9.140625" style="199" hidden="1" customWidth="1"/>
    <col min="15371" max="15371" width="7.8515625" style="199" customWidth="1"/>
    <col min="15372" max="15373" width="9.140625" style="199" hidden="1" customWidth="1"/>
    <col min="15374" max="15615" width="9.28125" style="199" customWidth="1"/>
    <col min="15616" max="15616" width="6.7109375" style="199" customWidth="1"/>
    <col min="15617" max="15617" width="15.8515625" style="199" customWidth="1"/>
    <col min="15618" max="15618" width="55.28125" style="199" customWidth="1"/>
    <col min="15619" max="15619" width="5.421875" style="199" customWidth="1"/>
    <col min="15620" max="15620" width="10.140625" style="199" customWidth="1"/>
    <col min="15621" max="15622" width="10.7109375" style="199" customWidth="1"/>
    <col min="15623" max="15626" width="9.140625" style="199" hidden="1" customWidth="1"/>
    <col min="15627" max="15627" width="7.8515625" style="199" customWidth="1"/>
    <col min="15628" max="15629" width="9.140625" style="199" hidden="1" customWidth="1"/>
    <col min="15630" max="15871" width="9.28125" style="199" customWidth="1"/>
    <col min="15872" max="15872" width="6.7109375" style="199" customWidth="1"/>
    <col min="15873" max="15873" width="15.8515625" style="199" customWidth="1"/>
    <col min="15874" max="15874" width="55.28125" style="199" customWidth="1"/>
    <col min="15875" max="15875" width="5.421875" style="199" customWidth="1"/>
    <col min="15876" max="15876" width="10.140625" style="199" customWidth="1"/>
    <col min="15877" max="15878" width="10.7109375" style="199" customWidth="1"/>
    <col min="15879" max="15882" width="9.140625" style="199" hidden="1" customWidth="1"/>
    <col min="15883" max="15883" width="7.8515625" style="199" customWidth="1"/>
    <col min="15884" max="15885" width="9.140625" style="199" hidden="1" customWidth="1"/>
    <col min="15886" max="16127" width="9.28125" style="199" customWidth="1"/>
    <col min="16128" max="16128" width="6.7109375" style="199" customWidth="1"/>
    <col min="16129" max="16129" width="15.8515625" style="199" customWidth="1"/>
    <col min="16130" max="16130" width="55.28125" style="199" customWidth="1"/>
    <col min="16131" max="16131" width="5.421875" style="199" customWidth="1"/>
    <col min="16132" max="16132" width="10.140625" style="199" customWidth="1"/>
    <col min="16133" max="16134" width="10.7109375" style="199" customWidth="1"/>
    <col min="16135" max="16138" width="9.140625" style="199" hidden="1" customWidth="1"/>
    <col min="16139" max="16139" width="7.8515625" style="199" customWidth="1"/>
    <col min="16140" max="16141" width="9.140625" style="199" hidden="1" customWidth="1"/>
    <col min="16142" max="16384" width="9.28125" style="199" customWidth="1"/>
  </cols>
  <sheetData>
    <row r="1" spans="1:8" ht="18">
      <c r="A1" s="194" t="s">
        <v>631</v>
      </c>
      <c r="B1" s="195"/>
      <c r="C1" s="196"/>
      <c r="D1" s="197"/>
      <c r="E1" s="198"/>
      <c r="F1" s="198"/>
      <c r="G1" s="198"/>
      <c r="H1" s="196"/>
    </row>
    <row r="2" spans="1:8" ht="12">
      <c r="A2" s="201" t="s">
        <v>9</v>
      </c>
      <c r="B2" s="202" t="s">
        <v>64</v>
      </c>
      <c r="C2" s="202"/>
      <c r="D2" s="197"/>
      <c r="E2" s="198"/>
      <c r="F2" s="198"/>
      <c r="G2" s="198"/>
      <c r="H2" s="196"/>
    </row>
    <row r="3" spans="1:8" ht="12">
      <c r="A3" s="201" t="s">
        <v>66</v>
      </c>
      <c r="B3" s="202" t="s">
        <v>67</v>
      </c>
      <c r="C3" s="202"/>
      <c r="D3" s="197"/>
      <c r="E3" s="198"/>
      <c r="F3" s="198"/>
      <c r="G3" s="198"/>
      <c r="H3" s="196"/>
    </row>
    <row r="4" spans="1:8" ht="12">
      <c r="A4" s="197"/>
      <c r="B4" s="203"/>
      <c r="C4" s="196"/>
      <c r="D4" s="197"/>
      <c r="E4" s="198"/>
      <c r="F4" s="198"/>
      <c r="G4" s="198"/>
      <c r="H4" s="196"/>
    </row>
    <row r="5" spans="1:8" ht="12">
      <c r="A5" s="197"/>
      <c r="B5" s="203"/>
      <c r="C5" s="196"/>
      <c r="D5" s="197"/>
      <c r="E5" s="198"/>
      <c r="F5" s="198"/>
      <c r="G5" s="198"/>
      <c r="H5" s="196"/>
    </row>
    <row r="6" spans="1:9" ht="13.5" thickBot="1">
      <c r="A6" s="197"/>
      <c r="B6" s="203"/>
      <c r="C6" s="196"/>
      <c r="D6" s="197"/>
      <c r="E6" s="198"/>
      <c r="F6" s="198"/>
      <c r="G6" s="198"/>
      <c r="H6" s="196"/>
      <c r="I6" s="200"/>
    </row>
    <row r="7" spans="1:13" s="209" customFormat="1" ht="26.25" thickBot="1">
      <c r="A7" s="204" t="s">
        <v>68</v>
      </c>
      <c r="B7" s="205" t="s">
        <v>69</v>
      </c>
      <c r="C7" s="206" t="s">
        <v>29</v>
      </c>
      <c r="D7" s="206" t="s">
        <v>70</v>
      </c>
      <c r="E7" s="207" t="s">
        <v>71</v>
      </c>
      <c r="F7" s="207" t="s">
        <v>72</v>
      </c>
      <c r="G7" s="207" t="s">
        <v>73</v>
      </c>
      <c r="H7" s="206" t="s">
        <v>74</v>
      </c>
      <c r="I7" s="208" t="s">
        <v>75</v>
      </c>
      <c r="J7" s="200" t="s">
        <v>76</v>
      </c>
      <c r="K7" s="200" t="s">
        <v>77</v>
      </c>
      <c r="L7" s="209" t="s">
        <v>78</v>
      </c>
      <c r="M7" s="209" t="s">
        <v>79</v>
      </c>
    </row>
    <row r="8" spans="1:13" s="209" customFormat="1" ht="13.5" thickBot="1">
      <c r="A8" s="206">
        <v>1</v>
      </c>
      <c r="B8" s="205" t="s">
        <v>47</v>
      </c>
      <c r="C8" s="210">
        <v>3</v>
      </c>
      <c r="D8" s="206">
        <v>4</v>
      </c>
      <c r="E8" s="207">
        <v>5</v>
      </c>
      <c r="F8" s="207">
        <v>6</v>
      </c>
      <c r="G8" s="207">
        <v>7</v>
      </c>
      <c r="H8" s="206"/>
      <c r="I8" s="208"/>
      <c r="J8" s="200"/>
      <c r="K8" s="200"/>
      <c r="L8" s="209">
        <v>11</v>
      </c>
      <c r="M8" s="209">
        <v>12</v>
      </c>
    </row>
    <row r="9" spans="1:11" ht="12">
      <c r="A9" s="211"/>
      <c r="B9" s="212"/>
      <c r="C9" s="213"/>
      <c r="D9" s="211"/>
      <c r="E9" s="214"/>
      <c r="F9" s="215"/>
      <c r="G9" s="215"/>
      <c r="H9" s="216"/>
      <c r="I9" s="217"/>
      <c r="J9" s="218"/>
      <c r="K9" s="219"/>
    </row>
    <row r="10" spans="1:11" ht="12">
      <c r="A10" s="220"/>
      <c r="B10" s="221"/>
      <c r="C10" s="222" t="s">
        <v>58</v>
      </c>
      <c r="D10" s="223"/>
      <c r="E10" s="224"/>
      <c r="F10" s="225"/>
      <c r="G10" s="226">
        <f>SUM(G11:G34)</f>
        <v>0</v>
      </c>
      <c r="H10" s="227"/>
      <c r="I10" s="217"/>
      <c r="J10" s="218"/>
      <c r="K10" s="219"/>
    </row>
    <row r="11" spans="1:11" ht="27" customHeight="1">
      <c r="A11" s="228">
        <v>1</v>
      </c>
      <c r="B11" s="229" t="s">
        <v>80</v>
      </c>
      <c r="C11" s="230" t="s">
        <v>81</v>
      </c>
      <c r="D11" s="228" t="s">
        <v>82</v>
      </c>
      <c r="E11" s="231">
        <v>7.186</v>
      </c>
      <c r="F11" s="371">
        <v>0</v>
      </c>
      <c r="G11" s="232">
        <f>ROUND(E11*F11,0)</f>
        <v>0</v>
      </c>
      <c r="H11" s="233"/>
      <c r="I11" s="234"/>
      <c r="J11" s="235"/>
      <c r="K11" s="236"/>
    </row>
    <row r="12" spans="1:12" s="248" customFormat="1" ht="12">
      <c r="A12" s="237"/>
      <c r="B12" s="238"/>
      <c r="C12" s="239" t="s">
        <v>83</v>
      </c>
      <c r="D12" s="240"/>
      <c r="E12" s="237"/>
      <c r="F12" s="241"/>
      <c r="G12" s="242"/>
      <c r="H12" s="243"/>
      <c r="I12" s="244"/>
      <c r="J12" s="245"/>
      <c r="K12" s="246"/>
      <c r="L12" s="247"/>
    </row>
    <row r="13" spans="1:11" ht="27" customHeight="1">
      <c r="A13" s="228">
        <v>2</v>
      </c>
      <c r="B13" s="229" t="s">
        <v>84</v>
      </c>
      <c r="C13" s="230" t="s">
        <v>85</v>
      </c>
      <c r="D13" s="228" t="s">
        <v>82</v>
      </c>
      <c r="E13" s="231">
        <v>9.0626</v>
      </c>
      <c r="F13" s="371">
        <v>0</v>
      </c>
      <c r="G13" s="232">
        <f>ROUND(E13*F13,0)</f>
        <v>0</v>
      </c>
      <c r="H13" s="233"/>
      <c r="I13" s="234"/>
      <c r="J13" s="235"/>
      <c r="K13" s="236"/>
    </row>
    <row r="14" spans="1:12" s="248" customFormat="1" ht="12">
      <c r="A14" s="237"/>
      <c r="B14" s="238"/>
      <c r="C14" s="239" t="s">
        <v>86</v>
      </c>
      <c r="D14" s="240"/>
      <c r="E14" s="237"/>
      <c r="F14" s="241"/>
      <c r="G14" s="242"/>
      <c r="H14" s="243"/>
      <c r="I14" s="244"/>
      <c r="J14" s="245"/>
      <c r="K14" s="246"/>
      <c r="L14" s="247"/>
    </row>
    <row r="15" spans="1:12" s="248" customFormat="1" ht="25.5">
      <c r="A15" s="228">
        <v>3</v>
      </c>
      <c r="B15" s="229" t="s">
        <v>87</v>
      </c>
      <c r="C15" s="230" t="s">
        <v>88</v>
      </c>
      <c r="D15" s="228" t="s">
        <v>82</v>
      </c>
      <c r="E15" s="231">
        <v>14.885</v>
      </c>
      <c r="F15" s="371">
        <v>0</v>
      </c>
      <c r="G15" s="232">
        <f>ROUND(E15*F15,0)</f>
        <v>0</v>
      </c>
      <c r="H15" s="233"/>
      <c r="I15" s="234"/>
      <c r="J15" s="235"/>
      <c r="K15" s="236"/>
      <c r="L15" s="249"/>
    </row>
    <row r="16" spans="1:12" s="248" customFormat="1" ht="12">
      <c r="A16" s="237"/>
      <c r="B16" s="238"/>
      <c r="C16" s="239" t="s">
        <v>89</v>
      </c>
      <c r="D16" s="240"/>
      <c r="E16" s="237"/>
      <c r="F16" s="241"/>
      <c r="G16" s="242"/>
      <c r="H16" s="243"/>
      <c r="I16" s="244"/>
      <c r="J16" s="245"/>
      <c r="K16" s="246"/>
      <c r="L16" s="247"/>
    </row>
    <row r="17" spans="1:12" s="248" customFormat="1" ht="22.5">
      <c r="A17" s="228">
        <v>4</v>
      </c>
      <c r="B17" s="229" t="s">
        <v>87</v>
      </c>
      <c r="C17" s="230" t="s">
        <v>90</v>
      </c>
      <c r="D17" s="228" t="s">
        <v>82</v>
      </c>
      <c r="E17" s="231">
        <v>9.2</v>
      </c>
      <c r="F17" s="371">
        <v>0</v>
      </c>
      <c r="G17" s="232">
        <f>ROUND(E17*F17,0)</f>
        <v>0</v>
      </c>
      <c r="H17" s="233"/>
      <c r="I17" s="234"/>
      <c r="J17" s="235"/>
      <c r="K17" s="236"/>
      <c r="L17" s="249"/>
    </row>
    <row r="18" spans="1:12" s="248" customFormat="1" ht="12">
      <c r="A18" s="237"/>
      <c r="B18" s="238"/>
      <c r="C18" s="239" t="s">
        <v>91</v>
      </c>
      <c r="D18" s="240"/>
      <c r="E18" s="237"/>
      <c r="F18" s="241"/>
      <c r="G18" s="242"/>
      <c r="H18" s="243"/>
      <c r="I18" s="244"/>
      <c r="J18" s="245"/>
      <c r="K18" s="246"/>
      <c r="L18" s="247"/>
    </row>
    <row r="19" spans="1:12" s="248" customFormat="1" ht="12">
      <c r="A19" s="228">
        <v>5</v>
      </c>
      <c r="B19" s="229" t="s">
        <v>92</v>
      </c>
      <c r="C19" s="230" t="s">
        <v>93</v>
      </c>
      <c r="D19" s="228" t="s">
        <v>94</v>
      </c>
      <c r="E19" s="231">
        <v>3.48</v>
      </c>
      <c r="F19" s="371">
        <v>0</v>
      </c>
      <c r="G19" s="232">
        <f>ROUND(E19*F19,0)</f>
        <v>0</v>
      </c>
      <c r="H19" s="233"/>
      <c r="I19" s="234"/>
      <c r="J19" s="235"/>
      <c r="K19" s="236"/>
      <c r="L19" s="249"/>
    </row>
    <row r="20" spans="1:12" s="248" customFormat="1" ht="12">
      <c r="A20" s="228">
        <v>6</v>
      </c>
      <c r="B20" s="229"/>
      <c r="C20" s="230" t="s">
        <v>95</v>
      </c>
      <c r="D20" s="228" t="s">
        <v>82</v>
      </c>
      <c r="E20" s="231">
        <v>9.2</v>
      </c>
      <c r="F20" s="371">
        <v>0</v>
      </c>
      <c r="G20" s="232">
        <f>ROUND(E20*F20,0)</f>
        <v>0</v>
      </c>
      <c r="H20" s="233"/>
      <c r="I20" s="234"/>
      <c r="J20" s="235"/>
      <c r="K20" s="236"/>
      <c r="L20" s="249"/>
    </row>
    <row r="21" spans="1:12" s="248" customFormat="1" ht="12">
      <c r="A21" s="237"/>
      <c r="B21" s="238"/>
      <c r="C21" s="239" t="s">
        <v>91</v>
      </c>
      <c r="D21" s="240"/>
      <c r="E21" s="237"/>
      <c r="F21" s="241"/>
      <c r="G21" s="242"/>
      <c r="H21" s="243"/>
      <c r="I21" s="244"/>
      <c r="J21" s="245"/>
      <c r="K21" s="246"/>
      <c r="L21" s="247"/>
    </row>
    <row r="22" spans="1:12" s="248" customFormat="1" ht="25.5">
      <c r="A22" s="228">
        <v>7</v>
      </c>
      <c r="B22" s="229"/>
      <c r="C22" s="230" t="s">
        <v>96</v>
      </c>
      <c r="D22" s="228" t="s">
        <v>82</v>
      </c>
      <c r="E22" s="231">
        <v>7.777</v>
      </c>
      <c r="F22" s="371">
        <v>0</v>
      </c>
      <c r="G22" s="232">
        <f>ROUND(E22*F22,0)</f>
        <v>0</v>
      </c>
      <c r="H22" s="233"/>
      <c r="I22" s="234"/>
      <c r="J22" s="235"/>
      <c r="K22" s="236"/>
      <c r="L22" s="249"/>
    </row>
    <row r="23" spans="1:12" s="248" customFormat="1" ht="12">
      <c r="A23" s="237"/>
      <c r="B23" s="238"/>
      <c r="C23" s="239" t="s">
        <v>97</v>
      </c>
      <c r="D23" s="240"/>
      <c r="E23" s="237"/>
      <c r="F23" s="241"/>
      <c r="G23" s="242"/>
      <c r="H23" s="243"/>
      <c r="I23" s="244"/>
      <c r="J23" s="245"/>
      <c r="K23" s="246"/>
      <c r="L23" s="249"/>
    </row>
    <row r="24" spans="1:12" s="248" customFormat="1" ht="22.5">
      <c r="A24" s="228">
        <v>8</v>
      </c>
      <c r="B24" s="229" t="s">
        <v>98</v>
      </c>
      <c r="C24" s="230" t="s">
        <v>99</v>
      </c>
      <c r="D24" s="228" t="s">
        <v>100</v>
      </c>
      <c r="E24" s="231">
        <v>1</v>
      </c>
      <c r="F24" s="371">
        <v>0</v>
      </c>
      <c r="G24" s="232">
        <f>ROUND(E24*F24,0)</f>
        <v>0</v>
      </c>
      <c r="H24" s="233"/>
      <c r="I24" s="234"/>
      <c r="J24" s="235"/>
      <c r="K24" s="236"/>
      <c r="L24" s="249"/>
    </row>
    <row r="25" spans="1:12" s="248" customFormat="1" ht="22.5">
      <c r="A25" s="228">
        <v>9</v>
      </c>
      <c r="B25" s="229" t="s">
        <v>101</v>
      </c>
      <c r="C25" s="230" t="s">
        <v>102</v>
      </c>
      <c r="D25" s="228" t="s">
        <v>100</v>
      </c>
      <c r="E25" s="231">
        <v>1</v>
      </c>
      <c r="F25" s="371">
        <v>0</v>
      </c>
      <c r="G25" s="232">
        <f>ROUND(E25*F25,0)</f>
        <v>0</v>
      </c>
      <c r="H25" s="233"/>
      <c r="I25" s="234"/>
      <c r="J25" s="235"/>
      <c r="K25" s="236"/>
      <c r="L25" s="249"/>
    </row>
    <row r="26" spans="1:12" s="248" customFormat="1" ht="12">
      <c r="A26" s="228">
        <v>10</v>
      </c>
      <c r="B26" s="229"/>
      <c r="C26" s="230" t="s">
        <v>103</v>
      </c>
      <c r="D26" s="228" t="s">
        <v>100</v>
      </c>
      <c r="E26" s="231">
        <v>1</v>
      </c>
      <c r="F26" s="371">
        <v>0</v>
      </c>
      <c r="G26" s="232">
        <f>ROUND(E26*F26,0)</f>
        <v>0</v>
      </c>
      <c r="H26" s="233"/>
      <c r="I26" s="234"/>
      <c r="J26" s="235"/>
      <c r="K26" s="236"/>
      <c r="L26" s="249"/>
    </row>
    <row r="27" spans="1:12" s="248" customFormat="1" ht="25.5">
      <c r="A27" s="228">
        <v>11</v>
      </c>
      <c r="B27" s="229" t="s">
        <v>104</v>
      </c>
      <c r="C27" s="230" t="s">
        <v>105</v>
      </c>
      <c r="D27" s="228" t="s">
        <v>82</v>
      </c>
      <c r="E27" s="231">
        <v>62.67880000000001</v>
      </c>
      <c r="F27" s="371">
        <v>0</v>
      </c>
      <c r="G27" s="232">
        <f>ROUND(E27*F27,0)</f>
        <v>0</v>
      </c>
      <c r="H27" s="233"/>
      <c r="I27" s="234"/>
      <c r="J27" s="235"/>
      <c r="K27" s="236"/>
      <c r="L27" s="249"/>
    </row>
    <row r="28" spans="1:12" s="248" customFormat="1" ht="12">
      <c r="A28" s="237"/>
      <c r="B28" s="238"/>
      <c r="C28" s="239" t="s">
        <v>106</v>
      </c>
      <c r="D28" s="240"/>
      <c r="E28" s="237"/>
      <c r="F28" s="241"/>
      <c r="G28" s="242"/>
      <c r="H28" s="243"/>
      <c r="I28" s="244"/>
      <c r="J28" s="245"/>
      <c r="K28" s="246"/>
      <c r="L28" s="249"/>
    </row>
    <row r="29" spans="1:13" s="248" customFormat="1" ht="25.5">
      <c r="A29" s="228">
        <v>12</v>
      </c>
      <c r="B29" s="229" t="s">
        <v>107</v>
      </c>
      <c r="C29" s="230" t="s">
        <v>108</v>
      </c>
      <c r="D29" s="228" t="s">
        <v>82</v>
      </c>
      <c r="E29" s="231">
        <v>23.4096</v>
      </c>
      <c r="F29" s="371">
        <v>0</v>
      </c>
      <c r="G29" s="232">
        <f>ROUND(E29*F29,0)</f>
        <v>0</v>
      </c>
      <c r="H29" s="233"/>
      <c r="I29" s="234"/>
      <c r="J29" s="235"/>
      <c r="K29" s="236"/>
      <c r="L29" s="228"/>
      <c r="M29" s="229"/>
    </row>
    <row r="30" spans="1:12" s="248" customFormat="1" ht="12">
      <c r="A30" s="237"/>
      <c r="B30" s="238"/>
      <c r="C30" s="239" t="s">
        <v>109</v>
      </c>
      <c r="D30" s="240"/>
      <c r="E30" s="237"/>
      <c r="F30" s="241"/>
      <c r="G30" s="242"/>
      <c r="H30" s="243"/>
      <c r="I30" s="244"/>
      <c r="J30" s="245"/>
      <c r="K30" s="246"/>
      <c r="L30" s="249"/>
    </row>
    <row r="31" spans="1:12" s="248" customFormat="1" ht="25.5">
      <c r="A31" s="228">
        <v>13</v>
      </c>
      <c r="B31" s="229" t="s">
        <v>104</v>
      </c>
      <c r="C31" s="230" t="s">
        <v>110</v>
      </c>
      <c r="D31" s="228" t="s">
        <v>82</v>
      </c>
      <c r="E31" s="231">
        <v>123.00442000000001</v>
      </c>
      <c r="F31" s="371">
        <v>0</v>
      </c>
      <c r="G31" s="232">
        <f>ROUND(E31*F31,0)</f>
        <v>0</v>
      </c>
      <c r="H31" s="233"/>
      <c r="I31" s="234"/>
      <c r="J31" s="235"/>
      <c r="K31" s="236"/>
      <c r="L31" s="249"/>
    </row>
    <row r="32" spans="1:12" s="248" customFormat="1" ht="12">
      <c r="A32" s="237"/>
      <c r="B32" s="238"/>
      <c r="C32" s="239" t="s">
        <v>111</v>
      </c>
      <c r="D32" s="240"/>
      <c r="E32" s="237"/>
      <c r="F32" s="241"/>
      <c r="G32" s="242"/>
      <c r="H32" s="243"/>
      <c r="I32" s="244"/>
      <c r="J32" s="245"/>
      <c r="K32" s="246"/>
      <c r="L32" s="249"/>
    </row>
    <row r="33" spans="1:12" s="248" customFormat="1" ht="25.5">
      <c r="A33" s="228">
        <v>14</v>
      </c>
      <c r="B33" s="229"/>
      <c r="C33" s="230" t="s">
        <v>112</v>
      </c>
      <c r="D33" s="228" t="s">
        <v>94</v>
      </c>
      <c r="E33" s="231">
        <v>1.64</v>
      </c>
      <c r="F33" s="371">
        <v>0</v>
      </c>
      <c r="G33" s="232">
        <f>ROUND(E33*F33,0)</f>
        <v>0</v>
      </c>
      <c r="H33" s="233"/>
      <c r="I33" s="234"/>
      <c r="J33" s="235"/>
      <c r="K33" s="236"/>
      <c r="L33" s="249"/>
    </row>
    <row r="34" spans="1:12" s="248" customFormat="1" ht="38.25">
      <c r="A34" s="228">
        <v>15</v>
      </c>
      <c r="B34" s="229"/>
      <c r="C34" s="230" t="s">
        <v>610</v>
      </c>
      <c r="D34" s="228" t="s">
        <v>94</v>
      </c>
      <c r="E34" s="231">
        <v>0.6</v>
      </c>
      <c r="F34" s="371">
        <v>0</v>
      </c>
      <c r="G34" s="232">
        <f>ROUND(E34*F34,0)</f>
        <v>0</v>
      </c>
      <c r="H34" s="233"/>
      <c r="I34" s="234"/>
      <c r="J34" s="235"/>
      <c r="K34" s="236"/>
      <c r="L34" s="249"/>
    </row>
    <row r="35" spans="1:12" s="248" customFormat="1" ht="12">
      <c r="A35" s="228"/>
      <c r="B35" s="229"/>
      <c r="C35" s="250"/>
      <c r="D35" s="228"/>
      <c r="E35" s="231"/>
      <c r="F35" s="251"/>
      <c r="G35" s="232"/>
      <c r="H35" s="233"/>
      <c r="I35" s="234"/>
      <c r="J35" s="235"/>
      <c r="K35" s="236"/>
      <c r="L35" s="249"/>
    </row>
    <row r="36" spans="1:12" s="248" customFormat="1" ht="12">
      <c r="A36" s="237"/>
      <c r="B36" s="238"/>
      <c r="C36" s="239"/>
      <c r="D36" s="240"/>
      <c r="E36" s="237"/>
      <c r="F36" s="241"/>
      <c r="G36" s="242"/>
      <c r="H36" s="243"/>
      <c r="I36" s="244"/>
      <c r="J36" s="245"/>
      <c r="K36" s="246"/>
      <c r="L36" s="249"/>
    </row>
    <row r="37" spans="1:11" ht="12">
      <c r="A37" s="220"/>
      <c r="B37" s="221"/>
      <c r="C37" s="222" t="s">
        <v>59</v>
      </c>
      <c r="D37" s="223"/>
      <c r="E37" s="224"/>
      <c r="F37" s="252"/>
      <c r="G37" s="226">
        <f>SUM(G38:G53)</f>
        <v>0</v>
      </c>
      <c r="H37" s="227"/>
      <c r="I37" s="217"/>
      <c r="J37" s="218"/>
      <c r="K37" s="219"/>
    </row>
    <row r="38" spans="1:11" ht="38.25">
      <c r="A38" s="228">
        <v>16</v>
      </c>
      <c r="B38" s="253"/>
      <c r="C38" s="230" t="s">
        <v>113</v>
      </c>
      <c r="D38" s="228" t="s">
        <v>82</v>
      </c>
      <c r="E38" s="231">
        <v>2.068</v>
      </c>
      <c r="F38" s="371">
        <v>0</v>
      </c>
      <c r="G38" s="232">
        <f>ROUND(E38*F38,0)</f>
        <v>0</v>
      </c>
      <c r="H38" s="233"/>
      <c r="I38" s="234"/>
      <c r="J38" s="235"/>
      <c r="K38" s="236"/>
    </row>
    <row r="39" spans="1:12" s="248" customFormat="1" ht="12">
      <c r="A39" s="237"/>
      <c r="B39" s="238"/>
      <c r="C39" s="239" t="s">
        <v>114</v>
      </c>
      <c r="D39" s="240"/>
      <c r="E39" s="237"/>
      <c r="F39" s="241"/>
      <c r="G39" s="242"/>
      <c r="H39" s="243"/>
      <c r="I39" s="244"/>
      <c r="J39" s="245"/>
      <c r="K39" s="246"/>
      <c r="L39" s="249"/>
    </row>
    <row r="40" spans="1:11" ht="25.5">
      <c r="A40" s="228">
        <v>17</v>
      </c>
      <c r="B40" s="253"/>
      <c r="C40" s="230" t="s">
        <v>115</v>
      </c>
      <c r="D40" s="228" t="s">
        <v>82</v>
      </c>
      <c r="E40" s="231">
        <v>20.68</v>
      </c>
      <c r="F40" s="371">
        <v>0</v>
      </c>
      <c r="G40" s="232">
        <f>ROUND(E40*F40,0)</f>
        <v>0</v>
      </c>
      <c r="H40" s="233"/>
      <c r="I40" s="234"/>
      <c r="J40" s="235"/>
      <c r="K40" s="236"/>
    </row>
    <row r="41" spans="1:11" ht="12">
      <c r="A41" s="228">
        <v>18</v>
      </c>
      <c r="B41" s="253"/>
      <c r="C41" s="230" t="s">
        <v>116</v>
      </c>
      <c r="D41" s="228" t="s">
        <v>82</v>
      </c>
      <c r="E41" s="231">
        <v>20.68</v>
      </c>
      <c r="F41" s="371">
        <v>0</v>
      </c>
      <c r="G41" s="232">
        <f>ROUND(E41*F41,0)</f>
        <v>0</v>
      </c>
      <c r="H41" s="233"/>
      <c r="I41" s="234"/>
      <c r="J41" s="235"/>
      <c r="K41" s="236"/>
    </row>
    <row r="42" spans="1:11" ht="25.5">
      <c r="A42" s="228">
        <v>19</v>
      </c>
      <c r="B42" s="253"/>
      <c r="C42" s="230" t="s">
        <v>117</v>
      </c>
      <c r="D42" s="228" t="s">
        <v>94</v>
      </c>
      <c r="E42" s="231">
        <v>16.439999999999998</v>
      </c>
      <c r="F42" s="371">
        <v>0</v>
      </c>
      <c r="G42" s="232">
        <f>ROUND(E42*F42,0)</f>
        <v>0</v>
      </c>
      <c r="H42" s="233"/>
      <c r="I42" s="234"/>
      <c r="J42" s="235"/>
      <c r="K42" s="236"/>
    </row>
    <row r="43" spans="1:12" s="248" customFormat="1" ht="12">
      <c r="A43" s="237"/>
      <c r="B43" s="238"/>
      <c r="C43" s="239" t="s">
        <v>118</v>
      </c>
      <c r="D43" s="240"/>
      <c r="E43" s="237"/>
      <c r="F43" s="241"/>
      <c r="G43" s="242"/>
      <c r="H43" s="243"/>
      <c r="I43" s="244"/>
      <c r="J43" s="245"/>
      <c r="K43" s="246"/>
      <c r="L43" s="249"/>
    </row>
    <row r="44" spans="1:11" ht="51">
      <c r="A44" s="228">
        <v>20</v>
      </c>
      <c r="B44" s="253"/>
      <c r="C44" s="230" t="s">
        <v>119</v>
      </c>
      <c r="D44" s="228" t="s">
        <v>100</v>
      </c>
      <c r="E44" s="231">
        <v>1</v>
      </c>
      <c r="F44" s="371">
        <v>0</v>
      </c>
      <c r="G44" s="232">
        <f>ROUND(E44*F44,0)</f>
        <v>0</v>
      </c>
      <c r="H44" s="233"/>
      <c r="I44" s="234"/>
      <c r="J44" s="235"/>
      <c r="K44" s="236"/>
    </row>
    <row r="45" spans="1:11" ht="63.75">
      <c r="A45" s="228">
        <v>21</v>
      </c>
      <c r="B45" s="253"/>
      <c r="C45" s="230" t="s">
        <v>120</v>
      </c>
      <c r="D45" s="228" t="s">
        <v>100</v>
      </c>
      <c r="E45" s="231">
        <v>1</v>
      </c>
      <c r="F45" s="371">
        <v>0</v>
      </c>
      <c r="G45" s="232">
        <f>ROUND(E45*F45,0)</f>
        <v>0</v>
      </c>
      <c r="H45" s="233"/>
      <c r="I45" s="234"/>
      <c r="J45" s="235"/>
      <c r="K45" s="236"/>
    </row>
    <row r="46" spans="1:11" ht="51">
      <c r="A46" s="228">
        <v>22</v>
      </c>
      <c r="B46" s="229"/>
      <c r="C46" s="230" t="s">
        <v>121</v>
      </c>
      <c r="D46" s="228" t="s">
        <v>82</v>
      </c>
      <c r="E46" s="231">
        <v>0.5</v>
      </c>
      <c r="F46" s="371">
        <v>0</v>
      </c>
      <c r="G46" s="232">
        <f>ROUND(E46*F46,0)</f>
        <v>0</v>
      </c>
      <c r="H46" s="233"/>
      <c r="I46" s="234"/>
      <c r="J46" s="235"/>
      <c r="K46" s="236"/>
    </row>
    <row r="47" spans="1:11" ht="12">
      <c r="A47" s="254"/>
      <c r="B47" s="255"/>
      <c r="C47" s="239" t="s">
        <v>122</v>
      </c>
      <c r="D47" s="256"/>
      <c r="E47" s="254"/>
      <c r="F47" s="257"/>
      <c r="G47" s="258"/>
      <c r="H47" s="259"/>
      <c r="I47" s="260"/>
      <c r="J47" s="261"/>
      <c r="K47" s="262"/>
    </row>
    <row r="48" spans="1:11" ht="25.5">
      <c r="A48" s="228">
        <v>23</v>
      </c>
      <c r="B48" s="229" t="s">
        <v>123</v>
      </c>
      <c r="C48" s="230" t="s">
        <v>124</v>
      </c>
      <c r="D48" s="228" t="s">
        <v>82</v>
      </c>
      <c r="E48" s="231">
        <v>62.67880000000001</v>
      </c>
      <c r="F48" s="371">
        <v>0</v>
      </c>
      <c r="G48" s="232">
        <f>ROUND(E48*F48,0)</f>
        <v>0</v>
      </c>
      <c r="H48" s="233"/>
      <c r="I48" s="234"/>
      <c r="J48" s="235"/>
      <c r="K48" s="236"/>
    </row>
    <row r="49" spans="1:11" ht="12">
      <c r="A49" s="237"/>
      <c r="B49" s="238"/>
      <c r="C49" s="239" t="s">
        <v>106</v>
      </c>
      <c r="D49" s="240"/>
      <c r="E49" s="237"/>
      <c r="F49" s="241"/>
      <c r="G49" s="242"/>
      <c r="H49" s="243"/>
      <c r="I49" s="244"/>
      <c r="J49" s="245"/>
      <c r="K49" s="246"/>
    </row>
    <row r="50" spans="1:11" ht="25.5">
      <c r="A50" s="228">
        <v>24</v>
      </c>
      <c r="B50" s="229" t="s">
        <v>125</v>
      </c>
      <c r="C50" s="230" t="s">
        <v>126</v>
      </c>
      <c r="D50" s="228" t="s">
        <v>82</v>
      </c>
      <c r="E50" s="231">
        <v>23.4096</v>
      </c>
      <c r="F50" s="371">
        <v>0</v>
      </c>
      <c r="G50" s="232">
        <f>ROUND(E50*F50,0)</f>
        <v>0</v>
      </c>
      <c r="H50" s="233"/>
      <c r="I50" s="234"/>
      <c r="J50" s="235"/>
      <c r="K50" s="236"/>
    </row>
    <row r="51" spans="1:11" ht="12">
      <c r="A51" s="237"/>
      <c r="B51" s="238"/>
      <c r="C51" s="239" t="s">
        <v>109</v>
      </c>
      <c r="D51" s="240"/>
      <c r="E51" s="237"/>
      <c r="F51" s="241"/>
      <c r="G51" s="242"/>
      <c r="H51" s="243"/>
      <c r="I51" s="244"/>
      <c r="J51" s="245"/>
      <c r="K51" s="246"/>
    </row>
    <row r="52" spans="1:11" ht="25.5">
      <c r="A52" s="228">
        <v>25</v>
      </c>
      <c r="B52" s="229" t="s">
        <v>127</v>
      </c>
      <c r="C52" s="230" t="s">
        <v>128</v>
      </c>
      <c r="D52" s="228" t="s">
        <v>82</v>
      </c>
      <c r="E52" s="231">
        <f>19.84*3.57-2.02*1.15-2.02*1-1.35*2.02-2*0.6*0.9+3.56*3+4.16*3.06</f>
        <v>86.08840000000001</v>
      </c>
      <c r="F52" s="371">
        <v>0</v>
      </c>
      <c r="G52" s="232">
        <f>ROUND(E52*F52,0)</f>
        <v>0</v>
      </c>
      <c r="H52" s="233"/>
      <c r="I52" s="234"/>
      <c r="J52" s="235"/>
      <c r="K52" s="236"/>
    </row>
    <row r="53" spans="1:11" ht="12">
      <c r="A53" s="237"/>
      <c r="B53" s="238"/>
      <c r="C53" s="239" t="s">
        <v>129</v>
      </c>
      <c r="D53" s="240"/>
      <c r="E53" s="237"/>
      <c r="F53" s="241"/>
      <c r="G53" s="242"/>
      <c r="H53" s="243"/>
      <c r="I53" s="244"/>
      <c r="J53" s="245"/>
      <c r="K53" s="246"/>
    </row>
    <row r="54" spans="1:11" ht="12">
      <c r="A54" s="237"/>
      <c r="B54" s="238"/>
      <c r="C54" s="239"/>
      <c r="D54" s="240"/>
      <c r="E54" s="237"/>
      <c r="F54" s="241"/>
      <c r="G54" s="242"/>
      <c r="H54" s="243"/>
      <c r="I54" s="244"/>
      <c r="J54" s="245"/>
      <c r="K54" s="246"/>
    </row>
    <row r="55" spans="1:11" ht="12">
      <c r="A55" s="263"/>
      <c r="B55" s="264"/>
      <c r="C55" s="222"/>
      <c r="D55" s="263"/>
      <c r="E55" s="265"/>
      <c r="F55" s="266"/>
      <c r="G55" s="226"/>
      <c r="H55" s="227"/>
      <c r="I55" s="217"/>
      <c r="J55" s="218"/>
      <c r="K55" s="219"/>
    </row>
    <row r="56" spans="1:11" ht="12">
      <c r="A56" s="263"/>
      <c r="B56" s="264"/>
      <c r="C56" s="222" t="s">
        <v>60</v>
      </c>
      <c r="D56" s="263"/>
      <c r="E56" s="267"/>
      <c r="F56" s="266"/>
      <c r="G56" s="268">
        <f>SUM(G57:G62)</f>
        <v>0</v>
      </c>
      <c r="H56" s="216"/>
      <c r="I56" s="218"/>
      <c r="J56" s="218"/>
      <c r="K56" s="218"/>
    </row>
    <row r="57" spans="1:11" ht="12">
      <c r="A57" s="228">
        <v>27</v>
      </c>
      <c r="B57" s="269"/>
      <c r="C57" s="230" t="s">
        <v>130</v>
      </c>
      <c r="D57" s="228" t="s">
        <v>131</v>
      </c>
      <c r="E57" s="232">
        <v>1</v>
      </c>
      <c r="F57" s="371">
        <v>0</v>
      </c>
      <c r="G57" s="232">
        <f aca="true" t="shared" si="0" ref="G57:G62">ROUND(E57*F57,0)</f>
        <v>0</v>
      </c>
      <c r="H57" s="270"/>
      <c r="I57" s="235"/>
      <c r="J57" s="235"/>
      <c r="K57" s="235"/>
    </row>
    <row r="58" spans="1:11" ht="12">
      <c r="A58" s="228">
        <v>28</v>
      </c>
      <c r="B58" s="269"/>
      <c r="C58" s="230" t="s">
        <v>132</v>
      </c>
      <c r="D58" s="228" t="s">
        <v>131</v>
      </c>
      <c r="E58" s="232">
        <v>1</v>
      </c>
      <c r="F58" s="371">
        <v>0</v>
      </c>
      <c r="G58" s="232">
        <f t="shared" si="0"/>
        <v>0</v>
      </c>
      <c r="H58" s="270"/>
      <c r="I58" s="235"/>
      <c r="J58" s="235"/>
      <c r="K58" s="235"/>
    </row>
    <row r="59" spans="1:11" ht="12">
      <c r="A59" s="228">
        <v>29</v>
      </c>
      <c r="B59" s="269"/>
      <c r="C59" s="230" t="s">
        <v>133</v>
      </c>
      <c r="D59" s="228" t="s">
        <v>131</v>
      </c>
      <c r="E59" s="232">
        <v>1</v>
      </c>
      <c r="F59" s="371">
        <v>0</v>
      </c>
      <c r="G59" s="232">
        <f t="shared" si="0"/>
        <v>0</v>
      </c>
      <c r="H59" s="270"/>
      <c r="I59" s="235"/>
      <c r="J59" s="235"/>
      <c r="K59" s="235"/>
    </row>
    <row r="60" spans="1:11" ht="12">
      <c r="A60" s="228">
        <v>30</v>
      </c>
      <c r="B60" s="269"/>
      <c r="C60" s="230" t="s">
        <v>134</v>
      </c>
      <c r="D60" s="228" t="s">
        <v>131</v>
      </c>
      <c r="E60" s="232">
        <v>1</v>
      </c>
      <c r="F60" s="371">
        <v>0</v>
      </c>
      <c r="G60" s="232">
        <f t="shared" si="0"/>
        <v>0</v>
      </c>
      <c r="H60" s="270"/>
      <c r="I60" s="235"/>
      <c r="J60" s="235"/>
      <c r="K60" s="235"/>
    </row>
    <row r="61" spans="1:11" ht="12">
      <c r="A61" s="228">
        <v>31</v>
      </c>
      <c r="B61" s="269"/>
      <c r="C61" s="230" t="s">
        <v>135</v>
      </c>
      <c r="D61" s="228" t="s">
        <v>131</v>
      </c>
      <c r="E61" s="232">
        <v>1</v>
      </c>
      <c r="F61" s="371">
        <v>0</v>
      </c>
      <c r="G61" s="232">
        <f t="shared" si="0"/>
        <v>0</v>
      </c>
      <c r="H61" s="270"/>
      <c r="I61" s="235"/>
      <c r="J61" s="235"/>
      <c r="K61" s="235"/>
    </row>
    <row r="62" spans="1:11" ht="12">
      <c r="A62" s="228">
        <v>32</v>
      </c>
      <c r="B62" s="269"/>
      <c r="C62" s="230" t="s">
        <v>136</v>
      </c>
      <c r="D62" s="228" t="s">
        <v>131</v>
      </c>
      <c r="E62" s="232">
        <v>1</v>
      </c>
      <c r="F62" s="371">
        <v>0</v>
      </c>
      <c r="G62" s="232">
        <f t="shared" si="0"/>
        <v>0</v>
      </c>
      <c r="H62" s="270"/>
      <c r="I62" s="235"/>
      <c r="J62" s="235"/>
      <c r="K62" s="235"/>
    </row>
    <row r="63" spans="1:11" ht="12">
      <c r="A63" s="271"/>
      <c r="B63" s="272"/>
      <c r="C63" s="273"/>
      <c r="D63" s="271"/>
      <c r="E63" s="274"/>
      <c r="F63" s="274"/>
      <c r="G63" s="274"/>
      <c r="H63" s="216"/>
      <c r="I63" s="218"/>
      <c r="J63" s="218"/>
      <c r="K63" s="275"/>
    </row>
    <row r="64" spans="1:11" ht="12">
      <c r="A64" s="271"/>
      <c r="B64" s="272"/>
      <c r="C64" s="273"/>
      <c r="D64" s="271"/>
      <c r="E64" s="274"/>
      <c r="F64" s="274"/>
      <c r="G64" s="274"/>
      <c r="H64" s="216"/>
      <c r="I64" s="218"/>
      <c r="J64" s="218"/>
      <c r="K64" s="275"/>
    </row>
    <row r="65" spans="1:11" ht="12">
      <c r="A65" s="271"/>
      <c r="B65" s="272"/>
      <c r="C65" s="276" t="s">
        <v>137</v>
      </c>
      <c r="D65" s="271"/>
      <c r="E65" s="274"/>
      <c r="F65" s="274"/>
      <c r="G65" s="277">
        <f>G10+G37+G56</f>
        <v>0</v>
      </c>
      <c r="H65" s="216"/>
      <c r="I65" s="218"/>
      <c r="J65" s="218"/>
      <c r="K65" s="275"/>
    </row>
    <row r="66" ht="12">
      <c r="K66" s="199"/>
    </row>
    <row r="67" ht="12">
      <c r="K67" s="199"/>
    </row>
    <row r="68" ht="12">
      <c r="K68" s="199"/>
    </row>
    <row r="69" ht="12">
      <c r="K69" s="199"/>
    </row>
    <row r="70" ht="12">
      <c r="K70" s="199"/>
    </row>
    <row r="71" ht="12">
      <c r="K71" s="199"/>
    </row>
    <row r="72" ht="12">
      <c r="K72" s="199"/>
    </row>
    <row r="73" ht="12">
      <c r="K73" s="199"/>
    </row>
    <row r="74" ht="12">
      <c r="K74" s="199"/>
    </row>
    <row r="75" ht="12">
      <c r="K75" s="199"/>
    </row>
    <row r="76" ht="12">
      <c r="K76" s="199"/>
    </row>
    <row r="77" ht="12">
      <c r="K77" s="199"/>
    </row>
    <row r="78" ht="12">
      <c r="K78" s="199"/>
    </row>
    <row r="79" ht="12">
      <c r="K79" s="199"/>
    </row>
    <row r="80" ht="12">
      <c r="K80" s="199"/>
    </row>
    <row r="81" ht="12">
      <c r="K81" s="199"/>
    </row>
    <row r="82" ht="12">
      <c r="K82" s="199"/>
    </row>
    <row r="83" ht="12">
      <c r="K83" s="199"/>
    </row>
    <row r="84" ht="12">
      <c r="K84" s="199"/>
    </row>
    <row r="85" ht="12">
      <c r="K85" s="199"/>
    </row>
    <row r="86" ht="12">
      <c r="K86" s="199"/>
    </row>
    <row r="87" ht="12">
      <c r="K87" s="199"/>
    </row>
    <row r="88" ht="12">
      <c r="K88" s="199"/>
    </row>
    <row r="89" ht="12">
      <c r="K89" s="199"/>
    </row>
    <row r="90" ht="12">
      <c r="K90" s="199"/>
    </row>
    <row r="91" ht="12">
      <c r="K91" s="199"/>
    </row>
    <row r="92" ht="12">
      <c r="K92" s="199"/>
    </row>
    <row r="93" ht="12">
      <c r="K93" s="199"/>
    </row>
    <row r="94" ht="12">
      <c r="K94" s="199"/>
    </row>
    <row r="95" ht="12">
      <c r="K95" s="199"/>
    </row>
    <row r="96" ht="12">
      <c r="K96" s="199"/>
    </row>
    <row r="97" ht="12">
      <c r="K97" s="199"/>
    </row>
    <row r="98" ht="12">
      <c r="K98" s="199"/>
    </row>
    <row r="99" ht="12">
      <c r="K99" s="199"/>
    </row>
    <row r="100" ht="12">
      <c r="K100" s="199"/>
    </row>
    <row r="101" ht="12">
      <c r="K101" s="199"/>
    </row>
    <row r="102" ht="12">
      <c r="K102" s="199"/>
    </row>
    <row r="103" ht="12">
      <c r="K103" s="199"/>
    </row>
    <row r="104" ht="12">
      <c r="K104" s="199"/>
    </row>
    <row r="105" ht="12">
      <c r="K105" s="199"/>
    </row>
    <row r="106" ht="12">
      <c r="K106" s="199"/>
    </row>
    <row r="107" ht="12">
      <c r="K107" s="199"/>
    </row>
    <row r="108" ht="12">
      <c r="K108" s="199"/>
    </row>
    <row r="109" ht="12">
      <c r="K109" s="199"/>
    </row>
    <row r="110" ht="12">
      <c r="K110" s="199"/>
    </row>
    <row r="111" ht="12">
      <c r="K111" s="199"/>
    </row>
    <row r="112" ht="12">
      <c r="K112" s="199"/>
    </row>
    <row r="113" ht="12">
      <c r="K113" s="199"/>
    </row>
    <row r="114" ht="12">
      <c r="K114" s="199"/>
    </row>
    <row r="115" ht="12">
      <c r="K115" s="199"/>
    </row>
    <row r="116" ht="12">
      <c r="K116" s="199"/>
    </row>
    <row r="117" ht="12">
      <c r="K117" s="199"/>
    </row>
    <row r="118" ht="12">
      <c r="K118" s="199"/>
    </row>
    <row r="119" ht="12">
      <c r="K119" s="199"/>
    </row>
    <row r="120" ht="12">
      <c r="K120" s="199"/>
    </row>
    <row r="121" ht="12">
      <c r="K121" s="199"/>
    </row>
    <row r="122" ht="12">
      <c r="K122" s="199"/>
    </row>
    <row r="123" ht="12">
      <c r="K123" s="199"/>
    </row>
    <row r="124" ht="12">
      <c r="K124" s="199"/>
    </row>
    <row r="125" ht="12">
      <c r="K125" s="199"/>
    </row>
    <row r="126" ht="12">
      <c r="K126" s="199"/>
    </row>
    <row r="127" ht="12">
      <c r="K127" s="199"/>
    </row>
    <row r="128" ht="12">
      <c r="K128" s="199"/>
    </row>
    <row r="129" ht="12">
      <c r="K129" s="199"/>
    </row>
    <row r="130" ht="12">
      <c r="K130" s="199"/>
    </row>
    <row r="131" ht="12">
      <c r="K131" s="199"/>
    </row>
    <row r="132" ht="12">
      <c r="K132" s="199"/>
    </row>
    <row r="133" ht="12">
      <c r="K133" s="199"/>
    </row>
    <row r="134" ht="12">
      <c r="K134" s="199"/>
    </row>
    <row r="135" ht="12">
      <c r="K135" s="199"/>
    </row>
    <row r="136" ht="12">
      <c r="K136" s="199"/>
    </row>
    <row r="137" ht="12">
      <c r="K137" s="199"/>
    </row>
    <row r="138" ht="12">
      <c r="K138" s="199"/>
    </row>
    <row r="139" ht="12">
      <c r="K139" s="199"/>
    </row>
    <row r="140" ht="12">
      <c r="K140" s="199"/>
    </row>
    <row r="141" ht="12">
      <c r="K141" s="199"/>
    </row>
    <row r="142" ht="12">
      <c r="K142" s="199"/>
    </row>
    <row r="143" ht="12">
      <c r="K143" s="199"/>
    </row>
    <row r="144" ht="12">
      <c r="K144" s="199"/>
    </row>
    <row r="145" ht="12">
      <c r="K145" s="199"/>
    </row>
    <row r="146" ht="12">
      <c r="K146" s="199"/>
    </row>
    <row r="147" ht="12">
      <c r="K147" s="199"/>
    </row>
    <row r="148" ht="12">
      <c r="K148" s="199"/>
    </row>
    <row r="149" ht="12">
      <c r="K149" s="199"/>
    </row>
    <row r="150" ht="12">
      <c r="K150" s="199"/>
    </row>
    <row r="151" ht="12">
      <c r="K151" s="199"/>
    </row>
    <row r="152" ht="12">
      <c r="K152" s="199"/>
    </row>
    <row r="153" ht="12">
      <c r="K153" s="199"/>
    </row>
    <row r="154" ht="12">
      <c r="K154" s="199"/>
    </row>
    <row r="155" ht="12">
      <c r="K155" s="199"/>
    </row>
    <row r="156" ht="12">
      <c r="K156" s="199"/>
    </row>
    <row r="157" ht="12">
      <c r="K157" s="199"/>
    </row>
    <row r="158" ht="12">
      <c r="K158" s="199"/>
    </row>
    <row r="159" ht="12">
      <c r="K159" s="199"/>
    </row>
    <row r="160" ht="12">
      <c r="K160" s="199"/>
    </row>
    <row r="161" ht="12">
      <c r="K161" s="199"/>
    </row>
    <row r="162" ht="12">
      <c r="K162" s="199"/>
    </row>
    <row r="163" ht="12">
      <c r="K163" s="199"/>
    </row>
    <row r="164" ht="12">
      <c r="K164" s="199"/>
    </row>
    <row r="165" ht="12">
      <c r="K165" s="199"/>
    </row>
    <row r="166" ht="12">
      <c r="K166" s="199"/>
    </row>
    <row r="167" ht="12">
      <c r="K167" s="199"/>
    </row>
    <row r="168" ht="12">
      <c r="K168" s="199"/>
    </row>
    <row r="169" ht="12">
      <c r="K169" s="199"/>
    </row>
    <row r="170" ht="12">
      <c r="K170" s="199"/>
    </row>
    <row r="171" ht="12">
      <c r="K171" s="199"/>
    </row>
    <row r="172" ht="12">
      <c r="K172" s="199"/>
    </row>
    <row r="173" ht="12">
      <c r="K173" s="199"/>
    </row>
    <row r="174" ht="12">
      <c r="K174" s="199"/>
    </row>
    <row r="175" ht="12">
      <c r="K175" s="199"/>
    </row>
    <row r="176" ht="12">
      <c r="K176" s="199"/>
    </row>
    <row r="177" ht="12">
      <c r="K177" s="199"/>
    </row>
    <row r="178" ht="12">
      <c r="K178" s="199"/>
    </row>
    <row r="179" ht="12">
      <c r="K179" s="199"/>
    </row>
    <row r="180" ht="12">
      <c r="K180" s="199"/>
    </row>
    <row r="181" ht="12">
      <c r="K181" s="199"/>
    </row>
    <row r="182" ht="12">
      <c r="K182" s="199"/>
    </row>
    <row r="183" ht="12">
      <c r="K183" s="199"/>
    </row>
    <row r="184" ht="12">
      <c r="K184" s="199"/>
    </row>
    <row r="185" ht="12">
      <c r="K185" s="199"/>
    </row>
    <row r="186" ht="12">
      <c r="K186" s="199"/>
    </row>
    <row r="187" ht="12">
      <c r="K187" s="199"/>
    </row>
    <row r="188" ht="12">
      <c r="K188" s="199"/>
    </row>
    <row r="189" ht="12">
      <c r="K189" s="199"/>
    </row>
    <row r="190" ht="12">
      <c r="K190" s="199"/>
    </row>
    <row r="191" ht="12">
      <c r="K191" s="199"/>
    </row>
    <row r="192" ht="12">
      <c r="K192" s="199"/>
    </row>
    <row r="193" ht="12">
      <c r="K193" s="199"/>
    </row>
    <row r="194" ht="12">
      <c r="K194" s="199"/>
    </row>
    <row r="195" ht="12">
      <c r="K195" s="199"/>
    </row>
    <row r="196" ht="12">
      <c r="K196" s="199"/>
    </row>
    <row r="197" ht="12">
      <c r="K197" s="199"/>
    </row>
    <row r="198" ht="12">
      <c r="K198" s="199"/>
    </row>
    <row r="199" ht="12">
      <c r="K199" s="199"/>
    </row>
    <row r="200" ht="12">
      <c r="K200" s="199"/>
    </row>
    <row r="201" ht="12">
      <c r="K201" s="199"/>
    </row>
    <row r="202" ht="12">
      <c r="K202" s="199"/>
    </row>
    <row r="203" ht="12">
      <c r="K203" s="199"/>
    </row>
    <row r="204" ht="12">
      <c r="K204" s="199"/>
    </row>
    <row r="205" ht="12">
      <c r="K205" s="199"/>
    </row>
    <row r="206" ht="12">
      <c r="K206" s="199"/>
    </row>
    <row r="207" ht="12">
      <c r="K207" s="199"/>
    </row>
    <row r="208" ht="12">
      <c r="K208" s="199"/>
    </row>
    <row r="209" ht="12">
      <c r="K209" s="199"/>
    </row>
    <row r="210" ht="12">
      <c r="K210" s="199"/>
    </row>
    <row r="211" ht="12">
      <c r="K211" s="199"/>
    </row>
    <row r="212" ht="12">
      <c r="K212" s="199"/>
    </row>
    <row r="213" ht="12">
      <c r="K213" s="199"/>
    </row>
    <row r="214" ht="12">
      <c r="K214" s="199"/>
    </row>
    <row r="215" ht="12">
      <c r="K215" s="199"/>
    </row>
    <row r="216" ht="12">
      <c r="K216" s="199"/>
    </row>
    <row r="217" ht="12">
      <c r="K217" s="199"/>
    </row>
    <row r="218" ht="12">
      <c r="K218" s="199"/>
    </row>
    <row r="219" ht="12">
      <c r="K219" s="199"/>
    </row>
    <row r="220" ht="12">
      <c r="K220" s="199"/>
    </row>
    <row r="221" ht="12">
      <c r="K221" s="199"/>
    </row>
    <row r="222" ht="12">
      <c r="K222" s="199"/>
    </row>
    <row r="223" ht="12">
      <c r="K223" s="199"/>
    </row>
    <row r="224" ht="12">
      <c r="K224" s="199"/>
    </row>
    <row r="225" ht="12">
      <c r="K225" s="199"/>
    </row>
    <row r="226" ht="12">
      <c r="K226" s="199"/>
    </row>
    <row r="227" ht="12">
      <c r="K227" s="199"/>
    </row>
    <row r="228" ht="12">
      <c r="K228" s="199"/>
    </row>
    <row r="229" ht="12">
      <c r="K229" s="199"/>
    </row>
    <row r="230" ht="12">
      <c r="K230" s="199"/>
    </row>
    <row r="231" ht="12">
      <c r="K231" s="199"/>
    </row>
    <row r="232" ht="12">
      <c r="K232" s="199"/>
    </row>
    <row r="233" ht="12">
      <c r="K233" s="199"/>
    </row>
    <row r="234" ht="12">
      <c r="K234" s="199"/>
    </row>
    <row r="235" ht="12">
      <c r="K235" s="199"/>
    </row>
    <row r="236" ht="12">
      <c r="K236" s="199"/>
    </row>
    <row r="237" ht="12">
      <c r="K237" s="199"/>
    </row>
    <row r="238" ht="12">
      <c r="K238" s="199"/>
    </row>
    <row r="239" ht="12">
      <c r="K239" s="199"/>
    </row>
    <row r="240" ht="12">
      <c r="K240" s="199"/>
    </row>
    <row r="241" ht="12">
      <c r="K241" s="199"/>
    </row>
    <row r="242" ht="12">
      <c r="K242" s="199"/>
    </row>
    <row r="243" ht="12">
      <c r="K243" s="199"/>
    </row>
    <row r="244" ht="12">
      <c r="K244" s="199"/>
    </row>
    <row r="245" ht="12">
      <c r="K245" s="199"/>
    </row>
    <row r="246" ht="12">
      <c r="K246" s="199"/>
    </row>
    <row r="247" ht="12">
      <c r="K247" s="199"/>
    </row>
    <row r="248" ht="12">
      <c r="K248" s="199"/>
    </row>
    <row r="249" ht="12">
      <c r="K249" s="199"/>
    </row>
    <row r="250" ht="12">
      <c r="K250" s="199"/>
    </row>
    <row r="251" ht="12">
      <c r="K251" s="199"/>
    </row>
    <row r="252" ht="12">
      <c r="K252" s="199"/>
    </row>
    <row r="253" ht="12">
      <c r="K253" s="199"/>
    </row>
    <row r="254" ht="12">
      <c r="K254" s="199"/>
    </row>
    <row r="255" ht="12">
      <c r="K255" s="199"/>
    </row>
    <row r="256" ht="12">
      <c r="K256" s="199"/>
    </row>
    <row r="257" ht="12">
      <c r="K257" s="199"/>
    </row>
    <row r="258" ht="12">
      <c r="K258" s="199"/>
    </row>
    <row r="259" ht="12">
      <c r="K259" s="199"/>
    </row>
    <row r="260" ht="12">
      <c r="K260" s="199"/>
    </row>
    <row r="261" ht="12">
      <c r="K261" s="199"/>
    </row>
    <row r="262" ht="12">
      <c r="K262" s="199"/>
    </row>
    <row r="263" ht="12">
      <c r="K263" s="199"/>
    </row>
    <row r="264" ht="12">
      <c r="K264" s="199"/>
    </row>
    <row r="265" ht="12">
      <c r="K265" s="199"/>
    </row>
    <row r="266" ht="12">
      <c r="K266" s="199"/>
    </row>
    <row r="267" ht="12">
      <c r="K267" s="199"/>
    </row>
    <row r="268" ht="12">
      <c r="K268" s="199"/>
    </row>
    <row r="269" ht="12">
      <c r="K269" s="199"/>
    </row>
    <row r="270" ht="12">
      <c r="K270" s="199"/>
    </row>
    <row r="271" ht="12">
      <c r="K271" s="199"/>
    </row>
    <row r="272" ht="12">
      <c r="K272" s="199"/>
    </row>
    <row r="273" ht="12">
      <c r="K273" s="199"/>
    </row>
    <row r="274" ht="12">
      <c r="K274" s="199"/>
    </row>
    <row r="275" ht="12">
      <c r="K275" s="199"/>
    </row>
    <row r="276" ht="12">
      <c r="K276" s="199"/>
    </row>
    <row r="277" ht="12">
      <c r="K277" s="199"/>
    </row>
    <row r="278" ht="12">
      <c r="K278" s="199"/>
    </row>
    <row r="279" ht="12">
      <c r="K279" s="199"/>
    </row>
    <row r="280" ht="12">
      <c r="K280" s="199"/>
    </row>
    <row r="281" ht="12">
      <c r="K281" s="199"/>
    </row>
    <row r="282" ht="12">
      <c r="K282" s="199"/>
    </row>
    <row r="283" ht="12">
      <c r="K283" s="199"/>
    </row>
    <row r="284" ht="12">
      <c r="K284" s="199"/>
    </row>
    <row r="285" ht="12">
      <c r="K285" s="199"/>
    </row>
    <row r="286" ht="12">
      <c r="K286" s="199"/>
    </row>
    <row r="287" ht="12">
      <c r="K287" s="199"/>
    </row>
    <row r="288" ht="12">
      <c r="K288" s="199"/>
    </row>
    <row r="289" ht="12">
      <c r="K289" s="199"/>
    </row>
    <row r="290" ht="12">
      <c r="K290" s="199"/>
    </row>
    <row r="291" ht="12">
      <c r="K291" s="199"/>
    </row>
    <row r="292" ht="12">
      <c r="K292" s="199"/>
    </row>
    <row r="293" ht="12">
      <c r="K293" s="199"/>
    </row>
    <row r="294" ht="12">
      <c r="K294" s="199"/>
    </row>
    <row r="295" ht="12">
      <c r="K295" s="199"/>
    </row>
    <row r="296" ht="12">
      <c r="K296" s="199"/>
    </row>
    <row r="297" ht="12">
      <c r="K297" s="199"/>
    </row>
    <row r="298" ht="12">
      <c r="K298" s="199"/>
    </row>
    <row r="299" ht="12">
      <c r="K299" s="199"/>
    </row>
    <row r="300" ht="12">
      <c r="K300" s="199"/>
    </row>
    <row r="301" ht="12">
      <c r="K301" s="199"/>
    </row>
    <row r="302" ht="12">
      <c r="K302" s="199"/>
    </row>
    <row r="303" ht="12">
      <c r="K303" s="199"/>
    </row>
    <row r="304" ht="12">
      <c r="K304" s="199"/>
    </row>
    <row r="305" ht="12">
      <c r="K305" s="199"/>
    </row>
    <row r="306" ht="12">
      <c r="K306" s="199"/>
    </row>
    <row r="307" ht="12">
      <c r="K307" s="199"/>
    </row>
    <row r="308" ht="12">
      <c r="K308" s="199"/>
    </row>
    <row r="309" ht="12">
      <c r="K309" s="199"/>
    </row>
    <row r="310" ht="12">
      <c r="K310" s="199"/>
    </row>
    <row r="311" ht="12">
      <c r="K311" s="199"/>
    </row>
    <row r="312" ht="12">
      <c r="K312" s="199"/>
    </row>
    <row r="313" ht="12">
      <c r="K313" s="199"/>
    </row>
    <row r="314" ht="12">
      <c r="K314" s="199"/>
    </row>
    <row r="315" ht="12">
      <c r="K315" s="199"/>
    </row>
    <row r="316" ht="12">
      <c r="K316" s="199"/>
    </row>
    <row r="317" ht="12">
      <c r="K317" s="199"/>
    </row>
    <row r="318" ht="12">
      <c r="K318" s="199"/>
    </row>
    <row r="319" ht="12">
      <c r="K319" s="199"/>
    </row>
    <row r="320" ht="12">
      <c r="K320" s="199"/>
    </row>
    <row r="321" ht="12">
      <c r="K321" s="199"/>
    </row>
    <row r="322" ht="12">
      <c r="K322" s="199"/>
    </row>
    <row r="323" ht="12">
      <c r="K323" s="199"/>
    </row>
    <row r="324" ht="12">
      <c r="K324" s="199"/>
    </row>
    <row r="325" ht="12">
      <c r="K325" s="199"/>
    </row>
    <row r="326" ht="12">
      <c r="K326" s="199"/>
    </row>
    <row r="327" ht="12">
      <c r="K327" s="199"/>
    </row>
    <row r="328" ht="12">
      <c r="K328" s="199"/>
    </row>
    <row r="329" ht="12">
      <c r="K329" s="199"/>
    </row>
    <row r="330" ht="12">
      <c r="K330" s="199"/>
    </row>
    <row r="331" ht="12">
      <c r="K331" s="199"/>
    </row>
    <row r="332" ht="12">
      <c r="K332" s="199"/>
    </row>
    <row r="333" ht="12">
      <c r="K333" s="199"/>
    </row>
    <row r="334" ht="12">
      <c r="K334" s="199"/>
    </row>
    <row r="335" ht="12">
      <c r="K335" s="199"/>
    </row>
    <row r="336" ht="12">
      <c r="K336" s="199"/>
    </row>
    <row r="337" ht="12">
      <c r="K337" s="199"/>
    </row>
    <row r="338" ht="12">
      <c r="K338" s="199"/>
    </row>
    <row r="339" ht="12">
      <c r="K339" s="199"/>
    </row>
    <row r="340" ht="12">
      <c r="K340" s="199"/>
    </row>
    <row r="341" ht="12">
      <c r="K341" s="199"/>
    </row>
    <row r="342" ht="12">
      <c r="K342" s="199"/>
    </row>
    <row r="343" ht="12">
      <c r="K343" s="199"/>
    </row>
    <row r="344" ht="12">
      <c r="K344" s="199"/>
    </row>
    <row r="345" ht="12">
      <c r="K345" s="199"/>
    </row>
    <row r="346" ht="12">
      <c r="K346" s="199"/>
    </row>
    <row r="347" ht="12">
      <c r="K347" s="199"/>
    </row>
    <row r="348" ht="12">
      <c r="K348" s="199"/>
    </row>
    <row r="349" ht="12">
      <c r="K349" s="199"/>
    </row>
    <row r="350" ht="12">
      <c r="K350" s="199"/>
    </row>
    <row r="351" ht="12">
      <c r="K351" s="199"/>
    </row>
    <row r="352" ht="12">
      <c r="K352" s="199"/>
    </row>
    <row r="353" ht="12">
      <c r="K353" s="199"/>
    </row>
    <row r="354" ht="12">
      <c r="K354" s="199"/>
    </row>
    <row r="355" ht="12">
      <c r="K355" s="199"/>
    </row>
    <row r="356" ht="12">
      <c r="K356" s="199"/>
    </row>
    <row r="357" ht="12">
      <c r="K357" s="199"/>
    </row>
    <row r="358" ht="12">
      <c r="K358" s="199"/>
    </row>
    <row r="359" ht="12">
      <c r="K359" s="199"/>
    </row>
    <row r="360" ht="12">
      <c r="K360" s="199"/>
    </row>
    <row r="361" ht="12">
      <c r="K361" s="199"/>
    </row>
    <row r="362" ht="12">
      <c r="K362" s="199"/>
    </row>
    <row r="363" ht="12">
      <c r="K363" s="199"/>
    </row>
    <row r="364" ht="12">
      <c r="K364" s="199"/>
    </row>
    <row r="365" ht="12">
      <c r="K365" s="199"/>
    </row>
    <row r="366" ht="12">
      <c r="K366" s="199"/>
    </row>
    <row r="367" ht="12">
      <c r="K367" s="199"/>
    </row>
    <row r="368" ht="12">
      <c r="K368" s="199"/>
    </row>
    <row r="369" ht="12">
      <c r="K369" s="199"/>
    </row>
    <row r="370" ht="12">
      <c r="K370" s="199"/>
    </row>
    <row r="371" ht="12">
      <c r="K371" s="199"/>
    </row>
    <row r="372" ht="12">
      <c r="K372" s="199"/>
    </row>
    <row r="373" ht="12">
      <c r="K373" s="199"/>
    </row>
    <row r="374" ht="12">
      <c r="K374" s="199"/>
    </row>
    <row r="375" ht="12">
      <c r="K375" s="199"/>
    </row>
    <row r="376" ht="12">
      <c r="K376" s="199"/>
    </row>
    <row r="377" ht="12">
      <c r="K377" s="199"/>
    </row>
    <row r="378" ht="12">
      <c r="K378" s="199"/>
    </row>
    <row r="379" ht="12">
      <c r="K379" s="199"/>
    </row>
    <row r="380" ht="12">
      <c r="K380" s="199"/>
    </row>
    <row r="381" ht="12">
      <c r="K381" s="199"/>
    </row>
    <row r="382" ht="12">
      <c r="K382" s="199"/>
    </row>
    <row r="383" ht="12">
      <c r="K383" s="199"/>
    </row>
    <row r="384" ht="12">
      <c r="K384" s="199"/>
    </row>
    <row r="385" ht="12">
      <c r="K385" s="199"/>
    </row>
    <row r="386" ht="12">
      <c r="K386" s="199"/>
    </row>
    <row r="387" ht="12">
      <c r="K387" s="199"/>
    </row>
    <row r="388" ht="12">
      <c r="K388" s="199"/>
    </row>
    <row r="389" ht="12">
      <c r="K389" s="199"/>
    </row>
    <row r="390" ht="12">
      <c r="K390" s="199"/>
    </row>
    <row r="391" ht="12">
      <c r="K391" s="199"/>
    </row>
    <row r="392" ht="12">
      <c r="K392" s="199"/>
    </row>
    <row r="393" ht="12">
      <c r="K393" s="199"/>
    </row>
    <row r="394" ht="12">
      <c r="K394" s="199"/>
    </row>
    <row r="395" ht="12">
      <c r="K395" s="199"/>
    </row>
    <row r="396" ht="12">
      <c r="K396" s="199"/>
    </row>
    <row r="397" ht="12">
      <c r="K397" s="199"/>
    </row>
    <row r="398" ht="12">
      <c r="K398" s="199"/>
    </row>
    <row r="399" ht="12">
      <c r="K399" s="199"/>
    </row>
    <row r="400" ht="12">
      <c r="K400" s="199"/>
    </row>
    <row r="401" ht="12">
      <c r="K401" s="199"/>
    </row>
    <row r="402" ht="12">
      <c r="K402" s="199"/>
    </row>
    <row r="403" ht="12">
      <c r="K403" s="199"/>
    </row>
    <row r="404" ht="12">
      <c r="K404" s="199"/>
    </row>
    <row r="405" ht="12">
      <c r="K405" s="199"/>
    </row>
    <row r="406" ht="12">
      <c r="K406" s="199"/>
    </row>
    <row r="407" ht="12">
      <c r="K407" s="199"/>
    </row>
    <row r="408" ht="12">
      <c r="K408" s="199"/>
    </row>
    <row r="409" ht="12">
      <c r="K409" s="199"/>
    </row>
    <row r="410" ht="12">
      <c r="K410" s="199"/>
    </row>
    <row r="411" ht="12">
      <c r="K411" s="199"/>
    </row>
    <row r="412" ht="12">
      <c r="K412" s="199"/>
    </row>
    <row r="413" ht="12">
      <c r="K413" s="199"/>
    </row>
    <row r="414" ht="12">
      <c r="K414" s="199"/>
    </row>
    <row r="415" ht="12">
      <c r="K415" s="199"/>
    </row>
    <row r="416" ht="12">
      <c r="K416" s="199"/>
    </row>
    <row r="417" ht="12">
      <c r="K417" s="199"/>
    </row>
    <row r="418" ht="12">
      <c r="K418" s="199"/>
    </row>
    <row r="419" ht="12">
      <c r="K419" s="199"/>
    </row>
    <row r="420" ht="12">
      <c r="K420" s="199"/>
    </row>
    <row r="421" ht="12">
      <c r="K421" s="199"/>
    </row>
    <row r="422" ht="12">
      <c r="K422" s="199"/>
    </row>
    <row r="423" ht="12">
      <c r="K423" s="199"/>
    </row>
    <row r="424" ht="12">
      <c r="K424" s="199"/>
    </row>
    <row r="425" ht="12">
      <c r="K425" s="199"/>
    </row>
    <row r="426" ht="12">
      <c r="K426" s="199"/>
    </row>
    <row r="427" ht="12">
      <c r="K427" s="199"/>
    </row>
    <row r="428" ht="12">
      <c r="K428" s="199"/>
    </row>
    <row r="429" ht="12">
      <c r="K429" s="199"/>
    </row>
    <row r="430" ht="12">
      <c r="K430" s="199"/>
    </row>
    <row r="431" ht="12">
      <c r="K431" s="199"/>
    </row>
    <row r="432" ht="12">
      <c r="K432" s="199"/>
    </row>
    <row r="433" ht="12">
      <c r="K433" s="199"/>
    </row>
    <row r="434" ht="12">
      <c r="K434" s="199"/>
    </row>
    <row r="435" ht="12">
      <c r="K435" s="199"/>
    </row>
    <row r="436" ht="12">
      <c r="K436" s="199"/>
    </row>
    <row r="437" ht="12">
      <c r="K437" s="199"/>
    </row>
    <row r="438" ht="12">
      <c r="K438" s="199"/>
    </row>
    <row r="439" ht="12">
      <c r="K439" s="199"/>
    </row>
    <row r="440" ht="12">
      <c r="K440" s="199"/>
    </row>
    <row r="441" ht="12">
      <c r="K441" s="199"/>
    </row>
    <row r="442" ht="12">
      <c r="K442" s="199"/>
    </row>
    <row r="443" ht="12">
      <c r="K443" s="199"/>
    </row>
    <row r="444" ht="12">
      <c r="K444" s="199"/>
    </row>
    <row r="445" ht="12">
      <c r="K445" s="199"/>
    </row>
    <row r="446" ht="12">
      <c r="K446" s="199"/>
    </row>
    <row r="447" ht="12">
      <c r="K447" s="199"/>
    </row>
    <row r="448" ht="12">
      <c r="K448" s="199"/>
    </row>
    <row r="449" ht="12">
      <c r="K449" s="199"/>
    </row>
    <row r="450" ht="12">
      <c r="K450" s="199"/>
    </row>
    <row r="451" ht="12">
      <c r="K451" s="199"/>
    </row>
    <row r="452" ht="12">
      <c r="K452" s="199"/>
    </row>
    <row r="453" ht="12">
      <c r="K453" s="199"/>
    </row>
    <row r="454" ht="12">
      <c r="K454" s="199"/>
    </row>
    <row r="455" ht="12">
      <c r="K455" s="199"/>
    </row>
    <row r="456" ht="12">
      <c r="K456" s="199"/>
    </row>
    <row r="457" ht="12">
      <c r="K457" s="199"/>
    </row>
    <row r="458" ht="12">
      <c r="K458" s="199"/>
    </row>
    <row r="459" ht="12">
      <c r="K459" s="199"/>
    </row>
    <row r="460" ht="12">
      <c r="K460" s="199"/>
    </row>
    <row r="461" ht="12">
      <c r="K461" s="199"/>
    </row>
    <row r="462" ht="12">
      <c r="K462" s="199"/>
    </row>
    <row r="463" ht="12">
      <c r="K463" s="199"/>
    </row>
    <row r="464" ht="12">
      <c r="K464" s="199"/>
    </row>
    <row r="465" ht="12">
      <c r="K465" s="199"/>
    </row>
    <row r="466" ht="12">
      <c r="K466" s="199"/>
    </row>
    <row r="467" ht="12">
      <c r="K467" s="199"/>
    </row>
    <row r="468" ht="12">
      <c r="K468" s="199"/>
    </row>
    <row r="469" ht="12">
      <c r="K469" s="199"/>
    </row>
    <row r="470" ht="12">
      <c r="K470" s="199"/>
    </row>
    <row r="471" ht="12">
      <c r="K471" s="199"/>
    </row>
    <row r="472" ht="12">
      <c r="K472" s="199"/>
    </row>
    <row r="473" ht="12">
      <c r="K473" s="199"/>
    </row>
    <row r="474" ht="12">
      <c r="K474" s="199"/>
    </row>
    <row r="475" ht="12">
      <c r="K475" s="199"/>
    </row>
    <row r="476" ht="12">
      <c r="K476" s="199"/>
    </row>
    <row r="477" ht="12">
      <c r="K477" s="199"/>
    </row>
    <row r="478" ht="12">
      <c r="K478" s="199"/>
    </row>
    <row r="479" ht="12">
      <c r="K479" s="199"/>
    </row>
    <row r="480" ht="12">
      <c r="K480" s="199"/>
    </row>
    <row r="481" ht="12">
      <c r="K481" s="199"/>
    </row>
    <row r="482" ht="12">
      <c r="K482" s="199"/>
    </row>
    <row r="483" ht="12">
      <c r="K483" s="199"/>
    </row>
    <row r="484" ht="12">
      <c r="K484" s="199"/>
    </row>
    <row r="485" ht="12">
      <c r="K485" s="199"/>
    </row>
    <row r="486" ht="12">
      <c r="K486" s="199"/>
    </row>
    <row r="487" ht="12">
      <c r="K487" s="199"/>
    </row>
    <row r="488" ht="12">
      <c r="K488" s="199"/>
    </row>
    <row r="489" ht="12">
      <c r="K489" s="199"/>
    </row>
    <row r="490" ht="12">
      <c r="K490" s="199"/>
    </row>
    <row r="491" ht="12">
      <c r="K491" s="199"/>
    </row>
    <row r="492" ht="12">
      <c r="K492" s="199"/>
    </row>
    <row r="493" ht="12">
      <c r="K493" s="199"/>
    </row>
    <row r="494" ht="12">
      <c r="K494" s="199"/>
    </row>
    <row r="495" ht="12">
      <c r="K495" s="199"/>
    </row>
    <row r="496" ht="12">
      <c r="K496" s="199"/>
    </row>
    <row r="497" ht="12">
      <c r="K497" s="199"/>
    </row>
    <row r="498" ht="12">
      <c r="K498" s="199"/>
    </row>
    <row r="499" ht="12">
      <c r="K499" s="199"/>
    </row>
    <row r="500" ht="12">
      <c r="K500" s="199"/>
    </row>
    <row r="613" ht="12">
      <c r="M613" s="282"/>
    </row>
    <row r="614" ht="12">
      <c r="M614" s="282"/>
    </row>
    <row r="615" ht="12">
      <c r="M615" s="282"/>
    </row>
    <row r="616" ht="12">
      <c r="M616" s="282"/>
    </row>
    <row r="617" ht="12">
      <c r="M617" s="282"/>
    </row>
    <row r="618" ht="12">
      <c r="M618" s="282"/>
    </row>
    <row r="619" ht="12">
      <c r="M619" s="282"/>
    </row>
    <row r="620" ht="12">
      <c r="M620" s="282"/>
    </row>
    <row r="621" ht="12">
      <c r="M621" s="282"/>
    </row>
    <row r="622" ht="12">
      <c r="M622" s="282"/>
    </row>
    <row r="623" ht="12">
      <c r="M623" s="282"/>
    </row>
    <row r="624" ht="12">
      <c r="M624" s="282"/>
    </row>
    <row r="625" ht="12">
      <c r="M625" s="282"/>
    </row>
    <row r="626" ht="12">
      <c r="M626" s="282"/>
    </row>
    <row r="627" ht="12">
      <c r="M627" s="282"/>
    </row>
    <row r="628" ht="12">
      <c r="M628" s="282"/>
    </row>
    <row r="629" ht="12">
      <c r="M629" s="282"/>
    </row>
    <row r="630" ht="12">
      <c r="M630" s="282"/>
    </row>
    <row r="631" ht="12">
      <c r="M631" s="282"/>
    </row>
    <row r="632" ht="12">
      <c r="M632" s="282"/>
    </row>
    <row r="633" ht="12">
      <c r="M633" s="282"/>
    </row>
    <row r="634" ht="12">
      <c r="M634" s="282"/>
    </row>
    <row r="635" ht="12">
      <c r="M635" s="282"/>
    </row>
    <row r="636" ht="12">
      <c r="M636" s="282"/>
    </row>
    <row r="637" ht="12">
      <c r="M637" s="282"/>
    </row>
    <row r="638" ht="12">
      <c r="M638" s="282"/>
    </row>
    <row r="639" ht="12">
      <c r="M639" s="282"/>
    </row>
    <row r="640" ht="12">
      <c r="M640" s="282"/>
    </row>
    <row r="641" ht="12">
      <c r="M641" s="282"/>
    </row>
    <row r="642" ht="12">
      <c r="M642" s="282"/>
    </row>
    <row r="643" ht="12">
      <c r="M643" s="282"/>
    </row>
    <row r="644" ht="12">
      <c r="M644" s="282"/>
    </row>
    <row r="645" ht="12">
      <c r="M645" s="282"/>
    </row>
    <row r="646" ht="12">
      <c r="M646" s="282"/>
    </row>
    <row r="647" ht="12">
      <c r="M647" s="282"/>
    </row>
    <row r="648" ht="12">
      <c r="M648" s="282"/>
    </row>
    <row r="649" ht="12">
      <c r="M649" s="282"/>
    </row>
    <row r="650" ht="12">
      <c r="M650" s="282"/>
    </row>
    <row r="651" ht="12">
      <c r="M651" s="282"/>
    </row>
    <row r="652" ht="12">
      <c r="M652" s="282"/>
    </row>
    <row r="653" ht="12">
      <c r="M653" s="282"/>
    </row>
    <row r="654" ht="12">
      <c r="M654" s="282"/>
    </row>
    <row r="655" ht="12">
      <c r="M655" s="282"/>
    </row>
    <row r="656" ht="12">
      <c r="M656" s="282"/>
    </row>
    <row r="657" ht="12">
      <c r="M657" s="282"/>
    </row>
    <row r="658" ht="12">
      <c r="M658" s="282"/>
    </row>
    <row r="659" ht="12">
      <c r="M659" s="282"/>
    </row>
    <row r="660" ht="12">
      <c r="M660" s="282"/>
    </row>
    <row r="661" ht="12">
      <c r="M661" s="282"/>
    </row>
    <row r="662" ht="12">
      <c r="M662" s="282"/>
    </row>
    <row r="663" ht="12">
      <c r="M663" s="282"/>
    </row>
    <row r="664" ht="12">
      <c r="M664" s="282"/>
    </row>
    <row r="665" ht="12">
      <c r="M665" s="282"/>
    </row>
    <row r="666" ht="12">
      <c r="M666" s="282"/>
    </row>
    <row r="667" ht="12">
      <c r="M667" s="282"/>
    </row>
    <row r="668" ht="12">
      <c r="M668" s="282"/>
    </row>
    <row r="669" ht="12">
      <c r="M669" s="282"/>
    </row>
    <row r="670" ht="12">
      <c r="M670" s="282"/>
    </row>
    <row r="671" ht="12">
      <c r="M671" s="282"/>
    </row>
    <row r="672" ht="12">
      <c r="M672" s="282"/>
    </row>
    <row r="673" ht="12">
      <c r="M673" s="282"/>
    </row>
    <row r="674" ht="12">
      <c r="M674" s="282"/>
    </row>
    <row r="675" ht="12">
      <c r="M675" s="282"/>
    </row>
    <row r="676" ht="12">
      <c r="M676" s="282"/>
    </row>
    <row r="677" ht="12">
      <c r="M677" s="282"/>
    </row>
    <row r="678" ht="12">
      <c r="M678" s="282"/>
    </row>
    <row r="679" ht="12">
      <c r="M679" s="282"/>
    </row>
    <row r="680" ht="12">
      <c r="M680" s="282"/>
    </row>
    <row r="681" ht="12">
      <c r="M681" s="282"/>
    </row>
    <row r="682" ht="12">
      <c r="M682" s="282"/>
    </row>
    <row r="683" ht="12">
      <c r="M683" s="282"/>
    </row>
    <row r="684" ht="12">
      <c r="M684" s="282"/>
    </row>
    <row r="685" ht="12">
      <c r="M685" s="282"/>
    </row>
    <row r="686" ht="12">
      <c r="M686" s="282"/>
    </row>
    <row r="687" ht="12">
      <c r="M687" s="282"/>
    </row>
    <row r="688" ht="12">
      <c r="M688" s="282"/>
    </row>
    <row r="689" ht="12">
      <c r="M689" s="282"/>
    </row>
    <row r="690" ht="12">
      <c r="M690" s="282"/>
    </row>
    <row r="691" ht="12">
      <c r="M691" s="282"/>
    </row>
    <row r="692" ht="12">
      <c r="M692" s="282"/>
    </row>
    <row r="693" ht="12">
      <c r="M693" s="282"/>
    </row>
    <row r="694" ht="12">
      <c r="M694" s="282"/>
    </row>
    <row r="695" ht="12">
      <c r="M695" s="283"/>
    </row>
    <row r="696" ht="12">
      <c r="M696" s="283"/>
    </row>
    <row r="697" ht="12">
      <c r="M697" s="283"/>
    </row>
    <row r="698" ht="12">
      <c r="M698" s="283"/>
    </row>
    <row r="699" ht="12">
      <c r="M699" s="283"/>
    </row>
    <row r="700" ht="12">
      <c r="M700" s="283"/>
    </row>
    <row r="701" ht="12">
      <c r="M701" s="283"/>
    </row>
    <row r="702" ht="12">
      <c r="M702" s="283"/>
    </row>
    <row r="703" ht="12">
      <c r="M703" s="283"/>
    </row>
    <row r="704" ht="12">
      <c r="M704" s="283"/>
    </row>
    <row r="705" ht="12">
      <c r="M705" s="283"/>
    </row>
    <row r="706" ht="12">
      <c r="M706" s="283"/>
    </row>
    <row r="707" ht="12">
      <c r="M707" s="283"/>
    </row>
    <row r="708" ht="12">
      <c r="M708" s="283"/>
    </row>
    <row r="709" ht="12">
      <c r="M709" s="283"/>
    </row>
    <row r="710" ht="12">
      <c r="M710" s="282"/>
    </row>
    <row r="711" ht="12">
      <c r="M711" s="282"/>
    </row>
    <row r="712" ht="12">
      <c r="M712" s="282"/>
    </row>
    <row r="713" ht="12">
      <c r="M713" s="282"/>
    </row>
    <row r="714" ht="12">
      <c r="M714" s="282"/>
    </row>
    <row r="715" ht="12">
      <c r="M715" s="282"/>
    </row>
    <row r="716" ht="12">
      <c r="M716" s="282"/>
    </row>
    <row r="717" ht="12">
      <c r="M717" s="282"/>
    </row>
    <row r="718" ht="12">
      <c r="M718" s="282"/>
    </row>
    <row r="719" ht="12">
      <c r="M719" s="282"/>
    </row>
    <row r="720" ht="12">
      <c r="M720" s="282"/>
    </row>
    <row r="721" ht="12">
      <c r="M721" s="282"/>
    </row>
    <row r="722" ht="12">
      <c r="M722" s="282"/>
    </row>
    <row r="723" ht="12">
      <c r="M723" s="282"/>
    </row>
    <row r="724" ht="12">
      <c r="M724" s="282"/>
    </row>
    <row r="725" ht="12">
      <c r="M725" s="282"/>
    </row>
    <row r="726" ht="12">
      <c r="M726" s="282"/>
    </row>
    <row r="727" ht="12">
      <c r="M727" s="282"/>
    </row>
    <row r="728" ht="12">
      <c r="M728" s="282"/>
    </row>
    <row r="729" ht="12">
      <c r="M729" s="282"/>
    </row>
    <row r="730" ht="12">
      <c r="M730" s="282"/>
    </row>
    <row r="731" ht="12">
      <c r="M731" s="282"/>
    </row>
    <row r="732" ht="12">
      <c r="M732" s="282"/>
    </row>
    <row r="733" ht="12">
      <c r="M733" s="282"/>
    </row>
    <row r="734" ht="12">
      <c r="M734" s="282"/>
    </row>
    <row r="735" ht="12">
      <c r="M735" s="282"/>
    </row>
    <row r="736" ht="12">
      <c r="M736" s="282"/>
    </row>
    <row r="737" ht="12">
      <c r="M737" s="282"/>
    </row>
    <row r="738" ht="12">
      <c r="M738" s="282"/>
    </row>
    <row r="739" ht="12">
      <c r="M739" s="282"/>
    </row>
    <row r="740" ht="12">
      <c r="M740" s="282"/>
    </row>
    <row r="741" ht="12">
      <c r="M741" s="282"/>
    </row>
    <row r="742" ht="12">
      <c r="M742" s="282"/>
    </row>
    <row r="743" ht="12">
      <c r="M743" s="282"/>
    </row>
    <row r="744" ht="12">
      <c r="M744" s="282"/>
    </row>
    <row r="745" ht="12">
      <c r="M745" s="282"/>
    </row>
    <row r="746" ht="12">
      <c r="M746" s="282"/>
    </row>
    <row r="747" ht="12">
      <c r="M747" s="282"/>
    </row>
    <row r="748" ht="12">
      <c r="M748" s="282"/>
    </row>
    <row r="749" ht="12">
      <c r="M749" s="282"/>
    </row>
    <row r="750" ht="12">
      <c r="M750" s="282"/>
    </row>
    <row r="751" ht="12">
      <c r="M751" s="282"/>
    </row>
    <row r="752" ht="12">
      <c r="M752" s="282"/>
    </row>
    <row r="753" ht="12">
      <c r="M753" s="282"/>
    </row>
    <row r="754" ht="12">
      <c r="M754" s="282"/>
    </row>
    <row r="755" ht="12">
      <c r="M755" s="282"/>
    </row>
    <row r="756" ht="12">
      <c r="M756" s="282"/>
    </row>
    <row r="757" ht="12">
      <c r="M757" s="282"/>
    </row>
    <row r="758" ht="12">
      <c r="M758" s="282"/>
    </row>
    <row r="759" ht="12">
      <c r="M759" s="282"/>
    </row>
    <row r="760" ht="12">
      <c r="M760" s="282"/>
    </row>
    <row r="786" ht="12">
      <c r="K786" s="199"/>
    </row>
    <row r="787" ht="12">
      <c r="K787" s="199"/>
    </row>
    <row r="788" ht="12">
      <c r="K788" s="199"/>
    </row>
    <row r="789" ht="12">
      <c r="K789" s="199"/>
    </row>
    <row r="790" ht="12">
      <c r="K790" s="199"/>
    </row>
    <row r="791" ht="12">
      <c r="K791" s="199"/>
    </row>
    <row r="792" ht="12">
      <c r="K792" s="199"/>
    </row>
    <row r="793" ht="12">
      <c r="K793" s="199"/>
    </row>
    <row r="794" ht="12">
      <c r="K794" s="199"/>
    </row>
    <row r="795" ht="12">
      <c r="K795" s="199"/>
    </row>
    <row r="796" ht="12">
      <c r="K796" s="199"/>
    </row>
    <row r="797" ht="12">
      <c r="K797" s="199"/>
    </row>
    <row r="798" ht="12">
      <c r="K798" s="199"/>
    </row>
    <row r="799" ht="12">
      <c r="K799" s="199"/>
    </row>
    <row r="800" ht="12">
      <c r="K800" s="199"/>
    </row>
    <row r="801" ht="12">
      <c r="K801" s="199"/>
    </row>
    <row r="802" ht="12">
      <c r="K802" s="199"/>
    </row>
    <row r="803" ht="12">
      <c r="K803" s="199"/>
    </row>
    <row r="804" ht="12">
      <c r="K804" s="199"/>
    </row>
    <row r="805" ht="12">
      <c r="K805" s="199"/>
    </row>
    <row r="806" ht="12">
      <c r="K806" s="199"/>
    </row>
    <row r="807" ht="12">
      <c r="K807" s="199"/>
    </row>
    <row r="808" ht="12">
      <c r="K808" s="199"/>
    </row>
    <row r="809" ht="12">
      <c r="K809" s="199"/>
    </row>
    <row r="810" ht="12">
      <c r="K810" s="199"/>
    </row>
    <row r="811" ht="12">
      <c r="K811" s="199"/>
    </row>
    <row r="812" ht="12">
      <c r="K812" s="199"/>
    </row>
    <row r="813" ht="12">
      <c r="K813" s="199"/>
    </row>
    <row r="814" ht="12">
      <c r="K814" s="199"/>
    </row>
    <row r="815" ht="12">
      <c r="K815" s="199"/>
    </row>
    <row r="816" ht="12">
      <c r="K816" s="199"/>
    </row>
    <row r="817" ht="12">
      <c r="K817" s="199"/>
    </row>
    <row r="818" ht="12">
      <c r="K818" s="199"/>
    </row>
    <row r="819" ht="12">
      <c r="K819" s="199"/>
    </row>
    <row r="820" ht="12">
      <c r="K820" s="199"/>
    </row>
    <row r="821" ht="12">
      <c r="K821" s="199"/>
    </row>
    <row r="822" ht="12">
      <c r="K822" s="199"/>
    </row>
    <row r="823" ht="12">
      <c r="K823" s="199"/>
    </row>
    <row r="824" ht="12">
      <c r="K824" s="199"/>
    </row>
    <row r="825" ht="12">
      <c r="K825" s="199"/>
    </row>
    <row r="826" ht="12">
      <c r="K826" s="199"/>
    </row>
    <row r="827" ht="12">
      <c r="K827" s="199"/>
    </row>
    <row r="828" ht="12">
      <c r="K828" s="199"/>
    </row>
    <row r="829" ht="12">
      <c r="K829" s="199"/>
    </row>
    <row r="830" ht="12">
      <c r="K830" s="199"/>
    </row>
    <row r="831" ht="12">
      <c r="K831" s="199"/>
    </row>
    <row r="832" ht="12">
      <c r="K832" s="199"/>
    </row>
    <row r="833" ht="12">
      <c r="K833" s="199"/>
    </row>
    <row r="834" ht="12">
      <c r="K834" s="199"/>
    </row>
    <row r="835" ht="12">
      <c r="K835" s="199"/>
    </row>
    <row r="836" ht="12">
      <c r="K836" s="199"/>
    </row>
    <row r="837" ht="12">
      <c r="K837" s="199"/>
    </row>
    <row r="838" ht="12">
      <c r="K838" s="199"/>
    </row>
    <row r="841" ht="12">
      <c r="K841" s="199"/>
    </row>
    <row r="842" ht="12">
      <c r="K842" s="199"/>
    </row>
    <row r="843" ht="12">
      <c r="K843" s="199"/>
    </row>
    <row r="844" ht="12">
      <c r="K844" s="199"/>
    </row>
    <row r="845" ht="12">
      <c r="K845" s="199"/>
    </row>
    <row r="846" ht="12">
      <c r="K846" s="199"/>
    </row>
    <row r="847" ht="12">
      <c r="K847" s="199"/>
    </row>
    <row r="848" ht="12">
      <c r="K848" s="199"/>
    </row>
    <row r="849" ht="12">
      <c r="K849" s="199"/>
    </row>
    <row r="850" ht="12">
      <c r="K850" s="199"/>
    </row>
    <row r="851" ht="12">
      <c r="K851" s="199"/>
    </row>
    <row r="852" ht="12">
      <c r="K852" s="199"/>
    </row>
    <row r="853" ht="12">
      <c r="K853" s="199"/>
    </row>
    <row r="854" ht="12">
      <c r="K854" s="199"/>
    </row>
    <row r="855" ht="12">
      <c r="K855" s="199"/>
    </row>
    <row r="856" ht="12">
      <c r="K856" s="199"/>
    </row>
    <row r="857" ht="12">
      <c r="K857" s="199"/>
    </row>
    <row r="862" ht="12">
      <c r="K862" s="199"/>
    </row>
    <row r="863" ht="12">
      <c r="K863" s="199"/>
    </row>
    <row r="864" ht="12">
      <c r="K864" s="199"/>
    </row>
    <row r="865" ht="12">
      <c r="K865" s="199"/>
    </row>
    <row r="866" ht="12">
      <c r="K866" s="199"/>
    </row>
    <row r="867" ht="12">
      <c r="K867" s="199"/>
    </row>
    <row r="869" ht="12">
      <c r="K869" s="199"/>
    </row>
    <row r="874" ht="12">
      <c r="K874" s="199"/>
    </row>
    <row r="875" ht="12">
      <c r="K875" s="199"/>
    </row>
    <row r="876" ht="12">
      <c r="K876" s="199"/>
    </row>
    <row r="886" ht="12">
      <c r="K886" s="199"/>
    </row>
    <row r="887" ht="12">
      <c r="K887" s="199"/>
    </row>
    <row r="888" ht="12">
      <c r="K888" s="199"/>
    </row>
    <row r="889" ht="12">
      <c r="K889" s="199"/>
    </row>
    <row r="890" ht="12">
      <c r="K890" s="199"/>
    </row>
    <row r="891" ht="12">
      <c r="K891" s="199"/>
    </row>
    <row r="892" ht="12">
      <c r="K892" s="199"/>
    </row>
    <row r="893" ht="12">
      <c r="K893" s="199"/>
    </row>
    <row r="894" ht="12">
      <c r="K894" s="199"/>
    </row>
    <row r="895" ht="12">
      <c r="K895" s="199"/>
    </row>
    <row r="896" ht="12">
      <c r="K896" s="199"/>
    </row>
    <row r="897" ht="12">
      <c r="K897" s="199"/>
    </row>
    <row r="898" ht="12">
      <c r="K898" s="199"/>
    </row>
    <row r="899" ht="12">
      <c r="K899" s="199"/>
    </row>
    <row r="930" ht="12">
      <c r="K930" s="199"/>
    </row>
    <row r="931" ht="12">
      <c r="K931" s="199"/>
    </row>
    <row r="1002" ht="12">
      <c r="K1002" s="199"/>
    </row>
    <row r="1016" spans="9:11" ht="12">
      <c r="I1016" s="284"/>
      <c r="J1016" s="284"/>
      <c r="K1016" s="285"/>
    </row>
    <row r="1019" spans="1:19" s="200" customFormat="1" ht="12">
      <c r="A1019" s="278"/>
      <c r="B1019" s="279"/>
      <c r="C1019" s="280"/>
      <c r="D1019" s="278"/>
      <c r="E1019" s="281"/>
      <c r="F1019" s="281"/>
      <c r="G1019" s="281"/>
      <c r="H1019" s="280"/>
      <c r="I1019" s="199"/>
      <c r="J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2">
      <c r="A1020" s="278"/>
      <c r="B1020" s="279"/>
      <c r="C1020" s="280"/>
      <c r="D1020" s="278"/>
      <c r="E1020" s="281"/>
      <c r="F1020" s="281"/>
      <c r="G1020" s="281"/>
      <c r="H1020" s="280"/>
      <c r="I1020" s="199"/>
      <c r="J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2">
      <c r="A1021" s="278"/>
      <c r="B1021" s="279"/>
      <c r="C1021" s="280"/>
      <c r="D1021" s="278"/>
      <c r="E1021" s="281"/>
      <c r="F1021" s="281"/>
      <c r="G1021" s="281"/>
      <c r="H1021" s="280"/>
      <c r="I1021" s="199"/>
      <c r="J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2">
      <c r="A1022" s="278"/>
      <c r="B1022" s="279"/>
      <c r="C1022" s="280"/>
      <c r="D1022" s="278"/>
      <c r="E1022" s="281"/>
      <c r="F1022" s="281"/>
      <c r="G1022" s="281"/>
      <c r="H1022" s="280"/>
      <c r="I1022" s="199"/>
      <c r="J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2">
      <c r="A1023" s="278"/>
      <c r="B1023" s="279"/>
      <c r="C1023" s="280"/>
      <c r="D1023" s="278"/>
      <c r="E1023" s="281"/>
      <c r="F1023" s="281"/>
      <c r="G1023" s="281"/>
      <c r="H1023" s="280"/>
      <c r="I1023" s="199"/>
      <c r="J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2">
      <c r="A1024" s="278"/>
      <c r="B1024" s="279"/>
      <c r="C1024" s="280"/>
      <c r="D1024" s="278"/>
      <c r="E1024" s="281"/>
      <c r="F1024" s="281"/>
      <c r="G1024" s="281"/>
      <c r="H1024" s="280"/>
      <c r="I1024" s="199"/>
      <c r="J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2">
      <c r="A1025" s="278"/>
      <c r="B1025" s="279"/>
      <c r="C1025" s="280"/>
      <c r="D1025" s="278"/>
      <c r="E1025" s="281"/>
      <c r="F1025" s="281"/>
      <c r="G1025" s="281"/>
      <c r="H1025" s="280"/>
      <c r="I1025" s="199"/>
      <c r="J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2">
      <c r="A1026" s="278"/>
      <c r="B1026" s="279"/>
      <c r="C1026" s="280"/>
      <c r="D1026" s="278"/>
      <c r="E1026" s="281"/>
      <c r="F1026" s="281"/>
      <c r="G1026" s="281"/>
      <c r="H1026" s="280"/>
      <c r="I1026" s="199"/>
      <c r="J1026" s="199"/>
      <c r="K1026" s="286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2">
      <c r="A1027" s="278"/>
      <c r="B1027" s="279"/>
      <c r="C1027" s="280"/>
      <c r="D1027" s="278"/>
      <c r="E1027" s="281"/>
      <c r="F1027" s="281"/>
      <c r="G1027" s="281"/>
      <c r="H1027" s="280"/>
      <c r="I1027" s="199"/>
      <c r="J1027" s="284"/>
      <c r="K1027" s="285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2">
      <c r="A1028" s="278"/>
      <c r="B1028" s="279"/>
      <c r="C1028" s="280"/>
      <c r="D1028" s="278"/>
      <c r="E1028" s="281"/>
      <c r="F1028" s="281"/>
      <c r="G1028" s="281"/>
      <c r="H1028" s="280"/>
      <c r="I1028" s="199"/>
      <c r="J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2">
      <c r="A1029" s="278"/>
      <c r="B1029" s="279"/>
      <c r="C1029" s="280"/>
      <c r="D1029" s="278"/>
      <c r="E1029" s="281"/>
      <c r="F1029" s="281"/>
      <c r="G1029" s="281"/>
      <c r="H1029" s="280"/>
      <c r="I1029" s="199"/>
      <c r="J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2">
      <c r="A1030" s="278"/>
      <c r="B1030" s="279"/>
      <c r="C1030" s="280"/>
      <c r="D1030" s="278"/>
      <c r="E1030" s="281"/>
      <c r="F1030" s="281"/>
      <c r="G1030" s="281"/>
      <c r="H1030" s="280"/>
      <c r="I1030" s="199"/>
      <c r="J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2">
      <c r="A1031" s="278"/>
      <c r="B1031" s="279"/>
      <c r="C1031" s="280"/>
      <c r="D1031" s="278"/>
      <c r="E1031" s="281"/>
      <c r="F1031" s="281"/>
      <c r="G1031" s="281"/>
      <c r="H1031" s="280"/>
      <c r="I1031" s="199"/>
      <c r="J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2">
      <c r="A1032" s="278"/>
      <c r="B1032" s="279"/>
      <c r="C1032" s="280"/>
      <c r="D1032" s="278"/>
      <c r="E1032" s="281"/>
      <c r="F1032" s="281"/>
      <c r="G1032" s="281"/>
      <c r="H1032" s="280"/>
      <c r="I1032" s="199"/>
      <c r="J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2">
      <c r="A1033" s="278"/>
      <c r="B1033" s="279"/>
      <c r="C1033" s="280"/>
      <c r="D1033" s="278"/>
      <c r="E1033" s="281"/>
      <c r="F1033" s="281"/>
      <c r="G1033" s="281"/>
      <c r="H1033" s="280"/>
      <c r="I1033" s="199"/>
      <c r="J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2">
      <c r="A1034" s="278"/>
      <c r="B1034" s="279"/>
      <c r="C1034" s="280"/>
      <c r="D1034" s="278"/>
      <c r="E1034" s="281"/>
      <c r="F1034" s="281"/>
      <c r="G1034" s="281"/>
      <c r="H1034" s="280"/>
      <c r="I1034" s="199"/>
      <c r="J1034" s="199"/>
      <c r="L1034" s="199"/>
      <c r="M1034" s="199"/>
      <c r="N1034" s="199"/>
      <c r="O1034" s="199"/>
      <c r="P1034" s="199"/>
      <c r="Q1034" s="199"/>
      <c r="R1034" s="199"/>
      <c r="S1034" s="199"/>
    </row>
    <row r="1041" spans="10:11" ht="12">
      <c r="J1041" s="284"/>
      <c r="K1041" s="285"/>
    </row>
    <row r="1042" ht="12">
      <c r="J1042" s="284"/>
    </row>
    <row r="1043" spans="10:11" ht="12">
      <c r="J1043" s="284"/>
      <c r="K1043" s="285"/>
    </row>
    <row r="1044" ht="12">
      <c r="J1044" s="284"/>
    </row>
    <row r="1046" spans="10:11" ht="12">
      <c r="J1046" s="284"/>
      <c r="K1046" s="285"/>
    </row>
    <row r="1047" spans="1:19" s="287" customFormat="1" ht="12">
      <c r="A1047" s="278"/>
      <c r="B1047" s="279"/>
      <c r="C1047" s="280"/>
      <c r="D1047" s="278"/>
      <c r="E1047" s="281"/>
      <c r="F1047" s="281"/>
      <c r="G1047" s="281"/>
      <c r="H1047" s="280"/>
      <c r="I1047" s="199"/>
      <c r="J1047" s="199"/>
      <c r="K1047" s="200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87" customFormat="1" ht="12">
      <c r="A1048" s="278"/>
      <c r="B1048" s="279"/>
      <c r="C1048" s="280"/>
      <c r="D1048" s="278"/>
      <c r="E1048" s="281"/>
      <c r="F1048" s="281"/>
      <c r="G1048" s="281"/>
      <c r="H1048" s="280"/>
      <c r="I1048" s="199"/>
      <c r="J1048" s="199"/>
      <c r="K1048" s="200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87" customFormat="1" ht="12">
      <c r="A1049" s="278"/>
      <c r="B1049" s="279"/>
      <c r="C1049" s="280"/>
      <c r="D1049" s="278"/>
      <c r="E1049" s="281"/>
      <c r="F1049" s="281"/>
      <c r="G1049" s="281"/>
      <c r="H1049" s="280"/>
      <c r="I1049" s="199"/>
      <c r="J1049" s="199"/>
      <c r="K1049" s="200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87" customFormat="1" ht="12">
      <c r="A1050" s="278"/>
      <c r="B1050" s="279"/>
      <c r="C1050" s="280"/>
      <c r="D1050" s="278"/>
      <c r="E1050" s="281"/>
      <c r="F1050" s="281"/>
      <c r="G1050" s="281"/>
      <c r="H1050" s="280"/>
      <c r="I1050" s="199"/>
      <c r="J1050" s="199"/>
      <c r="K1050" s="200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87" customFormat="1" ht="12">
      <c r="A1051" s="278"/>
      <c r="B1051" s="279"/>
      <c r="C1051" s="280"/>
      <c r="D1051" s="278"/>
      <c r="E1051" s="281"/>
      <c r="F1051" s="281"/>
      <c r="G1051" s="281"/>
      <c r="H1051" s="280"/>
      <c r="I1051" s="199"/>
      <c r="J1051" s="199"/>
      <c r="K1051" s="200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87" customFormat="1" ht="12">
      <c r="A1052" s="278"/>
      <c r="B1052" s="279"/>
      <c r="C1052" s="280"/>
      <c r="D1052" s="278"/>
      <c r="E1052" s="281"/>
      <c r="F1052" s="281"/>
      <c r="G1052" s="281"/>
      <c r="H1052" s="280"/>
      <c r="I1052" s="199"/>
      <c r="J1052" s="199"/>
      <c r="K1052" s="200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87" customFormat="1" ht="12">
      <c r="A1053" s="278"/>
      <c r="B1053" s="279"/>
      <c r="C1053" s="280"/>
      <c r="D1053" s="278"/>
      <c r="E1053" s="281"/>
      <c r="F1053" s="281"/>
      <c r="G1053" s="281"/>
      <c r="H1053" s="280"/>
      <c r="I1053" s="199"/>
      <c r="J1053" s="199"/>
      <c r="K1053" s="200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87" customFormat="1" ht="12">
      <c r="A1054" s="278"/>
      <c r="B1054" s="279"/>
      <c r="C1054" s="280"/>
      <c r="D1054" s="278"/>
      <c r="E1054" s="281"/>
      <c r="F1054" s="281"/>
      <c r="G1054" s="281"/>
      <c r="H1054" s="280"/>
      <c r="I1054" s="199"/>
      <c r="J1054" s="199"/>
      <c r="K1054" s="200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87" customFormat="1" ht="12">
      <c r="A1055" s="278"/>
      <c r="B1055" s="279"/>
      <c r="C1055" s="280"/>
      <c r="D1055" s="278"/>
      <c r="E1055" s="281"/>
      <c r="F1055" s="281"/>
      <c r="G1055" s="281"/>
      <c r="H1055" s="280"/>
      <c r="I1055" s="199"/>
      <c r="J1055" s="199"/>
      <c r="K1055" s="200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87" customFormat="1" ht="12">
      <c r="A1056" s="278"/>
      <c r="B1056" s="279"/>
      <c r="C1056" s="280"/>
      <c r="D1056" s="278"/>
      <c r="E1056" s="281"/>
      <c r="F1056" s="281"/>
      <c r="G1056" s="281"/>
      <c r="H1056" s="280"/>
      <c r="I1056" s="199"/>
      <c r="J1056" s="199"/>
      <c r="K1056" s="200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87" customFormat="1" ht="12">
      <c r="A1057" s="278"/>
      <c r="B1057" s="279"/>
      <c r="C1057" s="280"/>
      <c r="D1057" s="278"/>
      <c r="E1057" s="281"/>
      <c r="F1057" s="281"/>
      <c r="G1057" s="281"/>
      <c r="H1057" s="280"/>
      <c r="I1057" s="199"/>
      <c r="J1057" s="199"/>
      <c r="K1057" s="200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87" customFormat="1" ht="12">
      <c r="A1058" s="278"/>
      <c r="B1058" s="279"/>
      <c r="C1058" s="280"/>
      <c r="D1058" s="278"/>
      <c r="E1058" s="281"/>
      <c r="F1058" s="281"/>
      <c r="G1058" s="281"/>
      <c r="H1058" s="280"/>
      <c r="I1058" s="199"/>
      <c r="J1058" s="199"/>
      <c r="K1058" s="200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87" customFormat="1" ht="12">
      <c r="A1059" s="278"/>
      <c r="B1059" s="279"/>
      <c r="C1059" s="280"/>
      <c r="D1059" s="278"/>
      <c r="E1059" s="281"/>
      <c r="F1059" s="281"/>
      <c r="G1059" s="281"/>
      <c r="H1059" s="280"/>
      <c r="I1059" s="199"/>
      <c r="J1059" s="199"/>
      <c r="K1059" s="200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87" customFormat="1" ht="12">
      <c r="A1060" s="278"/>
      <c r="B1060" s="279"/>
      <c r="C1060" s="280"/>
      <c r="D1060" s="278"/>
      <c r="E1060" s="281"/>
      <c r="F1060" s="281"/>
      <c r="G1060" s="281"/>
      <c r="H1060" s="280"/>
      <c r="I1060" s="199"/>
      <c r="J1060" s="199"/>
      <c r="K1060" s="200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87" customFormat="1" ht="12">
      <c r="A1061" s="278"/>
      <c r="B1061" s="279"/>
      <c r="C1061" s="280"/>
      <c r="D1061" s="278"/>
      <c r="E1061" s="281"/>
      <c r="F1061" s="281"/>
      <c r="G1061" s="281"/>
      <c r="H1061" s="280"/>
      <c r="I1061" s="199"/>
      <c r="J1061" s="199"/>
      <c r="K1061" s="200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87" customFormat="1" ht="12">
      <c r="A1062" s="278"/>
      <c r="B1062" s="279"/>
      <c r="C1062" s="280"/>
      <c r="D1062" s="278"/>
      <c r="E1062" s="281"/>
      <c r="F1062" s="281"/>
      <c r="G1062" s="281"/>
      <c r="H1062" s="280"/>
      <c r="I1062" s="199"/>
      <c r="J1062" s="199"/>
      <c r="K1062" s="200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87" customFormat="1" ht="12">
      <c r="A1063" s="278"/>
      <c r="B1063" s="279"/>
      <c r="C1063" s="280"/>
      <c r="D1063" s="278"/>
      <c r="E1063" s="281"/>
      <c r="F1063" s="281"/>
      <c r="G1063" s="281"/>
      <c r="H1063" s="280"/>
      <c r="I1063" s="199"/>
      <c r="J1063" s="199"/>
      <c r="K1063" s="200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87" customFormat="1" ht="12">
      <c r="A1064" s="278"/>
      <c r="B1064" s="279"/>
      <c r="C1064" s="280"/>
      <c r="D1064" s="278"/>
      <c r="E1064" s="281"/>
      <c r="F1064" s="281"/>
      <c r="G1064" s="281"/>
      <c r="H1064" s="280"/>
      <c r="I1064" s="199"/>
      <c r="J1064" s="199"/>
      <c r="K1064" s="200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87" customFormat="1" ht="12">
      <c r="A1065" s="278"/>
      <c r="B1065" s="279"/>
      <c r="C1065" s="280"/>
      <c r="D1065" s="278"/>
      <c r="E1065" s="281"/>
      <c r="F1065" s="281"/>
      <c r="G1065" s="281"/>
      <c r="H1065" s="280"/>
      <c r="I1065" s="199"/>
      <c r="J1065" s="199"/>
      <c r="K1065" s="200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87" customFormat="1" ht="12">
      <c r="A1066" s="278"/>
      <c r="B1066" s="279"/>
      <c r="C1066" s="280"/>
      <c r="D1066" s="278"/>
      <c r="E1066" s="281"/>
      <c r="F1066" s="281"/>
      <c r="G1066" s="281"/>
      <c r="H1066" s="280"/>
      <c r="I1066" s="199"/>
      <c r="J1066" s="199"/>
      <c r="K1066" s="200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87" customFormat="1" ht="12">
      <c r="A1067" s="278"/>
      <c r="B1067" s="279"/>
      <c r="C1067" s="280"/>
      <c r="D1067" s="278"/>
      <c r="E1067" s="281"/>
      <c r="F1067" s="281"/>
      <c r="G1067" s="281"/>
      <c r="H1067" s="280"/>
      <c r="I1067" s="199"/>
      <c r="J1067" s="199"/>
      <c r="K1067" s="200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87" customFormat="1" ht="12">
      <c r="A1068" s="278"/>
      <c r="B1068" s="279"/>
      <c r="C1068" s="280"/>
      <c r="D1068" s="278"/>
      <c r="E1068" s="281"/>
      <c r="F1068" s="281"/>
      <c r="G1068" s="281"/>
      <c r="H1068" s="280"/>
      <c r="I1068" s="199"/>
      <c r="J1068" s="199"/>
      <c r="K1068" s="200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87" customFormat="1" ht="12">
      <c r="A1069" s="278"/>
      <c r="B1069" s="279"/>
      <c r="C1069" s="280"/>
      <c r="D1069" s="278"/>
      <c r="E1069" s="281"/>
      <c r="F1069" s="281"/>
      <c r="G1069" s="281"/>
      <c r="H1069" s="280"/>
      <c r="I1069" s="199"/>
      <c r="J1069" s="199"/>
      <c r="K1069" s="200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87" customFormat="1" ht="12">
      <c r="A1070" s="278"/>
      <c r="B1070" s="279"/>
      <c r="C1070" s="280"/>
      <c r="D1070" s="278"/>
      <c r="E1070" s="281"/>
      <c r="F1070" s="281"/>
      <c r="G1070" s="281"/>
      <c r="H1070" s="280"/>
      <c r="I1070" s="199"/>
      <c r="J1070" s="199"/>
      <c r="K1070" s="200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87" customFormat="1" ht="12">
      <c r="A1071" s="278"/>
      <c r="B1071" s="279"/>
      <c r="C1071" s="280"/>
      <c r="D1071" s="278"/>
      <c r="E1071" s="281"/>
      <c r="F1071" s="281"/>
      <c r="G1071" s="281"/>
      <c r="H1071" s="280"/>
      <c r="I1071" s="199"/>
      <c r="J1071" s="199"/>
      <c r="K1071" s="200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87" customFormat="1" ht="12">
      <c r="A1072" s="278"/>
      <c r="B1072" s="279"/>
      <c r="C1072" s="280"/>
      <c r="D1072" s="278"/>
      <c r="E1072" s="281"/>
      <c r="F1072" s="281"/>
      <c r="G1072" s="281"/>
      <c r="H1072" s="280"/>
      <c r="I1072" s="199"/>
      <c r="J1072" s="199"/>
      <c r="K1072" s="200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87" customFormat="1" ht="12">
      <c r="A1073" s="278"/>
      <c r="B1073" s="279"/>
      <c r="C1073" s="280"/>
      <c r="D1073" s="278"/>
      <c r="E1073" s="281"/>
      <c r="F1073" s="281"/>
      <c r="G1073" s="281"/>
      <c r="H1073" s="280"/>
      <c r="I1073" s="199"/>
      <c r="J1073" s="199"/>
      <c r="K1073" s="200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87" customFormat="1" ht="12">
      <c r="A1074" s="278"/>
      <c r="B1074" s="279"/>
      <c r="C1074" s="280"/>
      <c r="D1074" s="278"/>
      <c r="E1074" s="281"/>
      <c r="F1074" s="281"/>
      <c r="G1074" s="281"/>
      <c r="H1074" s="280"/>
      <c r="I1074" s="199"/>
      <c r="J1074" s="199"/>
      <c r="K1074" s="200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87" customFormat="1" ht="12">
      <c r="A1075" s="278"/>
      <c r="B1075" s="279"/>
      <c r="C1075" s="280"/>
      <c r="D1075" s="278"/>
      <c r="E1075" s="281"/>
      <c r="F1075" s="281"/>
      <c r="G1075" s="281"/>
      <c r="H1075" s="280"/>
      <c r="I1075" s="199"/>
      <c r="J1075" s="199"/>
      <c r="K1075" s="200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87" customFormat="1" ht="12">
      <c r="A1076" s="278"/>
      <c r="B1076" s="279"/>
      <c r="C1076" s="280"/>
      <c r="D1076" s="278"/>
      <c r="E1076" s="281"/>
      <c r="F1076" s="281"/>
      <c r="G1076" s="281"/>
      <c r="H1076" s="280"/>
      <c r="I1076" s="199"/>
      <c r="J1076" s="199"/>
      <c r="K1076" s="200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87" customFormat="1" ht="12">
      <c r="A1077" s="278"/>
      <c r="B1077" s="279"/>
      <c r="C1077" s="280"/>
      <c r="D1077" s="278"/>
      <c r="E1077" s="281"/>
      <c r="F1077" s="281"/>
      <c r="G1077" s="281"/>
      <c r="H1077" s="280"/>
      <c r="I1077" s="199"/>
      <c r="J1077" s="199"/>
      <c r="K1077" s="200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87" customFormat="1" ht="12">
      <c r="A1078" s="278"/>
      <c r="B1078" s="279"/>
      <c r="C1078" s="280"/>
      <c r="D1078" s="278"/>
      <c r="E1078" s="281"/>
      <c r="F1078" s="281"/>
      <c r="G1078" s="281"/>
      <c r="H1078" s="280"/>
      <c r="I1078" s="199"/>
      <c r="J1078" s="199"/>
      <c r="K1078" s="200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87" customFormat="1" ht="12">
      <c r="A1079" s="278"/>
      <c r="B1079" s="279"/>
      <c r="C1079" s="280"/>
      <c r="D1079" s="278"/>
      <c r="E1079" s="281"/>
      <c r="F1079" s="281"/>
      <c r="G1079" s="281"/>
      <c r="H1079" s="280"/>
      <c r="I1079" s="199"/>
      <c r="J1079" s="199"/>
      <c r="K1079" s="200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87" customFormat="1" ht="12">
      <c r="A1080" s="278"/>
      <c r="B1080" s="279"/>
      <c r="C1080" s="280"/>
      <c r="D1080" s="278"/>
      <c r="E1080" s="281"/>
      <c r="F1080" s="281"/>
      <c r="G1080" s="281"/>
      <c r="H1080" s="280"/>
      <c r="I1080" s="199"/>
      <c r="J1080" s="199"/>
      <c r="K1080" s="200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87" customFormat="1" ht="12">
      <c r="A1081" s="278"/>
      <c r="B1081" s="279"/>
      <c r="C1081" s="280"/>
      <c r="D1081" s="278"/>
      <c r="E1081" s="281"/>
      <c r="F1081" s="281"/>
      <c r="G1081" s="281"/>
      <c r="H1081" s="280"/>
      <c r="I1081" s="199"/>
      <c r="J1081" s="199"/>
      <c r="K1081" s="200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87" customFormat="1" ht="12">
      <c r="A1082" s="278"/>
      <c r="B1082" s="279"/>
      <c r="C1082" s="280"/>
      <c r="D1082" s="278"/>
      <c r="E1082" s="281"/>
      <c r="F1082" s="281"/>
      <c r="G1082" s="281"/>
      <c r="H1082" s="280"/>
      <c r="I1082" s="199"/>
      <c r="J1082" s="199"/>
      <c r="K1082" s="200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87" customFormat="1" ht="12">
      <c r="A1083" s="278"/>
      <c r="B1083" s="279"/>
      <c r="C1083" s="280"/>
      <c r="D1083" s="278"/>
      <c r="E1083" s="281"/>
      <c r="F1083" s="281"/>
      <c r="G1083" s="281"/>
      <c r="H1083" s="280"/>
      <c r="I1083" s="199"/>
      <c r="J1083" s="199"/>
      <c r="K1083" s="200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87" customFormat="1" ht="12">
      <c r="A1084" s="278"/>
      <c r="B1084" s="279"/>
      <c r="C1084" s="280"/>
      <c r="D1084" s="278"/>
      <c r="E1084" s="281"/>
      <c r="F1084" s="281"/>
      <c r="G1084" s="281"/>
      <c r="H1084" s="280"/>
      <c r="I1084" s="199"/>
      <c r="J1084" s="199"/>
      <c r="K1084" s="200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87" customFormat="1" ht="12">
      <c r="A1085" s="278"/>
      <c r="B1085" s="279"/>
      <c r="C1085" s="280"/>
      <c r="D1085" s="278"/>
      <c r="E1085" s="281"/>
      <c r="F1085" s="281"/>
      <c r="G1085" s="281"/>
      <c r="H1085" s="280"/>
      <c r="I1085" s="199"/>
      <c r="J1085" s="199"/>
      <c r="K1085" s="200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87" customFormat="1" ht="12">
      <c r="A1086" s="278"/>
      <c r="B1086" s="279"/>
      <c r="C1086" s="280"/>
      <c r="D1086" s="278"/>
      <c r="E1086" s="281"/>
      <c r="F1086" s="281"/>
      <c r="G1086" s="281"/>
      <c r="H1086" s="280"/>
      <c r="I1086" s="199"/>
      <c r="J1086" s="199"/>
      <c r="K1086" s="200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87" customFormat="1" ht="12">
      <c r="A1087" s="278"/>
      <c r="B1087" s="279"/>
      <c r="C1087" s="280"/>
      <c r="D1087" s="278"/>
      <c r="E1087" s="281"/>
      <c r="F1087" s="281"/>
      <c r="G1087" s="281"/>
      <c r="H1087" s="280"/>
      <c r="I1087" s="199"/>
      <c r="J1087" s="199"/>
      <c r="K1087" s="200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87" customFormat="1" ht="12">
      <c r="A1088" s="278"/>
      <c r="B1088" s="279"/>
      <c r="C1088" s="280"/>
      <c r="D1088" s="278"/>
      <c r="E1088" s="281"/>
      <c r="F1088" s="281"/>
      <c r="G1088" s="281"/>
      <c r="H1088" s="280"/>
      <c r="I1088" s="199"/>
      <c r="J1088" s="199"/>
      <c r="K1088" s="200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87" customFormat="1" ht="12">
      <c r="A1089" s="278"/>
      <c r="B1089" s="279"/>
      <c r="C1089" s="280"/>
      <c r="D1089" s="278"/>
      <c r="E1089" s="281"/>
      <c r="F1089" s="281"/>
      <c r="G1089" s="281"/>
      <c r="H1089" s="280"/>
      <c r="I1089" s="199"/>
      <c r="J1089" s="199"/>
      <c r="K1089" s="200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87" customFormat="1" ht="12">
      <c r="A1090" s="278"/>
      <c r="B1090" s="279"/>
      <c r="C1090" s="280"/>
      <c r="D1090" s="278"/>
      <c r="E1090" s="281"/>
      <c r="F1090" s="281"/>
      <c r="G1090" s="281"/>
      <c r="H1090" s="280"/>
      <c r="I1090" s="199"/>
      <c r="J1090" s="199"/>
      <c r="K1090" s="200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87" customFormat="1" ht="12">
      <c r="A1091" s="278"/>
      <c r="B1091" s="279"/>
      <c r="C1091" s="280"/>
      <c r="D1091" s="278"/>
      <c r="E1091" s="281"/>
      <c r="F1091" s="281"/>
      <c r="G1091" s="281"/>
      <c r="H1091" s="280"/>
      <c r="I1091" s="199"/>
      <c r="J1091" s="199"/>
      <c r="K1091" s="200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87" customFormat="1" ht="12">
      <c r="A1092" s="278"/>
      <c r="B1092" s="279"/>
      <c r="C1092" s="280"/>
      <c r="D1092" s="278"/>
      <c r="E1092" s="281"/>
      <c r="F1092" s="281"/>
      <c r="G1092" s="281"/>
      <c r="H1092" s="280"/>
      <c r="I1092" s="199"/>
      <c r="J1092" s="199"/>
      <c r="K1092" s="200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87" customFormat="1" ht="12">
      <c r="A1093" s="278"/>
      <c r="B1093" s="279"/>
      <c r="C1093" s="280"/>
      <c r="D1093" s="278"/>
      <c r="E1093" s="281"/>
      <c r="F1093" s="281"/>
      <c r="G1093" s="281"/>
      <c r="H1093" s="280"/>
      <c r="I1093" s="199"/>
      <c r="J1093" s="199"/>
      <c r="K1093" s="200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87" customFormat="1" ht="12">
      <c r="A1094" s="278"/>
      <c r="B1094" s="279"/>
      <c r="C1094" s="280"/>
      <c r="D1094" s="278"/>
      <c r="E1094" s="281"/>
      <c r="F1094" s="281"/>
      <c r="G1094" s="281"/>
      <c r="H1094" s="280"/>
      <c r="I1094" s="199"/>
      <c r="J1094" s="199"/>
      <c r="K1094" s="200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87" customFormat="1" ht="12">
      <c r="A1095" s="278"/>
      <c r="B1095" s="279"/>
      <c r="C1095" s="280"/>
      <c r="D1095" s="278"/>
      <c r="E1095" s="281"/>
      <c r="F1095" s="281"/>
      <c r="G1095" s="281"/>
      <c r="H1095" s="280"/>
      <c r="I1095" s="199"/>
      <c r="J1095" s="199"/>
      <c r="K1095" s="200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87" customFormat="1" ht="12">
      <c r="A1096" s="278"/>
      <c r="B1096" s="279"/>
      <c r="C1096" s="280"/>
      <c r="D1096" s="278"/>
      <c r="E1096" s="281"/>
      <c r="F1096" s="281"/>
      <c r="G1096" s="281"/>
      <c r="H1096" s="280"/>
      <c r="I1096" s="199"/>
      <c r="J1096" s="199"/>
      <c r="K1096" s="200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87" customFormat="1" ht="12">
      <c r="A1097" s="278"/>
      <c r="B1097" s="279"/>
      <c r="C1097" s="280"/>
      <c r="D1097" s="278"/>
      <c r="E1097" s="281"/>
      <c r="F1097" s="281"/>
      <c r="G1097" s="281"/>
      <c r="H1097" s="280"/>
      <c r="I1097" s="199"/>
      <c r="J1097" s="199"/>
      <c r="K1097" s="200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87" customFormat="1" ht="12">
      <c r="A1098" s="278"/>
      <c r="B1098" s="279"/>
      <c r="C1098" s="280"/>
      <c r="D1098" s="278"/>
      <c r="E1098" s="281"/>
      <c r="F1098" s="281"/>
      <c r="G1098" s="281"/>
      <c r="H1098" s="280"/>
      <c r="I1098" s="199"/>
      <c r="J1098" s="199"/>
      <c r="K1098" s="200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87" customFormat="1" ht="12">
      <c r="A1099" s="278"/>
      <c r="B1099" s="279"/>
      <c r="C1099" s="280"/>
      <c r="D1099" s="278"/>
      <c r="E1099" s="281"/>
      <c r="F1099" s="281"/>
      <c r="G1099" s="281"/>
      <c r="H1099" s="280"/>
      <c r="I1099" s="199"/>
      <c r="J1099" s="199"/>
      <c r="K1099" s="200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87" customFormat="1" ht="12">
      <c r="A1100" s="278"/>
      <c r="B1100" s="279"/>
      <c r="C1100" s="280"/>
      <c r="D1100" s="278"/>
      <c r="E1100" s="281"/>
      <c r="F1100" s="281"/>
      <c r="G1100" s="281"/>
      <c r="H1100" s="280"/>
      <c r="I1100" s="199"/>
      <c r="J1100" s="199"/>
      <c r="K1100" s="200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87" customFormat="1" ht="12">
      <c r="A1101" s="278"/>
      <c r="B1101" s="279"/>
      <c r="C1101" s="280"/>
      <c r="D1101" s="278"/>
      <c r="E1101" s="281"/>
      <c r="F1101" s="281"/>
      <c r="G1101" s="281"/>
      <c r="H1101" s="280"/>
      <c r="I1101" s="199"/>
      <c r="J1101" s="199"/>
      <c r="K1101" s="200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87" customFormat="1" ht="12">
      <c r="A1102" s="278"/>
      <c r="B1102" s="279"/>
      <c r="C1102" s="280"/>
      <c r="D1102" s="278"/>
      <c r="E1102" s="281"/>
      <c r="F1102" s="281"/>
      <c r="G1102" s="281"/>
      <c r="H1102" s="280"/>
      <c r="I1102" s="199"/>
      <c r="J1102" s="199"/>
      <c r="K1102" s="200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87" customFormat="1" ht="12">
      <c r="A1103" s="278"/>
      <c r="B1103" s="279"/>
      <c r="C1103" s="280"/>
      <c r="D1103" s="278"/>
      <c r="E1103" s="281"/>
      <c r="F1103" s="281"/>
      <c r="G1103" s="281"/>
      <c r="H1103" s="280"/>
      <c r="I1103" s="199"/>
      <c r="J1103" s="199"/>
      <c r="K1103" s="200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87" customFormat="1" ht="12">
      <c r="A1104" s="278"/>
      <c r="B1104" s="279"/>
      <c r="C1104" s="280"/>
      <c r="D1104" s="278"/>
      <c r="E1104" s="281"/>
      <c r="F1104" s="281"/>
      <c r="G1104" s="281"/>
      <c r="H1104" s="280"/>
      <c r="I1104" s="199"/>
      <c r="J1104" s="199"/>
      <c r="K1104" s="200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87" customFormat="1" ht="12">
      <c r="A1105" s="278"/>
      <c r="B1105" s="279"/>
      <c r="C1105" s="280"/>
      <c r="D1105" s="278"/>
      <c r="E1105" s="281"/>
      <c r="F1105" s="281"/>
      <c r="G1105" s="281"/>
      <c r="H1105" s="280"/>
      <c r="I1105" s="199"/>
      <c r="J1105" s="199"/>
      <c r="K1105" s="200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87" customFormat="1" ht="12">
      <c r="A1106" s="278"/>
      <c r="B1106" s="279"/>
      <c r="C1106" s="280"/>
      <c r="D1106" s="278"/>
      <c r="E1106" s="281"/>
      <c r="F1106" s="281"/>
      <c r="G1106" s="281"/>
      <c r="H1106" s="280"/>
      <c r="I1106" s="199"/>
      <c r="J1106" s="199"/>
      <c r="K1106" s="200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87" customFormat="1" ht="12">
      <c r="A1107" s="278"/>
      <c r="B1107" s="279"/>
      <c r="C1107" s="280"/>
      <c r="D1107" s="278"/>
      <c r="E1107" s="281"/>
      <c r="F1107" s="281"/>
      <c r="G1107" s="281"/>
      <c r="H1107" s="280"/>
      <c r="I1107" s="199"/>
      <c r="J1107" s="199"/>
      <c r="K1107" s="200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87" customFormat="1" ht="12">
      <c r="A1108" s="278"/>
      <c r="B1108" s="279"/>
      <c r="C1108" s="280"/>
      <c r="D1108" s="278"/>
      <c r="E1108" s="281"/>
      <c r="F1108" s="281"/>
      <c r="G1108" s="281"/>
      <c r="H1108" s="280"/>
      <c r="I1108" s="199"/>
      <c r="J1108" s="199"/>
      <c r="K1108" s="200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87" customFormat="1" ht="12">
      <c r="A1109" s="278"/>
      <c r="B1109" s="279"/>
      <c r="C1109" s="280"/>
      <c r="D1109" s="278"/>
      <c r="E1109" s="281"/>
      <c r="F1109" s="281"/>
      <c r="G1109" s="281"/>
      <c r="H1109" s="280"/>
      <c r="I1109" s="199"/>
      <c r="J1109" s="199"/>
      <c r="K1109" s="200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87" customFormat="1" ht="12">
      <c r="A1110" s="278"/>
      <c r="B1110" s="279"/>
      <c r="C1110" s="280"/>
      <c r="D1110" s="278"/>
      <c r="E1110" s="281"/>
      <c r="F1110" s="281"/>
      <c r="G1110" s="281"/>
      <c r="H1110" s="280"/>
      <c r="I1110" s="199"/>
      <c r="J1110" s="199"/>
      <c r="K1110" s="200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87" customFormat="1" ht="12">
      <c r="A1111" s="278"/>
      <c r="B1111" s="279"/>
      <c r="C1111" s="280"/>
      <c r="D1111" s="278"/>
      <c r="E1111" s="281"/>
      <c r="F1111" s="281"/>
      <c r="G1111" s="281"/>
      <c r="H1111" s="280"/>
      <c r="I1111" s="199"/>
      <c r="J1111" s="199"/>
      <c r="K1111" s="200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87" customFormat="1" ht="12">
      <c r="A1112" s="278"/>
      <c r="B1112" s="279"/>
      <c r="C1112" s="280"/>
      <c r="D1112" s="278"/>
      <c r="E1112" s="281"/>
      <c r="F1112" s="281"/>
      <c r="G1112" s="281"/>
      <c r="H1112" s="280"/>
      <c r="I1112" s="199"/>
      <c r="J1112" s="199"/>
      <c r="K1112" s="200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87" customFormat="1" ht="12">
      <c r="A1113" s="278"/>
      <c r="B1113" s="279"/>
      <c r="C1113" s="280"/>
      <c r="D1113" s="278"/>
      <c r="E1113" s="281"/>
      <c r="F1113" s="281"/>
      <c r="G1113" s="281"/>
      <c r="H1113" s="280"/>
      <c r="I1113" s="199"/>
      <c r="J1113" s="199"/>
      <c r="K1113" s="200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87" customFormat="1" ht="12">
      <c r="A1114" s="278"/>
      <c r="B1114" s="279"/>
      <c r="C1114" s="280"/>
      <c r="D1114" s="278"/>
      <c r="E1114" s="281"/>
      <c r="F1114" s="281"/>
      <c r="G1114" s="281"/>
      <c r="H1114" s="280"/>
      <c r="I1114" s="199"/>
      <c r="J1114" s="199"/>
      <c r="K1114" s="200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87" customFormat="1" ht="12">
      <c r="A1115" s="278"/>
      <c r="B1115" s="279"/>
      <c r="C1115" s="280"/>
      <c r="D1115" s="278"/>
      <c r="E1115" s="281"/>
      <c r="F1115" s="281"/>
      <c r="G1115" s="281"/>
      <c r="H1115" s="280"/>
      <c r="I1115" s="199"/>
      <c r="J1115" s="199"/>
      <c r="K1115" s="200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87" customFormat="1" ht="12">
      <c r="A1116" s="278"/>
      <c r="B1116" s="279"/>
      <c r="C1116" s="280"/>
      <c r="D1116" s="278"/>
      <c r="E1116" s="281"/>
      <c r="F1116" s="281"/>
      <c r="G1116" s="281"/>
      <c r="H1116" s="280"/>
      <c r="I1116" s="199"/>
      <c r="J1116" s="199"/>
      <c r="K1116" s="200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87" customFormat="1" ht="12">
      <c r="A1117" s="278"/>
      <c r="B1117" s="279"/>
      <c r="C1117" s="280"/>
      <c r="D1117" s="278"/>
      <c r="E1117" s="281"/>
      <c r="F1117" s="281"/>
      <c r="G1117" s="281"/>
      <c r="H1117" s="280"/>
      <c r="I1117" s="199"/>
      <c r="J1117" s="199"/>
      <c r="K1117" s="200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87" customFormat="1" ht="12">
      <c r="A1118" s="278"/>
      <c r="B1118" s="279"/>
      <c r="C1118" s="280"/>
      <c r="D1118" s="278"/>
      <c r="E1118" s="281"/>
      <c r="F1118" s="281"/>
      <c r="G1118" s="281"/>
      <c r="H1118" s="280"/>
      <c r="I1118" s="199"/>
      <c r="J1118" s="199"/>
      <c r="K1118" s="200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87" customFormat="1" ht="12">
      <c r="A1119" s="278"/>
      <c r="B1119" s="279"/>
      <c r="C1119" s="280"/>
      <c r="D1119" s="278"/>
      <c r="E1119" s="281"/>
      <c r="F1119" s="281"/>
      <c r="G1119" s="281"/>
      <c r="H1119" s="280"/>
      <c r="I1119" s="199"/>
      <c r="J1119" s="199"/>
      <c r="K1119" s="200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87" customFormat="1" ht="12">
      <c r="A1120" s="278"/>
      <c r="B1120" s="279"/>
      <c r="C1120" s="280"/>
      <c r="D1120" s="278"/>
      <c r="E1120" s="281"/>
      <c r="F1120" s="281"/>
      <c r="G1120" s="281"/>
      <c r="H1120" s="280"/>
      <c r="I1120" s="199"/>
      <c r="J1120" s="199"/>
      <c r="K1120" s="200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87" customFormat="1" ht="12">
      <c r="A1121" s="278"/>
      <c r="B1121" s="279"/>
      <c r="C1121" s="280"/>
      <c r="D1121" s="278"/>
      <c r="E1121" s="281"/>
      <c r="F1121" s="281"/>
      <c r="G1121" s="281"/>
      <c r="H1121" s="280"/>
      <c r="I1121" s="199"/>
      <c r="J1121" s="199"/>
      <c r="K1121" s="200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87" customFormat="1" ht="12">
      <c r="A1122" s="278"/>
      <c r="B1122" s="279"/>
      <c r="C1122" s="280"/>
      <c r="D1122" s="278"/>
      <c r="E1122" s="281"/>
      <c r="F1122" s="281"/>
      <c r="G1122" s="281"/>
      <c r="H1122" s="280"/>
      <c r="I1122" s="199"/>
      <c r="J1122" s="199"/>
      <c r="K1122" s="200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87" customFormat="1" ht="12">
      <c r="A1123" s="278"/>
      <c r="B1123" s="279"/>
      <c r="C1123" s="280"/>
      <c r="D1123" s="278"/>
      <c r="E1123" s="281"/>
      <c r="F1123" s="281"/>
      <c r="G1123" s="281"/>
      <c r="H1123" s="280"/>
      <c r="I1123" s="199"/>
      <c r="J1123" s="199"/>
      <c r="K1123" s="200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87" customFormat="1" ht="12">
      <c r="A1124" s="278"/>
      <c r="B1124" s="279"/>
      <c r="C1124" s="280"/>
      <c r="D1124" s="278"/>
      <c r="E1124" s="281"/>
      <c r="F1124" s="281"/>
      <c r="G1124" s="281"/>
      <c r="H1124" s="280"/>
      <c r="I1124" s="199"/>
      <c r="J1124" s="199"/>
      <c r="K1124" s="200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87" customFormat="1" ht="12">
      <c r="A1125" s="278"/>
      <c r="B1125" s="279"/>
      <c r="C1125" s="280"/>
      <c r="D1125" s="278"/>
      <c r="E1125" s="281"/>
      <c r="F1125" s="281"/>
      <c r="G1125" s="281"/>
      <c r="H1125" s="280"/>
      <c r="I1125" s="199"/>
      <c r="J1125" s="199"/>
      <c r="K1125" s="200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87" customFormat="1" ht="12">
      <c r="A1126" s="278"/>
      <c r="B1126" s="279"/>
      <c r="C1126" s="280"/>
      <c r="D1126" s="278"/>
      <c r="E1126" s="281"/>
      <c r="F1126" s="281"/>
      <c r="G1126" s="281"/>
      <c r="H1126" s="280"/>
      <c r="I1126" s="199"/>
      <c r="J1126" s="199"/>
      <c r="K1126" s="200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87" customFormat="1" ht="12">
      <c r="A1127" s="278"/>
      <c r="B1127" s="279"/>
      <c r="C1127" s="280"/>
      <c r="D1127" s="278"/>
      <c r="E1127" s="281"/>
      <c r="F1127" s="281"/>
      <c r="G1127" s="281"/>
      <c r="H1127" s="280"/>
      <c r="I1127" s="199"/>
      <c r="J1127" s="199"/>
      <c r="K1127" s="200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87" customFormat="1" ht="12">
      <c r="A1128" s="278"/>
      <c r="B1128" s="279"/>
      <c r="C1128" s="280"/>
      <c r="D1128" s="278"/>
      <c r="E1128" s="281"/>
      <c r="F1128" s="281"/>
      <c r="G1128" s="281"/>
      <c r="H1128" s="280"/>
      <c r="I1128" s="199"/>
      <c r="J1128" s="199"/>
      <c r="K1128" s="200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87" customFormat="1" ht="12">
      <c r="A1129" s="278"/>
      <c r="B1129" s="279"/>
      <c r="C1129" s="280"/>
      <c r="D1129" s="278"/>
      <c r="E1129" s="281"/>
      <c r="F1129" s="281"/>
      <c r="G1129" s="281"/>
      <c r="H1129" s="280"/>
      <c r="I1129" s="199"/>
      <c r="J1129" s="199"/>
      <c r="K1129" s="200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87" customFormat="1" ht="12">
      <c r="A1130" s="278"/>
      <c r="B1130" s="279"/>
      <c r="C1130" s="280"/>
      <c r="D1130" s="278"/>
      <c r="E1130" s="281"/>
      <c r="F1130" s="281"/>
      <c r="G1130" s="281"/>
      <c r="H1130" s="280"/>
      <c r="I1130" s="199"/>
      <c r="J1130" s="199"/>
      <c r="K1130" s="200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87" customFormat="1" ht="12">
      <c r="A1131" s="278"/>
      <c r="B1131" s="279"/>
      <c r="C1131" s="280"/>
      <c r="D1131" s="278"/>
      <c r="E1131" s="281"/>
      <c r="F1131" s="281"/>
      <c r="G1131" s="281"/>
      <c r="H1131" s="280"/>
      <c r="I1131" s="199"/>
      <c r="J1131" s="199"/>
      <c r="K1131" s="200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87" customFormat="1" ht="12">
      <c r="A1132" s="278"/>
      <c r="B1132" s="279"/>
      <c r="C1132" s="280"/>
      <c r="D1132" s="278"/>
      <c r="E1132" s="281"/>
      <c r="F1132" s="281"/>
      <c r="G1132" s="281"/>
      <c r="H1132" s="280"/>
      <c r="I1132" s="199"/>
      <c r="J1132" s="199"/>
      <c r="K1132" s="200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87" customFormat="1" ht="12">
      <c r="A1133" s="278"/>
      <c r="B1133" s="279"/>
      <c r="C1133" s="280"/>
      <c r="D1133" s="278"/>
      <c r="E1133" s="281"/>
      <c r="F1133" s="281"/>
      <c r="G1133" s="281"/>
      <c r="H1133" s="280"/>
      <c r="I1133" s="199"/>
      <c r="J1133" s="199"/>
      <c r="K1133" s="200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87" customFormat="1" ht="12">
      <c r="A1134" s="278"/>
      <c r="B1134" s="279"/>
      <c r="C1134" s="280"/>
      <c r="D1134" s="278"/>
      <c r="E1134" s="281"/>
      <c r="F1134" s="281"/>
      <c r="G1134" s="281"/>
      <c r="H1134" s="280"/>
      <c r="I1134" s="199"/>
      <c r="J1134" s="199"/>
      <c r="K1134" s="200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87" customFormat="1" ht="12">
      <c r="A1135" s="278"/>
      <c r="B1135" s="279"/>
      <c r="C1135" s="280"/>
      <c r="D1135" s="278"/>
      <c r="E1135" s="281"/>
      <c r="F1135" s="281"/>
      <c r="G1135" s="281"/>
      <c r="H1135" s="280"/>
      <c r="I1135" s="199"/>
      <c r="J1135" s="199"/>
      <c r="K1135" s="200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87" customFormat="1" ht="12">
      <c r="A1136" s="278"/>
      <c r="B1136" s="279"/>
      <c r="C1136" s="280"/>
      <c r="D1136" s="278"/>
      <c r="E1136" s="281"/>
      <c r="F1136" s="281"/>
      <c r="G1136" s="281"/>
      <c r="H1136" s="280"/>
      <c r="I1136" s="199"/>
      <c r="J1136" s="199"/>
      <c r="K1136" s="200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87" customFormat="1" ht="12">
      <c r="A1137" s="278"/>
      <c r="B1137" s="279"/>
      <c r="C1137" s="280"/>
      <c r="D1137" s="278"/>
      <c r="E1137" s="281"/>
      <c r="F1137" s="281"/>
      <c r="G1137" s="281"/>
      <c r="H1137" s="280"/>
      <c r="I1137" s="199"/>
      <c r="J1137" s="199"/>
      <c r="K1137" s="200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87" customFormat="1" ht="12">
      <c r="A1138" s="278"/>
      <c r="B1138" s="279"/>
      <c r="C1138" s="280"/>
      <c r="D1138" s="278"/>
      <c r="E1138" s="281"/>
      <c r="F1138" s="281"/>
      <c r="G1138" s="281"/>
      <c r="H1138" s="280"/>
      <c r="I1138" s="199"/>
      <c r="J1138" s="199"/>
      <c r="K1138" s="200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87" customFormat="1" ht="12">
      <c r="A1139" s="278"/>
      <c r="B1139" s="279"/>
      <c r="C1139" s="280"/>
      <c r="D1139" s="278"/>
      <c r="E1139" s="281"/>
      <c r="F1139" s="281"/>
      <c r="G1139" s="281"/>
      <c r="H1139" s="280"/>
      <c r="I1139" s="199"/>
      <c r="J1139" s="199"/>
      <c r="K1139" s="200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87" customFormat="1" ht="12">
      <c r="A1140" s="278"/>
      <c r="B1140" s="279"/>
      <c r="C1140" s="280"/>
      <c r="D1140" s="278"/>
      <c r="E1140" s="281"/>
      <c r="F1140" s="281"/>
      <c r="G1140" s="281"/>
      <c r="H1140" s="280"/>
      <c r="I1140" s="199"/>
      <c r="J1140" s="199"/>
      <c r="K1140" s="200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87" customFormat="1" ht="12">
      <c r="A1141" s="278"/>
      <c r="B1141" s="279"/>
      <c r="C1141" s="280"/>
      <c r="D1141" s="278"/>
      <c r="E1141" s="281"/>
      <c r="F1141" s="281"/>
      <c r="G1141" s="281"/>
      <c r="H1141" s="280"/>
      <c r="I1141" s="199"/>
      <c r="J1141" s="199"/>
      <c r="K1141" s="200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87" customFormat="1" ht="12">
      <c r="A1142" s="278"/>
      <c r="B1142" s="279"/>
      <c r="C1142" s="280"/>
      <c r="D1142" s="278"/>
      <c r="E1142" s="281"/>
      <c r="F1142" s="281"/>
      <c r="G1142" s="281"/>
      <c r="H1142" s="280"/>
      <c r="I1142" s="199"/>
      <c r="J1142" s="199"/>
      <c r="K1142" s="200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87" customFormat="1" ht="12">
      <c r="A1143" s="278"/>
      <c r="B1143" s="279"/>
      <c r="C1143" s="280"/>
      <c r="D1143" s="278"/>
      <c r="E1143" s="281"/>
      <c r="F1143" s="281"/>
      <c r="G1143" s="281"/>
      <c r="H1143" s="280"/>
      <c r="I1143" s="199"/>
      <c r="J1143" s="199"/>
      <c r="K1143" s="200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87" customFormat="1" ht="12">
      <c r="A1144" s="278"/>
      <c r="B1144" s="279"/>
      <c r="C1144" s="280"/>
      <c r="D1144" s="278"/>
      <c r="E1144" s="281"/>
      <c r="F1144" s="281"/>
      <c r="G1144" s="281"/>
      <c r="H1144" s="280"/>
      <c r="I1144" s="199"/>
      <c r="J1144" s="199"/>
      <c r="K1144" s="200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87" customFormat="1" ht="12">
      <c r="A1145" s="278"/>
      <c r="B1145" s="279"/>
      <c r="C1145" s="280"/>
      <c r="D1145" s="278"/>
      <c r="E1145" s="281"/>
      <c r="F1145" s="281"/>
      <c r="G1145" s="281"/>
      <c r="H1145" s="280"/>
      <c r="I1145" s="199"/>
      <c r="J1145" s="199"/>
      <c r="K1145" s="200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87" customFormat="1" ht="12">
      <c r="A1146" s="278"/>
      <c r="B1146" s="279"/>
      <c r="C1146" s="280"/>
      <c r="D1146" s="278"/>
      <c r="E1146" s="281"/>
      <c r="F1146" s="281"/>
      <c r="G1146" s="281"/>
      <c r="H1146" s="280"/>
      <c r="I1146" s="199"/>
      <c r="J1146" s="199"/>
      <c r="K1146" s="200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87" customFormat="1" ht="12">
      <c r="A1147" s="278"/>
      <c r="B1147" s="279"/>
      <c r="C1147" s="280"/>
      <c r="D1147" s="278"/>
      <c r="E1147" s="281"/>
      <c r="F1147" s="281"/>
      <c r="G1147" s="281"/>
      <c r="H1147" s="280"/>
      <c r="I1147" s="199"/>
      <c r="J1147" s="199"/>
      <c r="K1147" s="200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87" customFormat="1" ht="12">
      <c r="A1148" s="278"/>
      <c r="B1148" s="279"/>
      <c r="C1148" s="280"/>
      <c r="D1148" s="278"/>
      <c r="E1148" s="281"/>
      <c r="F1148" s="281"/>
      <c r="G1148" s="281"/>
      <c r="H1148" s="280"/>
      <c r="I1148" s="199"/>
      <c r="J1148" s="199"/>
      <c r="K1148" s="200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87" customFormat="1" ht="12">
      <c r="A1149" s="278"/>
      <c r="B1149" s="279"/>
      <c r="C1149" s="280"/>
      <c r="D1149" s="278"/>
      <c r="E1149" s="281"/>
      <c r="F1149" s="281"/>
      <c r="G1149" s="281"/>
      <c r="H1149" s="280"/>
      <c r="I1149" s="199"/>
      <c r="J1149" s="199"/>
      <c r="K1149" s="200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87" customFormat="1" ht="12">
      <c r="A1150" s="278"/>
      <c r="B1150" s="279"/>
      <c r="C1150" s="280"/>
      <c r="D1150" s="278"/>
      <c r="E1150" s="281"/>
      <c r="F1150" s="281"/>
      <c r="G1150" s="281"/>
      <c r="H1150" s="280"/>
      <c r="I1150" s="199"/>
      <c r="J1150" s="199"/>
      <c r="K1150" s="200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87" customFormat="1" ht="12">
      <c r="A1151" s="278"/>
      <c r="B1151" s="279"/>
      <c r="C1151" s="280"/>
      <c r="D1151" s="278"/>
      <c r="E1151" s="281"/>
      <c r="F1151" s="281"/>
      <c r="G1151" s="281"/>
      <c r="H1151" s="280"/>
      <c r="I1151" s="199"/>
      <c r="J1151" s="199"/>
      <c r="K1151" s="200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87" customFormat="1" ht="12">
      <c r="A1152" s="278"/>
      <c r="B1152" s="279"/>
      <c r="C1152" s="280"/>
      <c r="D1152" s="278"/>
      <c r="E1152" s="281"/>
      <c r="F1152" s="281"/>
      <c r="G1152" s="281"/>
      <c r="H1152" s="280"/>
      <c r="I1152" s="199"/>
      <c r="J1152" s="199"/>
      <c r="K1152" s="200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87" customFormat="1" ht="12">
      <c r="A1153" s="278"/>
      <c r="B1153" s="279"/>
      <c r="C1153" s="280"/>
      <c r="D1153" s="278"/>
      <c r="E1153" s="281"/>
      <c r="F1153" s="281"/>
      <c r="G1153" s="281"/>
      <c r="H1153" s="280"/>
      <c r="I1153" s="199"/>
      <c r="J1153" s="199"/>
      <c r="K1153" s="200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87" customFormat="1" ht="12">
      <c r="A1154" s="278"/>
      <c r="B1154" s="279"/>
      <c r="C1154" s="280"/>
      <c r="D1154" s="278"/>
      <c r="E1154" s="281"/>
      <c r="F1154" s="281"/>
      <c r="G1154" s="281"/>
      <c r="H1154" s="280"/>
      <c r="I1154" s="199"/>
      <c r="J1154" s="199"/>
      <c r="K1154" s="200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87" customFormat="1" ht="12">
      <c r="A1155" s="278"/>
      <c r="B1155" s="279"/>
      <c r="C1155" s="280"/>
      <c r="D1155" s="278"/>
      <c r="E1155" s="281"/>
      <c r="F1155" s="281"/>
      <c r="G1155" s="281"/>
      <c r="H1155" s="280"/>
      <c r="I1155" s="199"/>
      <c r="J1155" s="199"/>
      <c r="K1155" s="200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87" customFormat="1" ht="12">
      <c r="A1156" s="278"/>
      <c r="B1156" s="279"/>
      <c r="C1156" s="280"/>
      <c r="D1156" s="278"/>
      <c r="E1156" s="281"/>
      <c r="F1156" s="281"/>
      <c r="G1156" s="281"/>
      <c r="H1156" s="280"/>
      <c r="I1156" s="199"/>
      <c r="J1156" s="199"/>
      <c r="K1156" s="200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87" customFormat="1" ht="12">
      <c r="A1157" s="278"/>
      <c r="B1157" s="279"/>
      <c r="C1157" s="280"/>
      <c r="D1157" s="278"/>
      <c r="E1157" s="281"/>
      <c r="F1157" s="281"/>
      <c r="G1157" s="281"/>
      <c r="H1157" s="280"/>
      <c r="I1157" s="199"/>
      <c r="J1157" s="199"/>
      <c r="K1157" s="200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87" customFormat="1" ht="12">
      <c r="A1158" s="278"/>
      <c r="B1158" s="279"/>
      <c r="C1158" s="280"/>
      <c r="D1158" s="278"/>
      <c r="E1158" s="281"/>
      <c r="F1158" s="281"/>
      <c r="G1158" s="281"/>
      <c r="H1158" s="280"/>
      <c r="I1158" s="199"/>
      <c r="J1158" s="199"/>
      <c r="K1158" s="200"/>
      <c r="L1158" s="199"/>
      <c r="M1158" s="199"/>
      <c r="N1158" s="199"/>
      <c r="O1158" s="199"/>
      <c r="P1158" s="199"/>
      <c r="Q1158" s="199"/>
      <c r="R1158" s="199"/>
      <c r="S1158" s="199"/>
    </row>
    <row r="1169" ht="12">
      <c r="K1169" s="199"/>
    </row>
    <row r="1170" ht="12">
      <c r="K1170" s="199"/>
    </row>
    <row r="1171" ht="12">
      <c r="K1171" s="199"/>
    </row>
    <row r="1172" ht="12">
      <c r="K1172" s="199"/>
    </row>
    <row r="1173" spans="1:19" s="200" customFormat="1" ht="12">
      <c r="A1173" s="278"/>
      <c r="B1173" s="279"/>
      <c r="C1173" s="280"/>
      <c r="D1173" s="278"/>
      <c r="E1173" s="281"/>
      <c r="F1173" s="281"/>
      <c r="G1173" s="281"/>
      <c r="H1173" s="280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2">
      <c r="A1174" s="278"/>
      <c r="B1174" s="279"/>
      <c r="C1174" s="280"/>
      <c r="D1174" s="278"/>
      <c r="E1174" s="281"/>
      <c r="F1174" s="281"/>
      <c r="G1174" s="281"/>
      <c r="H1174" s="280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2">
      <c r="A1175" s="278"/>
      <c r="B1175" s="279"/>
      <c r="C1175" s="280"/>
      <c r="D1175" s="278"/>
      <c r="E1175" s="281"/>
      <c r="F1175" s="281"/>
      <c r="G1175" s="281"/>
      <c r="H1175" s="280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2">
      <c r="A1176" s="278"/>
      <c r="B1176" s="279"/>
      <c r="C1176" s="280"/>
      <c r="D1176" s="278"/>
      <c r="E1176" s="281"/>
      <c r="F1176" s="281"/>
      <c r="G1176" s="281"/>
      <c r="H1176" s="280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2">
      <c r="A1177" s="278"/>
      <c r="B1177" s="279"/>
      <c r="C1177" s="280"/>
      <c r="D1177" s="278"/>
      <c r="E1177" s="281"/>
      <c r="F1177" s="281"/>
      <c r="G1177" s="281"/>
      <c r="H1177" s="280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2">
      <c r="A1178" s="278"/>
      <c r="B1178" s="279"/>
      <c r="C1178" s="280"/>
      <c r="D1178" s="278"/>
      <c r="E1178" s="281"/>
      <c r="F1178" s="281"/>
      <c r="G1178" s="281"/>
      <c r="H1178" s="280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2">
      <c r="A1179" s="278"/>
      <c r="B1179" s="279"/>
      <c r="C1179" s="280"/>
      <c r="D1179" s="278"/>
      <c r="E1179" s="281"/>
      <c r="F1179" s="281"/>
      <c r="G1179" s="281"/>
      <c r="H1179" s="280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2">
      <c r="A1180" s="278"/>
      <c r="B1180" s="279"/>
      <c r="C1180" s="280"/>
      <c r="D1180" s="278"/>
      <c r="E1180" s="281"/>
      <c r="F1180" s="281"/>
      <c r="G1180" s="281"/>
      <c r="H1180" s="280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2">
      <c r="A1181" s="278"/>
      <c r="B1181" s="279"/>
      <c r="C1181" s="280"/>
      <c r="D1181" s="278"/>
      <c r="E1181" s="281"/>
      <c r="F1181" s="281"/>
      <c r="G1181" s="281"/>
      <c r="H1181" s="280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2">
      <c r="A1182" s="278"/>
      <c r="B1182" s="279"/>
      <c r="C1182" s="280"/>
      <c r="D1182" s="278"/>
      <c r="E1182" s="281"/>
      <c r="F1182" s="281"/>
      <c r="G1182" s="281"/>
      <c r="H1182" s="280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2">
      <c r="A1183" s="278"/>
      <c r="B1183" s="279"/>
      <c r="C1183" s="280"/>
      <c r="D1183" s="278"/>
      <c r="E1183" s="281"/>
      <c r="F1183" s="281"/>
      <c r="G1183" s="281"/>
      <c r="H1183" s="280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2">
      <c r="A1184" s="278"/>
      <c r="B1184" s="279"/>
      <c r="C1184" s="280"/>
      <c r="D1184" s="278"/>
      <c r="E1184" s="281"/>
      <c r="F1184" s="281"/>
      <c r="G1184" s="281"/>
      <c r="H1184" s="280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2">
      <c r="A1185" s="278"/>
      <c r="B1185" s="279"/>
      <c r="C1185" s="280"/>
      <c r="D1185" s="278"/>
      <c r="E1185" s="281"/>
      <c r="F1185" s="281"/>
      <c r="G1185" s="281"/>
      <c r="H1185" s="280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2">
      <c r="A1186" s="278"/>
      <c r="B1186" s="279"/>
      <c r="C1186" s="280"/>
      <c r="D1186" s="278"/>
      <c r="E1186" s="281"/>
      <c r="F1186" s="281"/>
      <c r="G1186" s="281"/>
      <c r="H1186" s="280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2">
      <c r="A1187" s="278"/>
      <c r="B1187" s="279"/>
      <c r="C1187" s="280"/>
      <c r="D1187" s="278"/>
      <c r="E1187" s="281"/>
      <c r="F1187" s="281"/>
      <c r="G1187" s="281"/>
      <c r="H1187" s="280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2">
      <c r="A1188" s="278"/>
      <c r="B1188" s="279"/>
      <c r="C1188" s="280"/>
      <c r="D1188" s="278"/>
      <c r="E1188" s="281"/>
      <c r="F1188" s="281"/>
      <c r="G1188" s="281"/>
      <c r="H1188" s="280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2">
      <c r="A1189" s="278"/>
      <c r="B1189" s="279"/>
      <c r="C1189" s="280"/>
      <c r="D1189" s="278"/>
      <c r="E1189" s="281"/>
      <c r="F1189" s="281"/>
      <c r="G1189" s="281"/>
      <c r="H1189" s="280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2">
      <c r="A1190" s="278"/>
      <c r="B1190" s="279"/>
      <c r="C1190" s="280"/>
      <c r="D1190" s="278"/>
      <c r="E1190" s="281"/>
      <c r="F1190" s="281"/>
      <c r="G1190" s="281"/>
      <c r="H1190" s="280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2">
      <c r="A1191" s="278"/>
      <c r="B1191" s="279"/>
      <c r="C1191" s="280"/>
      <c r="D1191" s="278"/>
      <c r="E1191" s="281"/>
      <c r="F1191" s="281"/>
      <c r="G1191" s="281"/>
      <c r="H1191" s="280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2">
      <c r="A1192" s="278"/>
      <c r="B1192" s="279"/>
      <c r="C1192" s="280"/>
      <c r="D1192" s="278"/>
      <c r="E1192" s="281"/>
      <c r="F1192" s="281"/>
      <c r="G1192" s="281"/>
      <c r="H1192" s="280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2">
      <c r="A1193" s="278"/>
      <c r="B1193" s="279"/>
      <c r="C1193" s="280"/>
      <c r="D1193" s="278"/>
      <c r="E1193" s="281"/>
      <c r="F1193" s="281"/>
      <c r="G1193" s="281"/>
      <c r="H1193" s="280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2">
      <c r="A1194" s="278"/>
      <c r="B1194" s="279"/>
      <c r="C1194" s="280"/>
      <c r="D1194" s="278"/>
      <c r="E1194" s="281"/>
      <c r="F1194" s="281"/>
      <c r="G1194" s="281"/>
      <c r="H1194" s="280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2">
      <c r="A1195" s="278"/>
      <c r="B1195" s="279"/>
      <c r="C1195" s="280"/>
      <c r="D1195" s="278"/>
      <c r="E1195" s="281"/>
      <c r="F1195" s="281"/>
      <c r="G1195" s="281"/>
      <c r="H1195" s="280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2">
      <c r="A1196" s="278"/>
      <c r="B1196" s="279"/>
      <c r="C1196" s="280"/>
      <c r="D1196" s="278"/>
      <c r="E1196" s="281"/>
      <c r="F1196" s="281"/>
      <c r="G1196" s="281"/>
      <c r="H1196" s="280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2">
      <c r="A1197" s="278"/>
      <c r="B1197" s="279"/>
      <c r="C1197" s="280"/>
      <c r="D1197" s="278"/>
      <c r="E1197" s="281"/>
      <c r="F1197" s="281"/>
      <c r="G1197" s="281"/>
      <c r="H1197" s="280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2">
      <c r="A1198" s="278"/>
      <c r="B1198" s="279"/>
      <c r="C1198" s="280"/>
      <c r="D1198" s="278"/>
      <c r="E1198" s="281"/>
      <c r="F1198" s="281"/>
      <c r="G1198" s="281"/>
      <c r="H1198" s="280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2">
      <c r="A1199" s="278"/>
      <c r="B1199" s="279"/>
      <c r="C1199" s="280"/>
      <c r="D1199" s="278"/>
      <c r="E1199" s="281"/>
      <c r="F1199" s="281"/>
      <c r="G1199" s="281"/>
      <c r="H1199" s="280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2">
      <c r="A1200" s="278"/>
      <c r="B1200" s="279"/>
      <c r="C1200" s="280"/>
      <c r="D1200" s="278"/>
      <c r="E1200" s="281"/>
      <c r="F1200" s="281"/>
      <c r="G1200" s="281"/>
      <c r="H1200" s="280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2">
      <c r="A1201" s="278"/>
      <c r="B1201" s="279"/>
      <c r="C1201" s="280"/>
      <c r="D1201" s="278"/>
      <c r="E1201" s="281"/>
      <c r="F1201" s="281"/>
      <c r="G1201" s="281"/>
      <c r="H1201" s="280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2">
      <c r="A1202" s="278"/>
      <c r="B1202" s="279"/>
      <c r="C1202" s="280"/>
      <c r="D1202" s="278"/>
      <c r="E1202" s="281"/>
      <c r="F1202" s="281"/>
      <c r="G1202" s="281"/>
      <c r="H1202" s="280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2">
      <c r="A1203" s="278"/>
      <c r="B1203" s="279"/>
      <c r="C1203" s="280"/>
      <c r="D1203" s="278"/>
      <c r="E1203" s="281"/>
      <c r="F1203" s="281"/>
      <c r="G1203" s="281"/>
      <c r="H1203" s="280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2">
      <c r="A1204" s="278"/>
      <c r="B1204" s="279"/>
      <c r="C1204" s="280"/>
      <c r="D1204" s="278"/>
      <c r="E1204" s="281"/>
      <c r="F1204" s="281"/>
      <c r="G1204" s="281"/>
      <c r="H1204" s="280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2">
      <c r="A1205" s="278"/>
      <c r="B1205" s="279"/>
      <c r="C1205" s="280"/>
      <c r="D1205" s="278"/>
      <c r="E1205" s="281"/>
      <c r="F1205" s="281"/>
      <c r="G1205" s="281"/>
      <c r="H1205" s="280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2">
      <c r="A1206" s="278"/>
      <c r="B1206" s="279"/>
      <c r="C1206" s="280"/>
      <c r="D1206" s="278"/>
      <c r="E1206" s="281"/>
      <c r="F1206" s="281"/>
      <c r="G1206" s="281"/>
      <c r="H1206" s="280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2">
      <c r="A1207" s="278"/>
      <c r="B1207" s="279"/>
      <c r="C1207" s="280"/>
      <c r="D1207" s="278"/>
      <c r="E1207" s="281"/>
      <c r="F1207" s="281"/>
      <c r="G1207" s="281"/>
      <c r="H1207" s="280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2">
      <c r="A1208" s="278"/>
      <c r="B1208" s="279"/>
      <c r="C1208" s="280"/>
      <c r="D1208" s="278"/>
      <c r="E1208" s="281"/>
      <c r="F1208" s="281"/>
      <c r="G1208" s="281"/>
      <c r="H1208" s="280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2">
      <c r="A1209" s="278"/>
      <c r="B1209" s="279"/>
      <c r="C1209" s="280"/>
      <c r="D1209" s="278"/>
      <c r="E1209" s="281"/>
      <c r="F1209" s="281"/>
      <c r="G1209" s="281"/>
      <c r="H1209" s="280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2">
      <c r="A1210" s="278"/>
      <c r="B1210" s="279"/>
      <c r="C1210" s="280"/>
      <c r="D1210" s="278"/>
      <c r="E1210" s="281"/>
      <c r="F1210" s="281"/>
      <c r="G1210" s="281"/>
      <c r="H1210" s="280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2">
      <c r="A1211" s="278"/>
      <c r="B1211" s="279"/>
      <c r="C1211" s="280"/>
      <c r="D1211" s="278"/>
      <c r="E1211" s="281"/>
      <c r="F1211" s="281"/>
      <c r="G1211" s="281"/>
      <c r="H1211" s="280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2">
      <c r="A1212" s="278"/>
      <c r="B1212" s="279"/>
      <c r="C1212" s="280"/>
      <c r="D1212" s="278"/>
      <c r="E1212" s="281"/>
      <c r="F1212" s="281"/>
      <c r="G1212" s="281"/>
      <c r="H1212" s="280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2">
      <c r="A1213" s="278"/>
      <c r="B1213" s="279"/>
      <c r="C1213" s="280"/>
      <c r="D1213" s="278"/>
      <c r="E1213" s="281"/>
      <c r="F1213" s="281"/>
      <c r="G1213" s="281"/>
      <c r="H1213" s="280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2">
      <c r="A1214" s="278"/>
      <c r="B1214" s="279"/>
      <c r="C1214" s="280"/>
      <c r="D1214" s="278"/>
      <c r="E1214" s="281"/>
      <c r="F1214" s="281"/>
      <c r="G1214" s="281"/>
      <c r="H1214" s="280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2">
      <c r="A1215" s="278"/>
      <c r="B1215" s="279"/>
      <c r="C1215" s="280"/>
      <c r="D1215" s="278"/>
      <c r="E1215" s="281"/>
      <c r="F1215" s="281"/>
      <c r="G1215" s="281"/>
      <c r="H1215" s="280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2">
      <c r="A1216" s="278"/>
      <c r="B1216" s="279"/>
      <c r="C1216" s="280"/>
      <c r="D1216" s="278"/>
      <c r="E1216" s="281"/>
      <c r="F1216" s="281"/>
      <c r="G1216" s="281"/>
      <c r="H1216" s="280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2">
      <c r="A1217" s="278"/>
      <c r="B1217" s="279"/>
      <c r="C1217" s="280"/>
      <c r="D1217" s="278"/>
      <c r="E1217" s="281"/>
      <c r="F1217" s="281"/>
      <c r="G1217" s="281"/>
      <c r="H1217" s="280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2">
      <c r="A1218" s="278"/>
      <c r="B1218" s="279"/>
      <c r="C1218" s="280"/>
      <c r="D1218" s="278"/>
      <c r="E1218" s="281"/>
      <c r="F1218" s="281"/>
      <c r="G1218" s="281"/>
      <c r="H1218" s="280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2">
      <c r="A1219" s="278"/>
      <c r="B1219" s="279"/>
      <c r="C1219" s="280"/>
      <c r="D1219" s="278"/>
      <c r="E1219" s="281"/>
      <c r="F1219" s="281"/>
      <c r="G1219" s="281"/>
      <c r="H1219" s="280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2">
      <c r="A1220" s="278"/>
      <c r="B1220" s="279"/>
      <c r="C1220" s="280"/>
      <c r="D1220" s="278"/>
      <c r="E1220" s="281"/>
      <c r="F1220" s="281"/>
      <c r="G1220" s="281"/>
      <c r="H1220" s="280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2">
      <c r="A1221" s="278"/>
      <c r="B1221" s="279"/>
      <c r="C1221" s="280"/>
      <c r="D1221" s="278"/>
      <c r="E1221" s="281"/>
      <c r="F1221" s="281"/>
      <c r="G1221" s="281"/>
      <c r="H1221" s="280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2">
      <c r="A1222" s="278"/>
      <c r="B1222" s="279"/>
      <c r="C1222" s="280"/>
      <c r="D1222" s="278"/>
      <c r="E1222" s="281"/>
      <c r="F1222" s="281"/>
      <c r="G1222" s="281"/>
      <c r="H1222" s="280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2">
      <c r="A1223" s="278"/>
      <c r="B1223" s="279"/>
      <c r="C1223" s="280"/>
      <c r="D1223" s="278"/>
      <c r="E1223" s="281"/>
      <c r="F1223" s="281"/>
      <c r="G1223" s="281"/>
      <c r="H1223" s="280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2">
      <c r="A1224" s="278"/>
      <c r="B1224" s="279"/>
      <c r="C1224" s="280"/>
      <c r="D1224" s="278"/>
      <c r="E1224" s="281"/>
      <c r="F1224" s="281"/>
      <c r="G1224" s="281"/>
      <c r="H1224" s="280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2">
      <c r="A1225" s="278"/>
      <c r="B1225" s="279"/>
      <c r="C1225" s="280"/>
      <c r="D1225" s="278"/>
      <c r="E1225" s="281"/>
      <c r="F1225" s="281"/>
      <c r="G1225" s="281"/>
      <c r="H1225" s="280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2">
      <c r="A1226" s="278"/>
      <c r="B1226" s="279"/>
      <c r="C1226" s="280"/>
      <c r="D1226" s="278"/>
      <c r="E1226" s="281"/>
      <c r="F1226" s="281"/>
      <c r="G1226" s="281"/>
      <c r="H1226" s="280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2">
      <c r="A1227" s="278"/>
      <c r="B1227" s="279"/>
      <c r="C1227" s="280"/>
      <c r="D1227" s="278"/>
      <c r="E1227" s="281"/>
      <c r="F1227" s="281"/>
      <c r="G1227" s="281"/>
      <c r="H1227" s="280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2">
      <c r="A1228" s="278"/>
      <c r="B1228" s="279"/>
      <c r="C1228" s="280"/>
      <c r="D1228" s="278"/>
      <c r="E1228" s="281"/>
      <c r="F1228" s="281"/>
      <c r="G1228" s="281"/>
      <c r="H1228" s="280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2">
      <c r="A1229" s="278"/>
      <c r="B1229" s="279"/>
      <c r="C1229" s="280"/>
      <c r="D1229" s="278"/>
      <c r="E1229" s="281"/>
      <c r="F1229" s="281"/>
      <c r="G1229" s="281"/>
      <c r="H1229" s="280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2">
      <c r="A1230" s="278"/>
      <c r="B1230" s="279"/>
      <c r="C1230" s="280"/>
      <c r="D1230" s="278"/>
      <c r="E1230" s="281"/>
      <c r="F1230" s="281"/>
      <c r="G1230" s="281"/>
      <c r="H1230" s="280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2">
      <c r="A1231" s="278"/>
      <c r="B1231" s="279"/>
      <c r="C1231" s="280"/>
      <c r="D1231" s="278"/>
      <c r="E1231" s="281"/>
      <c r="F1231" s="281"/>
      <c r="G1231" s="281"/>
      <c r="H1231" s="280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2">
      <c r="A1232" s="278"/>
      <c r="B1232" s="279"/>
      <c r="C1232" s="280"/>
      <c r="D1232" s="278"/>
      <c r="E1232" s="281"/>
      <c r="F1232" s="281"/>
      <c r="G1232" s="281"/>
      <c r="H1232" s="280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2">
      <c r="A1233" s="278"/>
      <c r="B1233" s="279"/>
      <c r="C1233" s="280"/>
      <c r="D1233" s="278"/>
      <c r="E1233" s="281"/>
      <c r="F1233" s="281"/>
      <c r="G1233" s="281"/>
      <c r="H1233" s="280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2">
      <c r="A1234" s="278"/>
      <c r="B1234" s="279"/>
      <c r="C1234" s="280"/>
      <c r="D1234" s="278"/>
      <c r="E1234" s="281"/>
      <c r="F1234" s="281"/>
      <c r="G1234" s="281"/>
      <c r="H1234" s="280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2">
      <c r="A1235" s="278"/>
      <c r="B1235" s="279"/>
      <c r="C1235" s="280"/>
      <c r="D1235" s="278"/>
      <c r="E1235" s="281"/>
      <c r="F1235" s="281"/>
      <c r="G1235" s="281"/>
      <c r="H1235" s="280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2">
      <c r="A1236" s="278"/>
      <c r="B1236" s="279"/>
      <c r="C1236" s="280"/>
      <c r="D1236" s="278"/>
      <c r="E1236" s="281"/>
      <c r="F1236" s="281"/>
      <c r="G1236" s="281"/>
      <c r="H1236" s="280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2">
      <c r="A1237" s="278"/>
      <c r="B1237" s="279"/>
      <c r="C1237" s="280"/>
      <c r="D1237" s="278"/>
      <c r="E1237" s="281"/>
      <c r="F1237" s="281"/>
      <c r="G1237" s="281"/>
      <c r="H1237" s="280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2">
      <c r="A1238" s="278"/>
      <c r="B1238" s="279"/>
      <c r="C1238" s="280"/>
      <c r="D1238" s="278"/>
      <c r="E1238" s="281"/>
      <c r="F1238" s="281"/>
      <c r="G1238" s="281"/>
      <c r="H1238" s="280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2">
      <c r="A1239" s="278"/>
      <c r="B1239" s="279"/>
      <c r="C1239" s="280"/>
      <c r="D1239" s="278"/>
      <c r="E1239" s="281"/>
      <c r="F1239" s="281"/>
      <c r="G1239" s="281"/>
      <c r="H1239" s="280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2">
      <c r="A1240" s="278"/>
      <c r="B1240" s="279"/>
      <c r="C1240" s="280"/>
      <c r="D1240" s="278"/>
      <c r="E1240" s="281"/>
      <c r="F1240" s="281"/>
      <c r="G1240" s="281"/>
      <c r="H1240" s="280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2">
      <c r="A1241" s="278"/>
      <c r="B1241" s="279"/>
      <c r="C1241" s="280"/>
      <c r="D1241" s="278"/>
      <c r="E1241" s="281"/>
      <c r="F1241" s="281"/>
      <c r="G1241" s="281"/>
      <c r="H1241" s="280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2">
      <c r="A1242" s="278"/>
      <c r="B1242" s="279"/>
      <c r="C1242" s="280"/>
      <c r="D1242" s="278"/>
      <c r="E1242" s="281"/>
      <c r="F1242" s="281"/>
      <c r="G1242" s="281"/>
      <c r="H1242" s="280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2">
      <c r="A1243" s="278"/>
      <c r="B1243" s="279"/>
      <c r="C1243" s="280"/>
      <c r="D1243" s="278"/>
      <c r="E1243" s="281"/>
      <c r="F1243" s="281"/>
      <c r="G1243" s="281"/>
      <c r="H1243" s="280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2">
      <c r="A1244" s="278"/>
      <c r="B1244" s="279"/>
      <c r="C1244" s="280"/>
      <c r="D1244" s="278"/>
      <c r="E1244" s="281"/>
      <c r="F1244" s="281"/>
      <c r="G1244" s="281"/>
      <c r="H1244" s="280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2">
      <c r="A1245" s="278"/>
      <c r="B1245" s="279"/>
      <c r="C1245" s="280"/>
      <c r="D1245" s="278"/>
      <c r="E1245" s="281"/>
      <c r="F1245" s="281"/>
      <c r="G1245" s="281"/>
      <c r="H1245" s="280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2">
      <c r="A1246" s="278"/>
      <c r="B1246" s="279"/>
      <c r="C1246" s="280"/>
      <c r="D1246" s="278"/>
      <c r="E1246" s="281"/>
      <c r="F1246" s="281"/>
      <c r="G1246" s="281"/>
      <c r="H1246" s="280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2">
      <c r="A1247" s="278"/>
      <c r="B1247" s="279"/>
      <c r="C1247" s="280"/>
      <c r="D1247" s="278"/>
      <c r="E1247" s="281"/>
      <c r="F1247" s="281"/>
      <c r="G1247" s="281"/>
      <c r="H1247" s="280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2">
      <c r="A1248" s="278"/>
      <c r="B1248" s="279"/>
      <c r="C1248" s="280"/>
      <c r="D1248" s="278"/>
      <c r="E1248" s="281"/>
      <c r="F1248" s="281"/>
      <c r="G1248" s="281"/>
      <c r="H1248" s="280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2">
      <c r="A1249" s="278"/>
      <c r="B1249" s="279"/>
      <c r="C1249" s="280"/>
      <c r="D1249" s="278"/>
      <c r="E1249" s="281"/>
      <c r="F1249" s="281"/>
      <c r="G1249" s="281"/>
      <c r="H1249" s="280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2">
      <c r="A1250" s="278"/>
      <c r="B1250" s="279"/>
      <c r="C1250" s="280"/>
      <c r="D1250" s="278"/>
      <c r="E1250" s="281"/>
      <c r="F1250" s="281"/>
      <c r="G1250" s="281"/>
      <c r="H1250" s="280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2">
      <c r="A1251" s="278"/>
      <c r="B1251" s="279"/>
      <c r="C1251" s="280"/>
      <c r="D1251" s="278"/>
      <c r="E1251" s="281"/>
      <c r="F1251" s="281"/>
      <c r="G1251" s="281"/>
      <c r="H1251" s="280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2">
      <c r="A1252" s="278"/>
      <c r="B1252" s="279"/>
      <c r="C1252" s="280"/>
      <c r="D1252" s="278"/>
      <c r="E1252" s="281"/>
      <c r="F1252" s="281"/>
      <c r="G1252" s="281"/>
      <c r="H1252" s="280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2">
      <c r="A1253" s="278"/>
      <c r="B1253" s="279"/>
      <c r="C1253" s="280"/>
      <c r="D1253" s="278"/>
      <c r="E1253" s="281"/>
      <c r="F1253" s="281"/>
      <c r="G1253" s="281"/>
      <c r="H1253" s="280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2">
      <c r="A1254" s="278"/>
      <c r="B1254" s="279"/>
      <c r="C1254" s="280"/>
      <c r="D1254" s="278"/>
      <c r="E1254" s="281"/>
      <c r="F1254" s="281"/>
      <c r="G1254" s="281"/>
      <c r="H1254" s="280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2">
      <c r="A1255" s="278"/>
      <c r="B1255" s="279"/>
      <c r="C1255" s="280"/>
      <c r="D1255" s="278"/>
      <c r="E1255" s="281"/>
      <c r="F1255" s="281"/>
      <c r="G1255" s="281"/>
      <c r="H1255" s="280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2">
      <c r="A1256" s="278"/>
      <c r="B1256" s="279"/>
      <c r="C1256" s="280"/>
      <c r="D1256" s="278"/>
      <c r="E1256" s="281"/>
      <c r="F1256" s="281"/>
      <c r="G1256" s="281"/>
      <c r="H1256" s="280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2">
      <c r="A1257" s="278"/>
      <c r="B1257" s="279"/>
      <c r="C1257" s="280"/>
      <c r="D1257" s="278"/>
      <c r="E1257" s="281"/>
      <c r="F1257" s="281"/>
      <c r="G1257" s="281"/>
      <c r="H1257" s="280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2">
      <c r="A1258" s="278"/>
      <c r="B1258" s="279"/>
      <c r="C1258" s="280"/>
      <c r="D1258" s="278"/>
      <c r="E1258" s="281"/>
      <c r="F1258" s="281"/>
      <c r="G1258" s="281"/>
      <c r="H1258" s="280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2">
      <c r="A1259" s="278"/>
      <c r="B1259" s="279"/>
      <c r="C1259" s="280"/>
      <c r="D1259" s="278"/>
      <c r="E1259" s="281"/>
      <c r="F1259" s="281"/>
      <c r="G1259" s="281"/>
      <c r="H1259" s="280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2">
      <c r="A1260" s="278"/>
      <c r="B1260" s="279"/>
      <c r="C1260" s="280"/>
      <c r="D1260" s="278"/>
      <c r="E1260" s="281"/>
      <c r="F1260" s="281"/>
      <c r="G1260" s="281"/>
      <c r="H1260" s="280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2">
      <c r="A1261" s="278"/>
      <c r="B1261" s="279"/>
      <c r="C1261" s="280"/>
      <c r="D1261" s="278"/>
      <c r="E1261" s="281"/>
      <c r="F1261" s="281"/>
      <c r="G1261" s="281"/>
      <c r="H1261" s="280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2">
      <c r="A1262" s="278"/>
      <c r="B1262" s="279"/>
      <c r="C1262" s="280"/>
      <c r="D1262" s="278"/>
      <c r="E1262" s="281"/>
      <c r="F1262" s="281"/>
      <c r="G1262" s="281"/>
      <c r="H1262" s="280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2">
      <c r="A1263" s="278"/>
      <c r="B1263" s="279"/>
      <c r="C1263" s="280"/>
      <c r="D1263" s="278"/>
      <c r="E1263" s="281"/>
      <c r="F1263" s="281"/>
      <c r="G1263" s="281"/>
      <c r="H1263" s="280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2">
      <c r="A1264" s="278"/>
      <c r="B1264" s="279"/>
      <c r="C1264" s="280"/>
      <c r="D1264" s="278"/>
      <c r="E1264" s="281"/>
      <c r="F1264" s="281"/>
      <c r="G1264" s="281"/>
      <c r="H1264" s="280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2">
      <c r="A1265" s="278"/>
      <c r="B1265" s="279"/>
      <c r="C1265" s="280"/>
      <c r="D1265" s="278"/>
      <c r="E1265" s="281"/>
      <c r="F1265" s="281"/>
      <c r="G1265" s="281"/>
      <c r="H1265" s="280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2">
      <c r="A1266" s="278"/>
      <c r="B1266" s="279"/>
      <c r="C1266" s="280"/>
      <c r="D1266" s="278"/>
      <c r="E1266" s="281"/>
      <c r="F1266" s="281"/>
      <c r="G1266" s="281"/>
      <c r="H1266" s="280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2">
      <c r="A1267" s="278"/>
      <c r="B1267" s="279"/>
      <c r="C1267" s="280"/>
      <c r="D1267" s="278"/>
      <c r="E1267" s="281"/>
      <c r="F1267" s="281"/>
      <c r="G1267" s="281"/>
      <c r="H1267" s="280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2">
      <c r="A1268" s="278"/>
      <c r="B1268" s="279"/>
      <c r="C1268" s="280"/>
      <c r="D1268" s="278"/>
      <c r="E1268" s="281"/>
      <c r="F1268" s="281"/>
      <c r="G1268" s="281"/>
      <c r="H1268" s="280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2">
      <c r="A1269" s="278"/>
      <c r="B1269" s="279"/>
      <c r="C1269" s="280"/>
      <c r="D1269" s="278"/>
      <c r="E1269" s="281"/>
      <c r="F1269" s="281"/>
      <c r="G1269" s="281"/>
      <c r="H1269" s="280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2">
      <c r="A1270" s="278"/>
      <c r="B1270" s="279"/>
      <c r="C1270" s="280"/>
      <c r="D1270" s="278"/>
      <c r="E1270" s="281"/>
      <c r="F1270" s="281"/>
      <c r="G1270" s="281"/>
      <c r="H1270" s="280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2">
      <c r="A1271" s="278"/>
      <c r="B1271" s="279"/>
      <c r="C1271" s="280"/>
      <c r="D1271" s="278"/>
      <c r="E1271" s="281"/>
      <c r="F1271" s="281"/>
      <c r="G1271" s="281"/>
      <c r="H1271" s="280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2">
      <c r="A1272" s="278"/>
      <c r="B1272" s="279"/>
      <c r="C1272" s="280"/>
      <c r="D1272" s="278"/>
      <c r="E1272" s="281"/>
      <c r="F1272" s="281"/>
      <c r="G1272" s="281"/>
      <c r="H1272" s="280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2">
      <c r="A1273" s="278"/>
      <c r="B1273" s="279"/>
      <c r="C1273" s="280"/>
      <c r="D1273" s="278"/>
      <c r="E1273" s="281"/>
      <c r="F1273" s="281"/>
      <c r="G1273" s="281"/>
      <c r="H1273" s="280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2">
      <c r="A1274" s="278"/>
      <c r="B1274" s="279"/>
      <c r="C1274" s="280"/>
      <c r="D1274" s="278"/>
      <c r="E1274" s="281"/>
      <c r="F1274" s="281"/>
      <c r="G1274" s="281"/>
      <c r="H1274" s="280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2">
      <c r="A1275" s="278"/>
      <c r="B1275" s="279"/>
      <c r="C1275" s="280"/>
      <c r="D1275" s="278"/>
      <c r="E1275" s="281"/>
      <c r="F1275" s="281"/>
      <c r="G1275" s="281"/>
      <c r="H1275" s="280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2">
      <c r="A1276" s="278"/>
      <c r="B1276" s="279"/>
      <c r="C1276" s="280"/>
      <c r="D1276" s="278"/>
      <c r="E1276" s="281"/>
      <c r="F1276" s="281"/>
      <c r="G1276" s="281"/>
      <c r="H1276" s="280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2">
      <c r="A1277" s="278"/>
      <c r="B1277" s="279"/>
      <c r="C1277" s="280"/>
      <c r="D1277" s="278"/>
      <c r="E1277" s="281"/>
      <c r="F1277" s="281"/>
      <c r="G1277" s="281"/>
      <c r="H1277" s="280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2">
      <c r="A1278" s="278"/>
      <c r="B1278" s="279"/>
      <c r="C1278" s="280"/>
      <c r="D1278" s="278"/>
      <c r="E1278" s="281"/>
      <c r="F1278" s="281"/>
      <c r="G1278" s="281"/>
      <c r="H1278" s="280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2">
      <c r="A1279" s="278"/>
      <c r="B1279" s="279"/>
      <c r="C1279" s="280"/>
      <c r="D1279" s="278"/>
      <c r="E1279" s="281"/>
      <c r="F1279" s="281"/>
      <c r="G1279" s="281"/>
      <c r="H1279" s="280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2">
      <c r="A1280" s="278"/>
      <c r="B1280" s="279"/>
      <c r="C1280" s="280"/>
      <c r="D1280" s="278"/>
      <c r="E1280" s="281"/>
      <c r="F1280" s="281"/>
      <c r="G1280" s="281"/>
      <c r="H1280" s="280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2">
      <c r="A1281" s="278"/>
      <c r="B1281" s="279"/>
      <c r="C1281" s="280"/>
      <c r="D1281" s="278"/>
      <c r="E1281" s="281"/>
      <c r="F1281" s="281"/>
      <c r="G1281" s="281"/>
      <c r="H1281" s="280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2">
      <c r="A1282" s="278"/>
      <c r="B1282" s="279"/>
      <c r="C1282" s="280"/>
      <c r="D1282" s="278"/>
      <c r="E1282" s="281"/>
      <c r="F1282" s="281"/>
      <c r="G1282" s="281"/>
      <c r="H1282" s="280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2">
      <c r="A1283" s="278"/>
      <c r="B1283" s="279"/>
      <c r="C1283" s="280"/>
      <c r="D1283" s="278"/>
      <c r="E1283" s="281"/>
      <c r="F1283" s="281"/>
      <c r="G1283" s="281"/>
      <c r="H1283" s="280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2">
      <c r="A1284" s="278"/>
      <c r="B1284" s="279"/>
      <c r="C1284" s="280"/>
      <c r="D1284" s="278"/>
      <c r="E1284" s="281"/>
      <c r="F1284" s="281"/>
      <c r="G1284" s="281"/>
      <c r="H1284" s="280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2">
      <c r="A1285" s="278"/>
      <c r="B1285" s="279"/>
      <c r="C1285" s="280"/>
      <c r="D1285" s="278"/>
      <c r="E1285" s="281"/>
      <c r="F1285" s="281"/>
      <c r="G1285" s="281"/>
      <c r="H1285" s="280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2">
      <c r="A1286" s="278"/>
      <c r="B1286" s="279"/>
      <c r="C1286" s="280"/>
      <c r="D1286" s="278"/>
      <c r="E1286" s="281"/>
      <c r="F1286" s="281"/>
      <c r="G1286" s="281"/>
      <c r="H1286" s="280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2">
      <c r="A1287" s="278"/>
      <c r="B1287" s="279"/>
      <c r="C1287" s="280"/>
      <c r="D1287" s="278"/>
      <c r="E1287" s="281"/>
      <c r="F1287" s="281"/>
      <c r="G1287" s="281"/>
      <c r="H1287" s="280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2">
      <c r="A1288" s="278"/>
      <c r="B1288" s="279"/>
      <c r="C1288" s="280"/>
      <c r="D1288" s="278"/>
      <c r="E1288" s="281"/>
      <c r="F1288" s="281"/>
      <c r="G1288" s="281"/>
      <c r="H1288" s="280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2">
      <c r="A1289" s="278"/>
      <c r="B1289" s="279"/>
      <c r="C1289" s="280"/>
      <c r="D1289" s="278"/>
      <c r="E1289" s="281"/>
      <c r="F1289" s="281"/>
      <c r="G1289" s="281"/>
      <c r="H1289" s="280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2">
      <c r="A1290" s="278"/>
      <c r="B1290" s="279"/>
      <c r="C1290" s="280"/>
      <c r="D1290" s="278"/>
      <c r="E1290" s="281"/>
      <c r="F1290" s="281"/>
      <c r="G1290" s="281"/>
      <c r="H1290" s="280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2">
      <c r="A1291" s="278"/>
      <c r="B1291" s="279"/>
      <c r="C1291" s="280"/>
      <c r="D1291" s="278"/>
      <c r="E1291" s="281"/>
      <c r="F1291" s="281"/>
      <c r="G1291" s="281"/>
      <c r="H1291" s="280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2">
      <c r="A1292" s="278"/>
      <c r="B1292" s="279"/>
      <c r="C1292" s="280"/>
      <c r="D1292" s="278"/>
      <c r="E1292" s="281"/>
      <c r="F1292" s="281"/>
      <c r="G1292" s="281"/>
      <c r="H1292" s="280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2">
      <c r="A1293" s="278"/>
      <c r="B1293" s="279"/>
      <c r="C1293" s="280"/>
      <c r="D1293" s="278"/>
      <c r="E1293" s="281"/>
      <c r="F1293" s="281"/>
      <c r="G1293" s="281"/>
      <c r="H1293" s="280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2">
      <c r="A1294" s="278"/>
      <c r="B1294" s="279"/>
      <c r="C1294" s="280"/>
      <c r="D1294" s="278"/>
      <c r="E1294" s="281"/>
      <c r="F1294" s="281"/>
      <c r="G1294" s="281"/>
      <c r="H1294" s="280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2">
      <c r="A1295" s="278"/>
      <c r="B1295" s="279"/>
      <c r="C1295" s="280"/>
      <c r="D1295" s="278"/>
      <c r="E1295" s="281"/>
      <c r="F1295" s="281"/>
      <c r="G1295" s="281"/>
      <c r="H1295" s="280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2">
      <c r="A1296" s="278"/>
      <c r="B1296" s="279"/>
      <c r="C1296" s="280"/>
      <c r="D1296" s="278"/>
      <c r="E1296" s="281"/>
      <c r="F1296" s="281"/>
      <c r="G1296" s="281"/>
      <c r="H1296" s="280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2">
      <c r="A1297" s="278"/>
      <c r="B1297" s="279"/>
      <c r="C1297" s="280"/>
      <c r="D1297" s="278"/>
      <c r="E1297" s="281"/>
      <c r="F1297" s="281"/>
      <c r="G1297" s="281"/>
      <c r="H1297" s="280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2">
      <c r="A1298" s="278"/>
      <c r="B1298" s="279"/>
      <c r="C1298" s="280"/>
      <c r="D1298" s="278"/>
      <c r="E1298" s="281"/>
      <c r="F1298" s="281"/>
      <c r="G1298" s="281"/>
      <c r="H1298" s="280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2">
      <c r="A1299" s="278"/>
      <c r="B1299" s="279"/>
      <c r="C1299" s="280"/>
      <c r="D1299" s="278"/>
      <c r="E1299" s="281"/>
      <c r="F1299" s="281"/>
      <c r="G1299" s="281"/>
      <c r="H1299" s="280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2">
      <c r="A1300" s="278"/>
      <c r="B1300" s="279"/>
      <c r="C1300" s="280"/>
      <c r="D1300" s="278"/>
      <c r="E1300" s="281"/>
      <c r="F1300" s="281"/>
      <c r="G1300" s="281"/>
      <c r="H1300" s="280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2">
      <c r="A1301" s="278"/>
      <c r="B1301" s="279"/>
      <c r="C1301" s="280"/>
      <c r="D1301" s="278"/>
      <c r="E1301" s="281"/>
      <c r="F1301" s="281"/>
      <c r="G1301" s="281"/>
      <c r="H1301" s="280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2">
      <c r="A1302" s="278"/>
      <c r="B1302" s="279"/>
      <c r="C1302" s="280"/>
      <c r="D1302" s="278"/>
      <c r="E1302" s="281"/>
      <c r="F1302" s="281"/>
      <c r="G1302" s="281"/>
      <c r="H1302" s="280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2">
      <c r="A1303" s="278"/>
      <c r="B1303" s="279"/>
      <c r="C1303" s="280"/>
      <c r="D1303" s="278"/>
      <c r="E1303" s="281"/>
      <c r="F1303" s="281"/>
      <c r="G1303" s="281"/>
      <c r="H1303" s="280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2">
      <c r="A1304" s="278"/>
      <c r="B1304" s="279"/>
      <c r="C1304" s="280"/>
      <c r="D1304" s="278"/>
      <c r="E1304" s="281"/>
      <c r="F1304" s="281"/>
      <c r="G1304" s="281"/>
      <c r="H1304" s="280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2">
      <c r="A1305" s="278"/>
      <c r="B1305" s="279"/>
      <c r="C1305" s="280"/>
      <c r="D1305" s="278"/>
      <c r="E1305" s="281"/>
      <c r="F1305" s="281"/>
      <c r="G1305" s="281"/>
      <c r="H1305" s="280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2">
      <c r="A1306" s="278"/>
      <c r="B1306" s="279"/>
      <c r="C1306" s="280"/>
      <c r="D1306" s="278"/>
      <c r="E1306" s="281"/>
      <c r="F1306" s="281"/>
      <c r="G1306" s="281"/>
      <c r="H1306" s="280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2">
      <c r="A1307" s="278"/>
      <c r="B1307" s="279"/>
      <c r="C1307" s="280"/>
      <c r="D1307" s="278"/>
      <c r="E1307" s="281"/>
      <c r="F1307" s="281"/>
      <c r="G1307" s="281"/>
      <c r="H1307" s="280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2">
      <c r="A1308" s="278"/>
      <c r="B1308" s="279"/>
      <c r="C1308" s="280"/>
      <c r="D1308" s="278"/>
      <c r="E1308" s="281"/>
      <c r="F1308" s="281"/>
      <c r="G1308" s="281"/>
      <c r="H1308" s="280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2">
      <c r="A1309" s="278"/>
      <c r="B1309" s="279"/>
      <c r="C1309" s="280"/>
      <c r="D1309" s="278"/>
      <c r="E1309" s="281"/>
      <c r="F1309" s="281"/>
      <c r="G1309" s="281"/>
      <c r="H1309" s="280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2">
      <c r="A1310" s="278"/>
      <c r="B1310" s="279"/>
      <c r="C1310" s="280"/>
      <c r="D1310" s="278"/>
      <c r="E1310" s="281"/>
      <c r="F1310" s="281"/>
      <c r="G1310" s="281"/>
      <c r="H1310" s="280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2">
      <c r="A1311" s="278"/>
      <c r="B1311" s="279"/>
      <c r="C1311" s="280"/>
      <c r="D1311" s="278"/>
      <c r="E1311" s="281"/>
      <c r="F1311" s="281"/>
      <c r="G1311" s="281"/>
      <c r="H1311" s="280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2">
      <c r="A1312" s="278"/>
      <c r="B1312" s="279"/>
      <c r="C1312" s="280"/>
      <c r="D1312" s="278"/>
      <c r="E1312" s="281"/>
      <c r="F1312" s="281"/>
      <c r="G1312" s="281"/>
      <c r="H1312" s="280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2">
      <c r="A1313" s="278"/>
      <c r="B1313" s="279"/>
      <c r="C1313" s="280"/>
      <c r="D1313" s="278"/>
      <c r="E1313" s="281"/>
      <c r="F1313" s="281"/>
      <c r="G1313" s="281"/>
      <c r="H1313" s="280"/>
      <c r="I1313" s="199"/>
      <c r="J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2">
      <c r="A1314" s="278"/>
      <c r="B1314" s="279"/>
      <c r="C1314" s="280"/>
      <c r="D1314" s="278"/>
      <c r="E1314" s="281"/>
      <c r="F1314" s="281"/>
      <c r="G1314" s="281"/>
      <c r="H1314" s="280"/>
      <c r="I1314" s="199"/>
      <c r="J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2">
      <c r="A1315" s="278"/>
      <c r="B1315" s="279"/>
      <c r="C1315" s="280"/>
      <c r="D1315" s="278"/>
      <c r="E1315" s="281"/>
      <c r="F1315" s="281"/>
      <c r="G1315" s="281"/>
      <c r="H1315" s="280"/>
      <c r="I1315" s="199"/>
      <c r="J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2">
      <c r="A1316" s="278"/>
      <c r="B1316" s="279"/>
      <c r="C1316" s="280"/>
      <c r="D1316" s="278"/>
      <c r="E1316" s="281"/>
      <c r="F1316" s="281"/>
      <c r="G1316" s="281"/>
      <c r="H1316" s="280"/>
      <c r="I1316" s="199"/>
      <c r="J1316" s="199"/>
      <c r="L1316" s="199"/>
      <c r="M1316" s="199"/>
      <c r="N1316" s="199"/>
      <c r="O1316" s="199"/>
      <c r="P1316" s="199"/>
      <c r="Q1316" s="199"/>
      <c r="R1316" s="199"/>
      <c r="S1316" s="199"/>
    </row>
    <row r="1319" spans="1:19" s="287" customFormat="1" ht="12">
      <c r="A1319" s="278"/>
      <c r="B1319" s="279"/>
      <c r="C1319" s="280"/>
      <c r="D1319" s="278"/>
      <c r="E1319" s="281"/>
      <c r="F1319" s="281"/>
      <c r="G1319" s="281"/>
      <c r="H1319" s="280"/>
      <c r="I1319" s="199"/>
      <c r="J1319" s="199"/>
      <c r="K1319" s="200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87" customFormat="1" ht="12">
      <c r="A1320" s="278"/>
      <c r="B1320" s="279"/>
      <c r="C1320" s="280"/>
      <c r="D1320" s="278"/>
      <c r="E1320" s="281"/>
      <c r="F1320" s="281"/>
      <c r="G1320" s="281"/>
      <c r="H1320" s="280"/>
      <c r="I1320" s="199"/>
      <c r="J1320" s="199"/>
      <c r="K1320" s="200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87" customFormat="1" ht="12">
      <c r="A1321" s="278"/>
      <c r="B1321" s="279"/>
      <c r="C1321" s="280"/>
      <c r="D1321" s="278"/>
      <c r="E1321" s="281"/>
      <c r="F1321" s="281"/>
      <c r="G1321" s="281"/>
      <c r="H1321" s="280"/>
      <c r="I1321" s="199"/>
      <c r="J1321" s="199"/>
      <c r="K1321" s="200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87" customFormat="1" ht="12">
      <c r="A1322" s="278"/>
      <c r="B1322" s="279"/>
      <c r="C1322" s="280"/>
      <c r="D1322" s="278"/>
      <c r="E1322" s="281"/>
      <c r="F1322" s="281"/>
      <c r="G1322" s="281"/>
      <c r="H1322" s="280"/>
      <c r="I1322" s="199"/>
      <c r="J1322" s="199"/>
      <c r="K1322" s="200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87" customFormat="1" ht="12">
      <c r="A1323" s="278"/>
      <c r="B1323" s="279"/>
      <c r="C1323" s="280"/>
      <c r="D1323" s="278"/>
      <c r="E1323" s="281"/>
      <c r="F1323" s="281"/>
      <c r="G1323" s="281"/>
      <c r="H1323" s="280"/>
      <c r="I1323" s="199"/>
      <c r="J1323" s="199"/>
      <c r="K1323" s="200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87" customFormat="1" ht="12">
      <c r="A1324" s="278"/>
      <c r="B1324" s="279"/>
      <c r="C1324" s="280"/>
      <c r="D1324" s="278"/>
      <c r="E1324" s="281"/>
      <c r="F1324" s="281"/>
      <c r="G1324" s="281"/>
      <c r="H1324" s="280"/>
      <c r="I1324" s="199"/>
      <c r="J1324" s="199"/>
      <c r="K1324" s="200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87" customFormat="1" ht="12">
      <c r="A1325" s="278"/>
      <c r="B1325" s="279"/>
      <c r="C1325" s="280"/>
      <c r="D1325" s="278"/>
      <c r="E1325" s="281"/>
      <c r="F1325" s="281"/>
      <c r="G1325" s="281"/>
      <c r="H1325" s="280"/>
      <c r="I1325" s="199"/>
      <c r="J1325" s="199"/>
      <c r="K1325" s="200"/>
      <c r="L1325" s="199"/>
      <c r="M1325" s="199"/>
      <c r="N1325" s="199"/>
      <c r="O1325" s="199"/>
      <c r="P1325" s="199"/>
      <c r="Q1325" s="199"/>
      <c r="R1325" s="199"/>
      <c r="S1325" s="199"/>
    </row>
  </sheetData>
  <sheetProtection algorithmName="SHA-512" hashValue="QtcLBDCaaIS0rVGXcr+tPXINl3Nqzd7PaJ2sWRqKA1OC/41Y4XEFqbtVNRarpLEmwVz9Wzglb4lVqyE/C4RjIw==" saltValue="PkDjD9ezRA1A4dkegE3SFA==" spinCount="100000" sheet="1" objects="1" scenarios="1" selectLockedCells="1"/>
  <printOptions horizontalCentered="1"/>
  <pageMargins left="0.7874015748031497" right="0.5905511811023623" top="0.984251968503937" bottom="0.984251968503937" header="0.5118110236220472" footer="0.5118110236220472"/>
  <pageSetup fitToHeight="10" horizontalDpi="600" verticalDpi="600" orientation="portrait" paperSize="9" scale="90" r:id="rId1"/>
  <headerFooter>
    <oddHeader>&amp;L&amp;9SO 01 Stavební úpravy plynové kotelny&amp;C&amp;9Výkaz výměr
&amp;RMŠ a ZŠ ul. Závodní rekonstrukce PK
</oddHeader>
    <oddFooter>&amp;LPROSPECT spol. s r.o.&amp;C&amp;9&amp;P/&amp;N&amp;RSO 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F774-81B9-498F-B23B-2F0A599B2766}">
  <dimension ref="A1:O1444"/>
  <sheetViews>
    <sheetView view="pageLayout" zoomScale="145" zoomScaleSheetLayoutView="130" zoomScalePageLayoutView="145" workbookViewId="0" topLeftCell="A242">
      <selection activeCell="G236" sqref="G236"/>
    </sheetView>
  </sheetViews>
  <sheetFormatPr defaultColWidth="9.140625" defaultRowHeight="12"/>
  <cols>
    <col min="1" max="1" width="5.7109375" style="345" customWidth="1"/>
    <col min="2" max="2" width="5.7109375" style="346" customWidth="1"/>
    <col min="3" max="3" width="9.28125" style="347" customWidth="1"/>
    <col min="4" max="4" width="49.8515625" style="356" customWidth="1"/>
    <col min="5" max="5" width="9.28125" style="345" customWidth="1"/>
    <col min="6" max="6" width="11.28125" style="349" customWidth="1"/>
    <col min="7" max="7" width="11.421875" style="314" customWidth="1"/>
    <col min="8" max="8" width="17.28125" style="314" customWidth="1"/>
    <col min="9" max="9" width="9.28125" style="356" hidden="1" customWidth="1"/>
    <col min="10" max="10" width="13.7109375" style="248" hidden="1" customWidth="1"/>
    <col min="11" max="11" width="14.140625" style="248" hidden="1" customWidth="1"/>
    <col min="12" max="12" width="10.140625" style="295" hidden="1" customWidth="1"/>
    <col min="13" max="13" width="26.00390625" style="248" hidden="1" customWidth="1"/>
    <col min="14" max="14" width="10.8515625" style="248" hidden="1" customWidth="1"/>
    <col min="15" max="222" width="9.28125" style="248" customWidth="1"/>
    <col min="223" max="224" width="5.7109375" style="248" customWidth="1"/>
    <col min="225" max="225" width="13.28125" style="248" customWidth="1"/>
    <col min="226" max="226" width="49.8515625" style="248" customWidth="1"/>
    <col min="227" max="227" width="9.28125" style="248" customWidth="1"/>
    <col min="228" max="228" width="11.28125" style="248" customWidth="1"/>
    <col min="229" max="229" width="11.421875" style="248" customWidth="1"/>
    <col min="230" max="230" width="13.8515625" style="248" customWidth="1"/>
    <col min="231" max="236" width="9.140625" style="248" hidden="1" customWidth="1"/>
    <col min="237" max="478" width="9.28125" style="248" customWidth="1"/>
    <col min="479" max="480" width="5.7109375" style="248" customWidth="1"/>
    <col min="481" max="481" width="13.28125" style="248" customWidth="1"/>
    <col min="482" max="482" width="49.8515625" style="248" customWidth="1"/>
    <col min="483" max="483" width="9.28125" style="248" customWidth="1"/>
    <col min="484" max="484" width="11.28125" style="248" customWidth="1"/>
    <col min="485" max="485" width="11.421875" style="248" customWidth="1"/>
    <col min="486" max="486" width="13.8515625" style="248" customWidth="1"/>
    <col min="487" max="492" width="9.140625" style="248" hidden="1" customWidth="1"/>
    <col min="493" max="734" width="9.28125" style="248" customWidth="1"/>
    <col min="735" max="736" width="5.7109375" style="248" customWidth="1"/>
    <col min="737" max="737" width="13.28125" style="248" customWidth="1"/>
    <col min="738" max="738" width="49.8515625" style="248" customWidth="1"/>
    <col min="739" max="739" width="9.28125" style="248" customWidth="1"/>
    <col min="740" max="740" width="11.28125" style="248" customWidth="1"/>
    <col min="741" max="741" width="11.421875" style="248" customWidth="1"/>
    <col min="742" max="742" width="13.8515625" style="248" customWidth="1"/>
    <col min="743" max="748" width="9.140625" style="248" hidden="1" customWidth="1"/>
    <col min="749" max="990" width="9.28125" style="248" customWidth="1"/>
    <col min="991" max="992" width="5.7109375" style="248" customWidth="1"/>
    <col min="993" max="993" width="13.28125" style="248" customWidth="1"/>
    <col min="994" max="994" width="49.8515625" style="248" customWidth="1"/>
    <col min="995" max="995" width="9.28125" style="248" customWidth="1"/>
    <col min="996" max="996" width="11.28125" style="248" customWidth="1"/>
    <col min="997" max="997" width="11.421875" style="248" customWidth="1"/>
    <col min="998" max="998" width="13.8515625" style="248" customWidth="1"/>
    <col min="999" max="1004" width="9.140625" style="248" hidden="1" customWidth="1"/>
    <col min="1005" max="1246" width="9.28125" style="248" customWidth="1"/>
    <col min="1247" max="1248" width="5.7109375" style="248" customWidth="1"/>
    <col min="1249" max="1249" width="13.28125" style="248" customWidth="1"/>
    <col min="1250" max="1250" width="49.8515625" style="248" customWidth="1"/>
    <col min="1251" max="1251" width="9.28125" style="248" customWidth="1"/>
    <col min="1252" max="1252" width="11.28125" style="248" customWidth="1"/>
    <col min="1253" max="1253" width="11.421875" style="248" customWidth="1"/>
    <col min="1254" max="1254" width="13.8515625" style="248" customWidth="1"/>
    <col min="1255" max="1260" width="9.140625" style="248" hidden="1" customWidth="1"/>
    <col min="1261" max="1502" width="9.28125" style="248" customWidth="1"/>
    <col min="1503" max="1504" width="5.7109375" style="248" customWidth="1"/>
    <col min="1505" max="1505" width="13.28125" style="248" customWidth="1"/>
    <col min="1506" max="1506" width="49.8515625" style="248" customWidth="1"/>
    <col min="1507" max="1507" width="9.28125" style="248" customWidth="1"/>
    <col min="1508" max="1508" width="11.28125" style="248" customWidth="1"/>
    <col min="1509" max="1509" width="11.421875" style="248" customWidth="1"/>
    <col min="1510" max="1510" width="13.8515625" style="248" customWidth="1"/>
    <col min="1511" max="1516" width="9.140625" style="248" hidden="1" customWidth="1"/>
    <col min="1517" max="1758" width="9.28125" style="248" customWidth="1"/>
    <col min="1759" max="1760" width="5.7109375" style="248" customWidth="1"/>
    <col min="1761" max="1761" width="13.28125" style="248" customWidth="1"/>
    <col min="1762" max="1762" width="49.8515625" style="248" customWidth="1"/>
    <col min="1763" max="1763" width="9.28125" style="248" customWidth="1"/>
    <col min="1764" max="1764" width="11.28125" style="248" customWidth="1"/>
    <col min="1765" max="1765" width="11.421875" style="248" customWidth="1"/>
    <col min="1766" max="1766" width="13.8515625" style="248" customWidth="1"/>
    <col min="1767" max="1772" width="9.140625" style="248" hidden="1" customWidth="1"/>
    <col min="1773" max="2014" width="9.28125" style="248" customWidth="1"/>
    <col min="2015" max="2016" width="5.7109375" style="248" customWidth="1"/>
    <col min="2017" max="2017" width="13.28125" style="248" customWidth="1"/>
    <col min="2018" max="2018" width="49.8515625" style="248" customWidth="1"/>
    <col min="2019" max="2019" width="9.28125" style="248" customWidth="1"/>
    <col min="2020" max="2020" width="11.28125" style="248" customWidth="1"/>
    <col min="2021" max="2021" width="11.421875" style="248" customWidth="1"/>
    <col min="2022" max="2022" width="13.8515625" style="248" customWidth="1"/>
    <col min="2023" max="2028" width="9.140625" style="248" hidden="1" customWidth="1"/>
    <col min="2029" max="2270" width="9.28125" style="248" customWidth="1"/>
    <col min="2271" max="2272" width="5.7109375" style="248" customWidth="1"/>
    <col min="2273" max="2273" width="13.28125" style="248" customWidth="1"/>
    <col min="2274" max="2274" width="49.8515625" style="248" customWidth="1"/>
    <col min="2275" max="2275" width="9.28125" style="248" customWidth="1"/>
    <col min="2276" max="2276" width="11.28125" style="248" customWidth="1"/>
    <col min="2277" max="2277" width="11.421875" style="248" customWidth="1"/>
    <col min="2278" max="2278" width="13.8515625" style="248" customWidth="1"/>
    <col min="2279" max="2284" width="9.140625" style="248" hidden="1" customWidth="1"/>
    <col min="2285" max="2526" width="9.28125" style="248" customWidth="1"/>
    <col min="2527" max="2528" width="5.7109375" style="248" customWidth="1"/>
    <col min="2529" max="2529" width="13.28125" style="248" customWidth="1"/>
    <col min="2530" max="2530" width="49.8515625" style="248" customWidth="1"/>
    <col min="2531" max="2531" width="9.28125" style="248" customWidth="1"/>
    <col min="2532" max="2532" width="11.28125" style="248" customWidth="1"/>
    <col min="2533" max="2533" width="11.421875" style="248" customWidth="1"/>
    <col min="2534" max="2534" width="13.8515625" style="248" customWidth="1"/>
    <col min="2535" max="2540" width="9.140625" style="248" hidden="1" customWidth="1"/>
    <col min="2541" max="2782" width="9.28125" style="248" customWidth="1"/>
    <col min="2783" max="2784" width="5.7109375" style="248" customWidth="1"/>
    <col min="2785" max="2785" width="13.28125" style="248" customWidth="1"/>
    <col min="2786" max="2786" width="49.8515625" style="248" customWidth="1"/>
    <col min="2787" max="2787" width="9.28125" style="248" customWidth="1"/>
    <col min="2788" max="2788" width="11.28125" style="248" customWidth="1"/>
    <col min="2789" max="2789" width="11.421875" style="248" customWidth="1"/>
    <col min="2790" max="2790" width="13.8515625" style="248" customWidth="1"/>
    <col min="2791" max="2796" width="9.140625" style="248" hidden="1" customWidth="1"/>
    <col min="2797" max="3038" width="9.28125" style="248" customWidth="1"/>
    <col min="3039" max="3040" width="5.7109375" style="248" customWidth="1"/>
    <col min="3041" max="3041" width="13.28125" style="248" customWidth="1"/>
    <col min="3042" max="3042" width="49.8515625" style="248" customWidth="1"/>
    <col min="3043" max="3043" width="9.28125" style="248" customWidth="1"/>
    <col min="3044" max="3044" width="11.28125" style="248" customWidth="1"/>
    <col min="3045" max="3045" width="11.421875" style="248" customWidth="1"/>
    <col min="3046" max="3046" width="13.8515625" style="248" customWidth="1"/>
    <col min="3047" max="3052" width="9.140625" style="248" hidden="1" customWidth="1"/>
    <col min="3053" max="3294" width="9.28125" style="248" customWidth="1"/>
    <col min="3295" max="3296" width="5.7109375" style="248" customWidth="1"/>
    <col min="3297" max="3297" width="13.28125" style="248" customWidth="1"/>
    <col min="3298" max="3298" width="49.8515625" style="248" customWidth="1"/>
    <col min="3299" max="3299" width="9.28125" style="248" customWidth="1"/>
    <col min="3300" max="3300" width="11.28125" style="248" customWidth="1"/>
    <col min="3301" max="3301" width="11.421875" style="248" customWidth="1"/>
    <col min="3302" max="3302" width="13.8515625" style="248" customWidth="1"/>
    <col min="3303" max="3308" width="9.140625" style="248" hidden="1" customWidth="1"/>
    <col min="3309" max="3550" width="9.28125" style="248" customWidth="1"/>
    <col min="3551" max="3552" width="5.7109375" style="248" customWidth="1"/>
    <col min="3553" max="3553" width="13.28125" style="248" customWidth="1"/>
    <col min="3554" max="3554" width="49.8515625" style="248" customWidth="1"/>
    <col min="3555" max="3555" width="9.28125" style="248" customWidth="1"/>
    <col min="3556" max="3556" width="11.28125" style="248" customWidth="1"/>
    <col min="3557" max="3557" width="11.421875" style="248" customWidth="1"/>
    <col min="3558" max="3558" width="13.8515625" style="248" customWidth="1"/>
    <col min="3559" max="3564" width="9.140625" style="248" hidden="1" customWidth="1"/>
    <col min="3565" max="3806" width="9.28125" style="248" customWidth="1"/>
    <col min="3807" max="3808" width="5.7109375" style="248" customWidth="1"/>
    <col min="3809" max="3809" width="13.28125" style="248" customWidth="1"/>
    <col min="3810" max="3810" width="49.8515625" style="248" customWidth="1"/>
    <col min="3811" max="3811" width="9.28125" style="248" customWidth="1"/>
    <col min="3812" max="3812" width="11.28125" style="248" customWidth="1"/>
    <col min="3813" max="3813" width="11.421875" style="248" customWidth="1"/>
    <col min="3814" max="3814" width="13.8515625" style="248" customWidth="1"/>
    <col min="3815" max="3820" width="9.140625" style="248" hidden="1" customWidth="1"/>
    <col min="3821" max="4062" width="9.28125" style="248" customWidth="1"/>
    <col min="4063" max="4064" width="5.7109375" style="248" customWidth="1"/>
    <col min="4065" max="4065" width="13.28125" style="248" customWidth="1"/>
    <col min="4066" max="4066" width="49.8515625" style="248" customWidth="1"/>
    <col min="4067" max="4067" width="9.28125" style="248" customWidth="1"/>
    <col min="4068" max="4068" width="11.28125" style="248" customWidth="1"/>
    <col min="4069" max="4069" width="11.421875" style="248" customWidth="1"/>
    <col min="4070" max="4070" width="13.8515625" style="248" customWidth="1"/>
    <col min="4071" max="4076" width="9.140625" style="248" hidden="1" customWidth="1"/>
    <col min="4077" max="4318" width="9.28125" style="248" customWidth="1"/>
    <col min="4319" max="4320" width="5.7109375" style="248" customWidth="1"/>
    <col min="4321" max="4321" width="13.28125" style="248" customWidth="1"/>
    <col min="4322" max="4322" width="49.8515625" style="248" customWidth="1"/>
    <col min="4323" max="4323" width="9.28125" style="248" customWidth="1"/>
    <col min="4324" max="4324" width="11.28125" style="248" customWidth="1"/>
    <col min="4325" max="4325" width="11.421875" style="248" customWidth="1"/>
    <col min="4326" max="4326" width="13.8515625" style="248" customWidth="1"/>
    <col min="4327" max="4332" width="9.140625" style="248" hidden="1" customWidth="1"/>
    <col min="4333" max="4574" width="9.28125" style="248" customWidth="1"/>
    <col min="4575" max="4576" width="5.7109375" style="248" customWidth="1"/>
    <col min="4577" max="4577" width="13.28125" style="248" customWidth="1"/>
    <col min="4578" max="4578" width="49.8515625" style="248" customWidth="1"/>
    <col min="4579" max="4579" width="9.28125" style="248" customWidth="1"/>
    <col min="4580" max="4580" width="11.28125" style="248" customWidth="1"/>
    <col min="4581" max="4581" width="11.421875" style="248" customWidth="1"/>
    <col min="4582" max="4582" width="13.8515625" style="248" customWidth="1"/>
    <col min="4583" max="4588" width="9.140625" style="248" hidden="1" customWidth="1"/>
    <col min="4589" max="4830" width="9.28125" style="248" customWidth="1"/>
    <col min="4831" max="4832" width="5.7109375" style="248" customWidth="1"/>
    <col min="4833" max="4833" width="13.28125" style="248" customWidth="1"/>
    <col min="4834" max="4834" width="49.8515625" style="248" customWidth="1"/>
    <col min="4835" max="4835" width="9.28125" style="248" customWidth="1"/>
    <col min="4836" max="4836" width="11.28125" style="248" customWidth="1"/>
    <col min="4837" max="4837" width="11.421875" style="248" customWidth="1"/>
    <col min="4838" max="4838" width="13.8515625" style="248" customWidth="1"/>
    <col min="4839" max="4844" width="9.140625" style="248" hidden="1" customWidth="1"/>
    <col min="4845" max="5086" width="9.28125" style="248" customWidth="1"/>
    <col min="5087" max="5088" width="5.7109375" style="248" customWidth="1"/>
    <col min="5089" max="5089" width="13.28125" style="248" customWidth="1"/>
    <col min="5090" max="5090" width="49.8515625" style="248" customWidth="1"/>
    <col min="5091" max="5091" width="9.28125" style="248" customWidth="1"/>
    <col min="5092" max="5092" width="11.28125" style="248" customWidth="1"/>
    <col min="5093" max="5093" width="11.421875" style="248" customWidth="1"/>
    <col min="5094" max="5094" width="13.8515625" style="248" customWidth="1"/>
    <col min="5095" max="5100" width="9.140625" style="248" hidden="1" customWidth="1"/>
    <col min="5101" max="5342" width="9.28125" style="248" customWidth="1"/>
    <col min="5343" max="5344" width="5.7109375" style="248" customWidth="1"/>
    <col min="5345" max="5345" width="13.28125" style="248" customWidth="1"/>
    <col min="5346" max="5346" width="49.8515625" style="248" customWidth="1"/>
    <col min="5347" max="5347" width="9.28125" style="248" customWidth="1"/>
    <col min="5348" max="5348" width="11.28125" style="248" customWidth="1"/>
    <col min="5349" max="5349" width="11.421875" style="248" customWidth="1"/>
    <col min="5350" max="5350" width="13.8515625" style="248" customWidth="1"/>
    <col min="5351" max="5356" width="9.140625" style="248" hidden="1" customWidth="1"/>
    <col min="5357" max="5598" width="9.28125" style="248" customWidth="1"/>
    <col min="5599" max="5600" width="5.7109375" style="248" customWidth="1"/>
    <col min="5601" max="5601" width="13.28125" style="248" customWidth="1"/>
    <col min="5602" max="5602" width="49.8515625" style="248" customWidth="1"/>
    <col min="5603" max="5603" width="9.28125" style="248" customWidth="1"/>
    <col min="5604" max="5604" width="11.28125" style="248" customWidth="1"/>
    <col min="5605" max="5605" width="11.421875" style="248" customWidth="1"/>
    <col min="5606" max="5606" width="13.8515625" style="248" customWidth="1"/>
    <col min="5607" max="5612" width="9.140625" style="248" hidden="1" customWidth="1"/>
    <col min="5613" max="5854" width="9.28125" style="248" customWidth="1"/>
    <col min="5855" max="5856" width="5.7109375" style="248" customWidth="1"/>
    <col min="5857" max="5857" width="13.28125" style="248" customWidth="1"/>
    <col min="5858" max="5858" width="49.8515625" style="248" customWidth="1"/>
    <col min="5859" max="5859" width="9.28125" style="248" customWidth="1"/>
    <col min="5860" max="5860" width="11.28125" style="248" customWidth="1"/>
    <col min="5861" max="5861" width="11.421875" style="248" customWidth="1"/>
    <col min="5862" max="5862" width="13.8515625" style="248" customWidth="1"/>
    <col min="5863" max="5868" width="9.140625" style="248" hidden="1" customWidth="1"/>
    <col min="5869" max="6110" width="9.28125" style="248" customWidth="1"/>
    <col min="6111" max="6112" width="5.7109375" style="248" customWidth="1"/>
    <col min="6113" max="6113" width="13.28125" style="248" customWidth="1"/>
    <col min="6114" max="6114" width="49.8515625" style="248" customWidth="1"/>
    <col min="6115" max="6115" width="9.28125" style="248" customWidth="1"/>
    <col min="6116" max="6116" width="11.28125" style="248" customWidth="1"/>
    <col min="6117" max="6117" width="11.421875" style="248" customWidth="1"/>
    <col min="6118" max="6118" width="13.8515625" style="248" customWidth="1"/>
    <col min="6119" max="6124" width="9.140625" style="248" hidden="1" customWidth="1"/>
    <col min="6125" max="6366" width="9.28125" style="248" customWidth="1"/>
    <col min="6367" max="6368" width="5.7109375" style="248" customWidth="1"/>
    <col min="6369" max="6369" width="13.28125" style="248" customWidth="1"/>
    <col min="6370" max="6370" width="49.8515625" style="248" customWidth="1"/>
    <col min="6371" max="6371" width="9.28125" style="248" customWidth="1"/>
    <col min="6372" max="6372" width="11.28125" style="248" customWidth="1"/>
    <col min="6373" max="6373" width="11.421875" style="248" customWidth="1"/>
    <col min="6374" max="6374" width="13.8515625" style="248" customWidth="1"/>
    <col min="6375" max="6380" width="9.140625" style="248" hidden="1" customWidth="1"/>
    <col min="6381" max="6622" width="9.28125" style="248" customWidth="1"/>
    <col min="6623" max="6624" width="5.7109375" style="248" customWidth="1"/>
    <col min="6625" max="6625" width="13.28125" style="248" customWidth="1"/>
    <col min="6626" max="6626" width="49.8515625" style="248" customWidth="1"/>
    <col min="6627" max="6627" width="9.28125" style="248" customWidth="1"/>
    <col min="6628" max="6628" width="11.28125" style="248" customWidth="1"/>
    <col min="6629" max="6629" width="11.421875" style="248" customWidth="1"/>
    <col min="6630" max="6630" width="13.8515625" style="248" customWidth="1"/>
    <col min="6631" max="6636" width="9.140625" style="248" hidden="1" customWidth="1"/>
    <col min="6637" max="6878" width="9.28125" style="248" customWidth="1"/>
    <col min="6879" max="6880" width="5.7109375" style="248" customWidth="1"/>
    <col min="6881" max="6881" width="13.28125" style="248" customWidth="1"/>
    <col min="6882" max="6882" width="49.8515625" style="248" customWidth="1"/>
    <col min="6883" max="6883" width="9.28125" style="248" customWidth="1"/>
    <col min="6884" max="6884" width="11.28125" style="248" customWidth="1"/>
    <col min="6885" max="6885" width="11.421875" style="248" customWidth="1"/>
    <col min="6886" max="6886" width="13.8515625" style="248" customWidth="1"/>
    <col min="6887" max="6892" width="9.140625" style="248" hidden="1" customWidth="1"/>
    <col min="6893" max="7134" width="9.28125" style="248" customWidth="1"/>
    <col min="7135" max="7136" width="5.7109375" style="248" customWidth="1"/>
    <col min="7137" max="7137" width="13.28125" style="248" customWidth="1"/>
    <col min="7138" max="7138" width="49.8515625" style="248" customWidth="1"/>
    <col min="7139" max="7139" width="9.28125" style="248" customWidth="1"/>
    <col min="7140" max="7140" width="11.28125" style="248" customWidth="1"/>
    <col min="7141" max="7141" width="11.421875" style="248" customWidth="1"/>
    <col min="7142" max="7142" width="13.8515625" style="248" customWidth="1"/>
    <col min="7143" max="7148" width="9.140625" style="248" hidden="1" customWidth="1"/>
    <col min="7149" max="7390" width="9.28125" style="248" customWidth="1"/>
    <col min="7391" max="7392" width="5.7109375" style="248" customWidth="1"/>
    <col min="7393" max="7393" width="13.28125" style="248" customWidth="1"/>
    <col min="7394" max="7394" width="49.8515625" style="248" customWidth="1"/>
    <col min="7395" max="7395" width="9.28125" style="248" customWidth="1"/>
    <col min="7396" max="7396" width="11.28125" style="248" customWidth="1"/>
    <col min="7397" max="7397" width="11.421875" style="248" customWidth="1"/>
    <col min="7398" max="7398" width="13.8515625" style="248" customWidth="1"/>
    <col min="7399" max="7404" width="9.140625" style="248" hidden="1" customWidth="1"/>
    <col min="7405" max="7646" width="9.28125" style="248" customWidth="1"/>
    <col min="7647" max="7648" width="5.7109375" style="248" customWidth="1"/>
    <col min="7649" max="7649" width="13.28125" style="248" customWidth="1"/>
    <col min="7650" max="7650" width="49.8515625" style="248" customWidth="1"/>
    <col min="7651" max="7651" width="9.28125" style="248" customWidth="1"/>
    <col min="7652" max="7652" width="11.28125" style="248" customWidth="1"/>
    <col min="7653" max="7653" width="11.421875" style="248" customWidth="1"/>
    <col min="7654" max="7654" width="13.8515625" style="248" customWidth="1"/>
    <col min="7655" max="7660" width="9.140625" style="248" hidden="1" customWidth="1"/>
    <col min="7661" max="7902" width="9.28125" style="248" customWidth="1"/>
    <col min="7903" max="7904" width="5.7109375" style="248" customWidth="1"/>
    <col min="7905" max="7905" width="13.28125" style="248" customWidth="1"/>
    <col min="7906" max="7906" width="49.8515625" style="248" customWidth="1"/>
    <col min="7907" max="7907" width="9.28125" style="248" customWidth="1"/>
    <col min="7908" max="7908" width="11.28125" style="248" customWidth="1"/>
    <col min="7909" max="7909" width="11.421875" style="248" customWidth="1"/>
    <col min="7910" max="7910" width="13.8515625" style="248" customWidth="1"/>
    <col min="7911" max="7916" width="9.140625" style="248" hidden="1" customWidth="1"/>
    <col min="7917" max="8158" width="9.28125" style="248" customWidth="1"/>
    <col min="8159" max="8160" width="5.7109375" style="248" customWidth="1"/>
    <col min="8161" max="8161" width="13.28125" style="248" customWidth="1"/>
    <col min="8162" max="8162" width="49.8515625" style="248" customWidth="1"/>
    <col min="8163" max="8163" width="9.28125" style="248" customWidth="1"/>
    <col min="8164" max="8164" width="11.28125" style="248" customWidth="1"/>
    <col min="8165" max="8165" width="11.421875" style="248" customWidth="1"/>
    <col min="8166" max="8166" width="13.8515625" style="248" customWidth="1"/>
    <col min="8167" max="8172" width="9.140625" style="248" hidden="1" customWidth="1"/>
    <col min="8173" max="8414" width="9.28125" style="248" customWidth="1"/>
    <col min="8415" max="8416" width="5.7109375" style="248" customWidth="1"/>
    <col min="8417" max="8417" width="13.28125" style="248" customWidth="1"/>
    <col min="8418" max="8418" width="49.8515625" style="248" customWidth="1"/>
    <col min="8419" max="8419" width="9.28125" style="248" customWidth="1"/>
    <col min="8420" max="8420" width="11.28125" style="248" customWidth="1"/>
    <col min="8421" max="8421" width="11.421875" style="248" customWidth="1"/>
    <col min="8422" max="8422" width="13.8515625" style="248" customWidth="1"/>
    <col min="8423" max="8428" width="9.140625" style="248" hidden="1" customWidth="1"/>
    <col min="8429" max="8670" width="9.28125" style="248" customWidth="1"/>
    <col min="8671" max="8672" width="5.7109375" style="248" customWidth="1"/>
    <col min="8673" max="8673" width="13.28125" style="248" customWidth="1"/>
    <col min="8674" max="8674" width="49.8515625" style="248" customWidth="1"/>
    <col min="8675" max="8675" width="9.28125" style="248" customWidth="1"/>
    <col min="8676" max="8676" width="11.28125" style="248" customWidth="1"/>
    <col min="8677" max="8677" width="11.421875" style="248" customWidth="1"/>
    <col min="8678" max="8678" width="13.8515625" style="248" customWidth="1"/>
    <col min="8679" max="8684" width="9.140625" style="248" hidden="1" customWidth="1"/>
    <col min="8685" max="8926" width="9.28125" style="248" customWidth="1"/>
    <col min="8927" max="8928" width="5.7109375" style="248" customWidth="1"/>
    <col min="8929" max="8929" width="13.28125" style="248" customWidth="1"/>
    <col min="8930" max="8930" width="49.8515625" style="248" customWidth="1"/>
    <col min="8931" max="8931" width="9.28125" style="248" customWidth="1"/>
    <col min="8932" max="8932" width="11.28125" style="248" customWidth="1"/>
    <col min="8933" max="8933" width="11.421875" style="248" customWidth="1"/>
    <col min="8934" max="8934" width="13.8515625" style="248" customWidth="1"/>
    <col min="8935" max="8940" width="9.140625" style="248" hidden="1" customWidth="1"/>
    <col min="8941" max="9182" width="9.28125" style="248" customWidth="1"/>
    <col min="9183" max="9184" width="5.7109375" style="248" customWidth="1"/>
    <col min="9185" max="9185" width="13.28125" style="248" customWidth="1"/>
    <col min="9186" max="9186" width="49.8515625" style="248" customWidth="1"/>
    <col min="9187" max="9187" width="9.28125" style="248" customWidth="1"/>
    <col min="9188" max="9188" width="11.28125" style="248" customWidth="1"/>
    <col min="9189" max="9189" width="11.421875" style="248" customWidth="1"/>
    <col min="9190" max="9190" width="13.8515625" style="248" customWidth="1"/>
    <col min="9191" max="9196" width="9.140625" style="248" hidden="1" customWidth="1"/>
    <col min="9197" max="9438" width="9.28125" style="248" customWidth="1"/>
    <col min="9439" max="9440" width="5.7109375" style="248" customWidth="1"/>
    <col min="9441" max="9441" width="13.28125" style="248" customWidth="1"/>
    <col min="9442" max="9442" width="49.8515625" style="248" customWidth="1"/>
    <col min="9443" max="9443" width="9.28125" style="248" customWidth="1"/>
    <col min="9444" max="9444" width="11.28125" style="248" customWidth="1"/>
    <col min="9445" max="9445" width="11.421875" style="248" customWidth="1"/>
    <col min="9446" max="9446" width="13.8515625" style="248" customWidth="1"/>
    <col min="9447" max="9452" width="9.140625" style="248" hidden="1" customWidth="1"/>
    <col min="9453" max="9694" width="9.28125" style="248" customWidth="1"/>
    <col min="9695" max="9696" width="5.7109375" style="248" customWidth="1"/>
    <col min="9697" max="9697" width="13.28125" style="248" customWidth="1"/>
    <col min="9698" max="9698" width="49.8515625" style="248" customWidth="1"/>
    <col min="9699" max="9699" width="9.28125" style="248" customWidth="1"/>
    <col min="9700" max="9700" width="11.28125" style="248" customWidth="1"/>
    <col min="9701" max="9701" width="11.421875" style="248" customWidth="1"/>
    <col min="9702" max="9702" width="13.8515625" style="248" customWidth="1"/>
    <col min="9703" max="9708" width="9.140625" style="248" hidden="1" customWidth="1"/>
    <col min="9709" max="9950" width="9.28125" style="248" customWidth="1"/>
    <col min="9951" max="9952" width="5.7109375" style="248" customWidth="1"/>
    <col min="9953" max="9953" width="13.28125" style="248" customWidth="1"/>
    <col min="9954" max="9954" width="49.8515625" style="248" customWidth="1"/>
    <col min="9955" max="9955" width="9.28125" style="248" customWidth="1"/>
    <col min="9956" max="9956" width="11.28125" style="248" customWidth="1"/>
    <col min="9957" max="9957" width="11.421875" style="248" customWidth="1"/>
    <col min="9958" max="9958" width="13.8515625" style="248" customWidth="1"/>
    <col min="9959" max="9964" width="9.140625" style="248" hidden="1" customWidth="1"/>
    <col min="9965" max="10206" width="9.28125" style="248" customWidth="1"/>
    <col min="10207" max="10208" width="5.7109375" style="248" customWidth="1"/>
    <col min="10209" max="10209" width="13.28125" style="248" customWidth="1"/>
    <col min="10210" max="10210" width="49.8515625" style="248" customWidth="1"/>
    <col min="10211" max="10211" width="9.28125" style="248" customWidth="1"/>
    <col min="10212" max="10212" width="11.28125" style="248" customWidth="1"/>
    <col min="10213" max="10213" width="11.421875" style="248" customWidth="1"/>
    <col min="10214" max="10214" width="13.8515625" style="248" customWidth="1"/>
    <col min="10215" max="10220" width="9.140625" style="248" hidden="1" customWidth="1"/>
    <col min="10221" max="10462" width="9.28125" style="248" customWidth="1"/>
    <col min="10463" max="10464" width="5.7109375" style="248" customWidth="1"/>
    <col min="10465" max="10465" width="13.28125" style="248" customWidth="1"/>
    <col min="10466" max="10466" width="49.8515625" style="248" customWidth="1"/>
    <col min="10467" max="10467" width="9.28125" style="248" customWidth="1"/>
    <col min="10468" max="10468" width="11.28125" style="248" customWidth="1"/>
    <col min="10469" max="10469" width="11.421875" style="248" customWidth="1"/>
    <col min="10470" max="10470" width="13.8515625" style="248" customWidth="1"/>
    <col min="10471" max="10476" width="9.140625" style="248" hidden="1" customWidth="1"/>
    <col min="10477" max="10718" width="9.28125" style="248" customWidth="1"/>
    <col min="10719" max="10720" width="5.7109375" style="248" customWidth="1"/>
    <col min="10721" max="10721" width="13.28125" style="248" customWidth="1"/>
    <col min="10722" max="10722" width="49.8515625" style="248" customWidth="1"/>
    <col min="10723" max="10723" width="9.28125" style="248" customWidth="1"/>
    <col min="10724" max="10724" width="11.28125" style="248" customWidth="1"/>
    <col min="10725" max="10725" width="11.421875" style="248" customWidth="1"/>
    <col min="10726" max="10726" width="13.8515625" style="248" customWidth="1"/>
    <col min="10727" max="10732" width="9.140625" style="248" hidden="1" customWidth="1"/>
    <col min="10733" max="10974" width="9.28125" style="248" customWidth="1"/>
    <col min="10975" max="10976" width="5.7109375" style="248" customWidth="1"/>
    <col min="10977" max="10977" width="13.28125" style="248" customWidth="1"/>
    <col min="10978" max="10978" width="49.8515625" style="248" customWidth="1"/>
    <col min="10979" max="10979" width="9.28125" style="248" customWidth="1"/>
    <col min="10980" max="10980" width="11.28125" style="248" customWidth="1"/>
    <col min="10981" max="10981" width="11.421875" style="248" customWidth="1"/>
    <col min="10982" max="10982" width="13.8515625" style="248" customWidth="1"/>
    <col min="10983" max="10988" width="9.140625" style="248" hidden="1" customWidth="1"/>
    <col min="10989" max="11230" width="9.28125" style="248" customWidth="1"/>
    <col min="11231" max="11232" width="5.7109375" style="248" customWidth="1"/>
    <col min="11233" max="11233" width="13.28125" style="248" customWidth="1"/>
    <col min="11234" max="11234" width="49.8515625" style="248" customWidth="1"/>
    <col min="11235" max="11235" width="9.28125" style="248" customWidth="1"/>
    <col min="11236" max="11236" width="11.28125" style="248" customWidth="1"/>
    <col min="11237" max="11237" width="11.421875" style="248" customWidth="1"/>
    <col min="11238" max="11238" width="13.8515625" style="248" customWidth="1"/>
    <col min="11239" max="11244" width="9.140625" style="248" hidden="1" customWidth="1"/>
    <col min="11245" max="11486" width="9.28125" style="248" customWidth="1"/>
    <col min="11487" max="11488" width="5.7109375" style="248" customWidth="1"/>
    <col min="11489" max="11489" width="13.28125" style="248" customWidth="1"/>
    <col min="11490" max="11490" width="49.8515625" style="248" customWidth="1"/>
    <col min="11491" max="11491" width="9.28125" style="248" customWidth="1"/>
    <col min="11492" max="11492" width="11.28125" style="248" customWidth="1"/>
    <col min="11493" max="11493" width="11.421875" style="248" customWidth="1"/>
    <col min="11494" max="11494" width="13.8515625" style="248" customWidth="1"/>
    <col min="11495" max="11500" width="9.140625" style="248" hidden="1" customWidth="1"/>
    <col min="11501" max="11742" width="9.28125" style="248" customWidth="1"/>
    <col min="11743" max="11744" width="5.7109375" style="248" customWidth="1"/>
    <col min="11745" max="11745" width="13.28125" style="248" customWidth="1"/>
    <col min="11746" max="11746" width="49.8515625" style="248" customWidth="1"/>
    <col min="11747" max="11747" width="9.28125" style="248" customWidth="1"/>
    <col min="11748" max="11748" width="11.28125" style="248" customWidth="1"/>
    <col min="11749" max="11749" width="11.421875" style="248" customWidth="1"/>
    <col min="11750" max="11750" width="13.8515625" style="248" customWidth="1"/>
    <col min="11751" max="11756" width="9.140625" style="248" hidden="1" customWidth="1"/>
    <col min="11757" max="11998" width="9.28125" style="248" customWidth="1"/>
    <col min="11999" max="12000" width="5.7109375" style="248" customWidth="1"/>
    <col min="12001" max="12001" width="13.28125" style="248" customWidth="1"/>
    <col min="12002" max="12002" width="49.8515625" style="248" customWidth="1"/>
    <col min="12003" max="12003" width="9.28125" style="248" customWidth="1"/>
    <col min="12004" max="12004" width="11.28125" style="248" customWidth="1"/>
    <col min="12005" max="12005" width="11.421875" style="248" customWidth="1"/>
    <col min="12006" max="12006" width="13.8515625" style="248" customWidth="1"/>
    <col min="12007" max="12012" width="9.140625" style="248" hidden="1" customWidth="1"/>
    <col min="12013" max="12254" width="9.28125" style="248" customWidth="1"/>
    <col min="12255" max="12256" width="5.7109375" style="248" customWidth="1"/>
    <col min="12257" max="12257" width="13.28125" style="248" customWidth="1"/>
    <col min="12258" max="12258" width="49.8515625" style="248" customWidth="1"/>
    <col min="12259" max="12259" width="9.28125" style="248" customWidth="1"/>
    <col min="12260" max="12260" width="11.28125" style="248" customWidth="1"/>
    <col min="12261" max="12261" width="11.421875" style="248" customWidth="1"/>
    <col min="12262" max="12262" width="13.8515625" style="248" customWidth="1"/>
    <col min="12263" max="12268" width="9.140625" style="248" hidden="1" customWidth="1"/>
    <col min="12269" max="12510" width="9.28125" style="248" customWidth="1"/>
    <col min="12511" max="12512" width="5.7109375" style="248" customWidth="1"/>
    <col min="12513" max="12513" width="13.28125" style="248" customWidth="1"/>
    <col min="12514" max="12514" width="49.8515625" style="248" customWidth="1"/>
    <col min="12515" max="12515" width="9.28125" style="248" customWidth="1"/>
    <col min="12516" max="12516" width="11.28125" style="248" customWidth="1"/>
    <col min="12517" max="12517" width="11.421875" style="248" customWidth="1"/>
    <col min="12518" max="12518" width="13.8515625" style="248" customWidth="1"/>
    <col min="12519" max="12524" width="9.140625" style="248" hidden="1" customWidth="1"/>
    <col min="12525" max="12766" width="9.28125" style="248" customWidth="1"/>
    <col min="12767" max="12768" width="5.7109375" style="248" customWidth="1"/>
    <col min="12769" max="12769" width="13.28125" style="248" customWidth="1"/>
    <col min="12770" max="12770" width="49.8515625" style="248" customWidth="1"/>
    <col min="12771" max="12771" width="9.28125" style="248" customWidth="1"/>
    <col min="12772" max="12772" width="11.28125" style="248" customWidth="1"/>
    <col min="12773" max="12773" width="11.421875" style="248" customWidth="1"/>
    <col min="12774" max="12774" width="13.8515625" style="248" customWidth="1"/>
    <col min="12775" max="12780" width="9.140625" style="248" hidden="1" customWidth="1"/>
    <col min="12781" max="13022" width="9.28125" style="248" customWidth="1"/>
    <col min="13023" max="13024" width="5.7109375" style="248" customWidth="1"/>
    <col min="13025" max="13025" width="13.28125" style="248" customWidth="1"/>
    <col min="13026" max="13026" width="49.8515625" style="248" customWidth="1"/>
    <col min="13027" max="13027" width="9.28125" style="248" customWidth="1"/>
    <col min="13028" max="13028" width="11.28125" style="248" customWidth="1"/>
    <col min="13029" max="13029" width="11.421875" style="248" customWidth="1"/>
    <col min="13030" max="13030" width="13.8515625" style="248" customWidth="1"/>
    <col min="13031" max="13036" width="9.140625" style="248" hidden="1" customWidth="1"/>
    <col min="13037" max="13278" width="9.28125" style="248" customWidth="1"/>
    <col min="13279" max="13280" width="5.7109375" style="248" customWidth="1"/>
    <col min="13281" max="13281" width="13.28125" style="248" customWidth="1"/>
    <col min="13282" max="13282" width="49.8515625" style="248" customWidth="1"/>
    <col min="13283" max="13283" width="9.28125" style="248" customWidth="1"/>
    <col min="13284" max="13284" width="11.28125" style="248" customWidth="1"/>
    <col min="13285" max="13285" width="11.421875" style="248" customWidth="1"/>
    <col min="13286" max="13286" width="13.8515625" style="248" customWidth="1"/>
    <col min="13287" max="13292" width="9.140625" style="248" hidden="1" customWidth="1"/>
    <col min="13293" max="13534" width="9.28125" style="248" customWidth="1"/>
    <col min="13535" max="13536" width="5.7109375" style="248" customWidth="1"/>
    <col min="13537" max="13537" width="13.28125" style="248" customWidth="1"/>
    <col min="13538" max="13538" width="49.8515625" style="248" customWidth="1"/>
    <col min="13539" max="13539" width="9.28125" style="248" customWidth="1"/>
    <col min="13540" max="13540" width="11.28125" style="248" customWidth="1"/>
    <col min="13541" max="13541" width="11.421875" style="248" customWidth="1"/>
    <col min="13542" max="13542" width="13.8515625" style="248" customWidth="1"/>
    <col min="13543" max="13548" width="9.140625" style="248" hidden="1" customWidth="1"/>
    <col min="13549" max="13790" width="9.28125" style="248" customWidth="1"/>
    <col min="13791" max="13792" width="5.7109375" style="248" customWidth="1"/>
    <col min="13793" max="13793" width="13.28125" style="248" customWidth="1"/>
    <col min="13794" max="13794" width="49.8515625" style="248" customWidth="1"/>
    <col min="13795" max="13795" width="9.28125" style="248" customWidth="1"/>
    <col min="13796" max="13796" width="11.28125" style="248" customWidth="1"/>
    <col min="13797" max="13797" width="11.421875" style="248" customWidth="1"/>
    <col min="13798" max="13798" width="13.8515625" style="248" customWidth="1"/>
    <col min="13799" max="13804" width="9.140625" style="248" hidden="1" customWidth="1"/>
    <col min="13805" max="14046" width="9.28125" style="248" customWidth="1"/>
    <col min="14047" max="14048" width="5.7109375" style="248" customWidth="1"/>
    <col min="14049" max="14049" width="13.28125" style="248" customWidth="1"/>
    <col min="14050" max="14050" width="49.8515625" style="248" customWidth="1"/>
    <col min="14051" max="14051" width="9.28125" style="248" customWidth="1"/>
    <col min="14052" max="14052" width="11.28125" style="248" customWidth="1"/>
    <col min="14053" max="14053" width="11.421875" style="248" customWidth="1"/>
    <col min="14054" max="14054" width="13.8515625" style="248" customWidth="1"/>
    <col min="14055" max="14060" width="9.140625" style="248" hidden="1" customWidth="1"/>
    <col min="14061" max="14302" width="9.28125" style="248" customWidth="1"/>
    <col min="14303" max="14304" width="5.7109375" style="248" customWidth="1"/>
    <col min="14305" max="14305" width="13.28125" style="248" customWidth="1"/>
    <col min="14306" max="14306" width="49.8515625" style="248" customWidth="1"/>
    <col min="14307" max="14307" width="9.28125" style="248" customWidth="1"/>
    <col min="14308" max="14308" width="11.28125" style="248" customWidth="1"/>
    <col min="14309" max="14309" width="11.421875" style="248" customWidth="1"/>
    <col min="14310" max="14310" width="13.8515625" style="248" customWidth="1"/>
    <col min="14311" max="14316" width="9.140625" style="248" hidden="1" customWidth="1"/>
    <col min="14317" max="14558" width="9.28125" style="248" customWidth="1"/>
    <col min="14559" max="14560" width="5.7109375" style="248" customWidth="1"/>
    <col min="14561" max="14561" width="13.28125" style="248" customWidth="1"/>
    <col min="14562" max="14562" width="49.8515625" style="248" customWidth="1"/>
    <col min="14563" max="14563" width="9.28125" style="248" customWidth="1"/>
    <col min="14564" max="14564" width="11.28125" style="248" customWidth="1"/>
    <col min="14565" max="14565" width="11.421875" style="248" customWidth="1"/>
    <col min="14566" max="14566" width="13.8515625" style="248" customWidth="1"/>
    <col min="14567" max="14572" width="9.140625" style="248" hidden="1" customWidth="1"/>
    <col min="14573" max="14814" width="9.28125" style="248" customWidth="1"/>
    <col min="14815" max="14816" width="5.7109375" style="248" customWidth="1"/>
    <col min="14817" max="14817" width="13.28125" style="248" customWidth="1"/>
    <col min="14818" max="14818" width="49.8515625" style="248" customWidth="1"/>
    <col min="14819" max="14819" width="9.28125" style="248" customWidth="1"/>
    <col min="14820" max="14820" width="11.28125" style="248" customWidth="1"/>
    <col min="14821" max="14821" width="11.421875" style="248" customWidth="1"/>
    <col min="14822" max="14822" width="13.8515625" style="248" customWidth="1"/>
    <col min="14823" max="14828" width="9.140625" style="248" hidden="1" customWidth="1"/>
    <col min="14829" max="15070" width="9.28125" style="248" customWidth="1"/>
    <col min="15071" max="15072" width="5.7109375" style="248" customWidth="1"/>
    <col min="15073" max="15073" width="13.28125" style="248" customWidth="1"/>
    <col min="15074" max="15074" width="49.8515625" style="248" customWidth="1"/>
    <col min="15075" max="15075" width="9.28125" style="248" customWidth="1"/>
    <col min="15076" max="15076" width="11.28125" style="248" customWidth="1"/>
    <col min="15077" max="15077" width="11.421875" style="248" customWidth="1"/>
    <col min="15078" max="15078" width="13.8515625" style="248" customWidth="1"/>
    <col min="15079" max="15084" width="9.140625" style="248" hidden="1" customWidth="1"/>
    <col min="15085" max="15326" width="9.28125" style="248" customWidth="1"/>
    <col min="15327" max="15328" width="5.7109375" style="248" customWidth="1"/>
    <col min="15329" max="15329" width="13.28125" style="248" customWidth="1"/>
    <col min="15330" max="15330" width="49.8515625" style="248" customWidth="1"/>
    <col min="15331" max="15331" width="9.28125" style="248" customWidth="1"/>
    <col min="15332" max="15332" width="11.28125" style="248" customWidth="1"/>
    <col min="15333" max="15333" width="11.421875" style="248" customWidth="1"/>
    <col min="15334" max="15334" width="13.8515625" style="248" customWidth="1"/>
    <col min="15335" max="15340" width="9.140625" style="248" hidden="1" customWidth="1"/>
    <col min="15341" max="15582" width="9.28125" style="248" customWidth="1"/>
    <col min="15583" max="15584" width="5.7109375" style="248" customWidth="1"/>
    <col min="15585" max="15585" width="13.28125" style="248" customWidth="1"/>
    <col min="15586" max="15586" width="49.8515625" style="248" customWidth="1"/>
    <col min="15587" max="15587" width="9.28125" style="248" customWidth="1"/>
    <col min="15588" max="15588" width="11.28125" style="248" customWidth="1"/>
    <col min="15589" max="15589" width="11.421875" style="248" customWidth="1"/>
    <col min="15590" max="15590" width="13.8515625" style="248" customWidth="1"/>
    <col min="15591" max="15596" width="9.140625" style="248" hidden="1" customWidth="1"/>
    <col min="15597" max="15838" width="9.28125" style="248" customWidth="1"/>
    <col min="15839" max="15840" width="5.7109375" style="248" customWidth="1"/>
    <col min="15841" max="15841" width="13.28125" style="248" customWidth="1"/>
    <col min="15842" max="15842" width="49.8515625" style="248" customWidth="1"/>
    <col min="15843" max="15843" width="9.28125" style="248" customWidth="1"/>
    <col min="15844" max="15844" width="11.28125" style="248" customWidth="1"/>
    <col min="15845" max="15845" width="11.421875" style="248" customWidth="1"/>
    <col min="15846" max="15846" width="13.8515625" style="248" customWidth="1"/>
    <col min="15847" max="15852" width="9.140625" style="248" hidden="1" customWidth="1"/>
    <col min="15853" max="16094" width="9.28125" style="248" customWidth="1"/>
    <col min="16095" max="16096" width="5.7109375" style="248" customWidth="1"/>
    <col min="16097" max="16097" width="13.28125" style="248" customWidth="1"/>
    <col min="16098" max="16098" width="49.8515625" style="248" customWidth="1"/>
    <col min="16099" max="16099" width="9.28125" style="248" customWidth="1"/>
    <col min="16100" max="16100" width="11.28125" style="248" customWidth="1"/>
    <col min="16101" max="16101" width="11.421875" style="248" customWidth="1"/>
    <col min="16102" max="16102" width="13.8515625" style="248" customWidth="1"/>
    <col min="16103" max="16108" width="9.140625" style="248" hidden="1" customWidth="1"/>
    <col min="16109" max="16384" width="9.28125" style="248" customWidth="1"/>
  </cols>
  <sheetData>
    <row r="1" spans="1:9" ht="18">
      <c r="A1" s="194" t="s">
        <v>631</v>
      </c>
      <c r="B1" s="288"/>
      <c r="C1" s="289"/>
      <c r="D1" s="290"/>
      <c r="E1" s="291"/>
      <c r="F1" s="292"/>
      <c r="G1" s="293"/>
      <c r="H1" s="293"/>
      <c r="I1" s="294"/>
    </row>
    <row r="2" spans="1:9" ht="12.75">
      <c r="A2" s="201" t="s">
        <v>9</v>
      </c>
      <c r="B2" s="288"/>
      <c r="C2" s="202" t="s">
        <v>64</v>
      </c>
      <c r="D2" s="290"/>
      <c r="E2" s="291"/>
      <c r="F2" s="292"/>
      <c r="G2" s="293"/>
      <c r="H2" s="293"/>
      <c r="I2" s="294"/>
    </row>
    <row r="3" spans="1:9" ht="12.75">
      <c r="A3" s="201" t="s">
        <v>66</v>
      </c>
      <c r="B3" s="288"/>
      <c r="C3" s="296" t="s">
        <v>138</v>
      </c>
      <c r="D3" s="290"/>
      <c r="E3" s="291"/>
      <c r="F3" s="292"/>
      <c r="G3" s="293"/>
      <c r="H3" s="293"/>
      <c r="I3" s="294"/>
    </row>
    <row r="4" spans="1:9" ht="12">
      <c r="A4" s="201"/>
      <c r="B4" s="288"/>
      <c r="C4" s="297"/>
      <c r="D4" s="290"/>
      <c r="E4" s="291"/>
      <c r="F4" s="292"/>
      <c r="G4" s="293"/>
      <c r="H4" s="293"/>
      <c r="I4" s="294"/>
    </row>
    <row r="5" spans="1:9" ht="12">
      <c r="A5" s="291"/>
      <c r="B5" s="298"/>
      <c r="C5" s="297"/>
      <c r="D5" s="290"/>
      <c r="E5" s="291"/>
      <c r="F5" s="292"/>
      <c r="G5" s="293"/>
      <c r="H5" s="293"/>
      <c r="I5" s="294"/>
    </row>
    <row r="6" spans="1:9" ht="12">
      <c r="A6" s="291"/>
      <c r="B6" s="298"/>
      <c r="C6" s="297"/>
      <c r="D6" s="290"/>
      <c r="E6" s="291"/>
      <c r="F6" s="292"/>
      <c r="G6" s="293"/>
      <c r="H6" s="293"/>
      <c r="I6" s="294"/>
    </row>
    <row r="7" spans="1:10" ht="12" thickBot="1">
      <c r="A7" s="291"/>
      <c r="B7" s="298"/>
      <c r="C7" s="297"/>
      <c r="D7" s="290"/>
      <c r="E7" s="291"/>
      <c r="F7" s="292"/>
      <c r="G7" s="293"/>
      <c r="H7" s="293"/>
      <c r="I7" s="294"/>
      <c r="J7" s="295"/>
    </row>
    <row r="8" spans="1:14" s="295" customFormat="1" ht="23.25" thickBot="1">
      <c r="A8" s="299" t="s">
        <v>68</v>
      </c>
      <c r="B8" s="300"/>
      <c r="C8" s="301"/>
      <c r="D8" s="302" t="s">
        <v>139</v>
      </c>
      <c r="E8" s="302" t="s">
        <v>140</v>
      </c>
      <c r="F8" s="303" t="s">
        <v>71</v>
      </c>
      <c r="G8" s="303" t="s">
        <v>72</v>
      </c>
      <c r="H8" s="303" t="s">
        <v>73</v>
      </c>
      <c r="I8" s="304" t="s">
        <v>74</v>
      </c>
      <c r="J8" s="305" t="s">
        <v>75</v>
      </c>
      <c r="K8" s="295" t="s">
        <v>76</v>
      </c>
      <c r="L8" s="295" t="s">
        <v>77</v>
      </c>
      <c r="M8" s="295" t="s">
        <v>78</v>
      </c>
      <c r="N8" s="295" t="s">
        <v>79</v>
      </c>
    </row>
    <row r="9" spans="1:14" s="295" customFormat="1" ht="12" thickBot="1">
      <c r="A9" s="306" t="s">
        <v>45</v>
      </c>
      <c r="B9" s="306">
        <v>2</v>
      </c>
      <c r="C9" s="307">
        <v>3</v>
      </c>
      <c r="D9" s="306">
        <v>4</v>
      </c>
      <c r="E9" s="306">
        <v>5</v>
      </c>
      <c r="F9" s="308">
        <v>6</v>
      </c>
      <c r="G9" s="308">
        <v>7</v>
      </c>
      <c r="H9" s="308">
        <v>8</v>
      </c>
      <c r="I9" s="304"/>
      <c r="J9" s="305"/>
      <c r="M9" s="295">
        <v>11</v>
      </c>
      <c r="N9" s="295">
        <v>12</v>
      </c>
    </row>
    <row r="10" spans="1:12" ht="12">
      <c r="A10" s="309"/>
      <c r="B10" s="310"/>
      <c r="C10" s="311"/>
      <c r="D10" s="312"/>
      <c r="E10" s="309"/>
      <c r="F10" s="313"/>
      <c r="I10" s="315"/>
      <c r="J10" s="316"/>
      <c r="K10" s="317"/>
      <c r="L10" s="318"/>
    </row>
    <row r="11" spans="1:12" ht="12">
      <c r="A11" s="319"/>
      <c r="B11" s="320"/>
      <c r="C11" s="321"/>
      <c r="D11" s="322" t="s">
        <v>141</v>
      </c>
      <c r="E11" s="323"/>
      <c r="F11" s="324"/>
      <c r="G11" s="325"/>
      <c r="H11" s="325"/>
      <c r="I11" s="326"/>
      <c r="J11" s="327"/>
      <c r="K11" s="328"/>
      <c r="L11" s="329"/>
    </row>
    <row r="12" spans="1:12" ht="12">
      <c r="A12" s="330"/>
      <c r="B12" s="331"/>
      <c r="C12" s="311"/>
      <c r="D12" s="332" t="s">
        <v>61</v>
      </c>
      <c r="E12" s="333"/>
      <c r="F12" s="313"/>
      <c r="H12" s="325">
        <f>SUM(H13:H33)</f>
        <v>0</v>
      </c>
      <c r="I12" s="334"/>
      <c r="J12" s="335"/>
      <c r="K12" s="336"/>
      <c r="L12" s="337"/>
    </row>
    <row r="13" spans="1:12" ht="22.5">
      <c r="A13" s="338">
        <v>1</v>
      </c>
      <c r="B13" s="339" t="s">
        <v>142</v>
      </c>
      <c r="C13" s="340" t="s">
        <v>143</v>
      </c>
      <c r="D13" s="341" t="s">
        <v>144</v>
      </c>
      <c r="E13" s="342" t="s">
        <v>100</v>
      </c>
      <c r="F13" s="343">
        <v>3</v>
      </c>
      <c r="G13" s="372">
        <v>0</v>
      </c>
      <c r="H13" s="344">
        <f>ROUND(F13*G13,0)</f>
        <v>0</v>
      </c>
      <c r="I13" s="334"/>
      <c r="J13" s="335"/>
      <c r="K13" s="336"/>
      <c r="L13" s="337"/>
    </row>
    <row r="14" spans="1:12" ht="12">
      <c r="A14" s="338">
        <v>2</v>
      </c>
      <c r="B14" s="339" t="s">
        <v>142</v>
      </c>
      <c r="C14" s="340" t="s">
        <v>145</v>
      </c>
      <c r="D14" s="341" t="s">
        <v>146</v>
      </c>
      <c r="E14" s="342" t="s">
        <v>100</v>
      </c>
      <c r="F14" s="343">
        <v>1</v>
      </c>
      <c r="G14" s="372">
        <v>0</v>
      </c>
      <c r="H14" s="344">
        <f aca="true" t="shared" si="0" ref="H14:H33">ROUND(F14*G14,0)</f>
        <v>0</v>
      </c>
      <c r="I14" s="334"/>
      <c r="J14" s="335"/>
      <c r="K14" s="336"/>
      <c r="L14" s="337"/>
    </row>
    <row r="15" spans="1:12" ht="22.5">
      <c r="A15" s="338">
        <v>3</v>
      </c>
      <c r="B15" s="339" t="s">
        <v>142</v>
      </c>
      <c r="C15" s="340" t="s">
        <v>147</v>
      </c>
      <c r="D15" s="341" t="s">
        <v>148</v>
      </c>
      <c r="E15" s="342" t="s">
        <v>100</v>
      </c>
      <c r="F15" s="343">
        <v>1</v>
      </c>
      <c r="G15" s="372">
        <v>0</v>
      </c>
      <c r="H15" s="344">
        <f t="shared" si="0"/>
        <v>0</v>
      </c>
      <c r="I15" s="334"/>
      <c r="J15" s="335"/>
      <c r="K15" s="336"/>
      <c r="L15" s="337"/>
    </row>
    <row r="16" spans="1:12" ht="22.5">
      <c r="A16" s="338">
        <v>4</v>
      </c>
      <c r="B16" s="339" t="s">
        <v>142</v>
      </c>
      <c r="C16" s="340" t="s">
        <v>149</v>
      </c>
      <c r="D16" s="341" t="s">
        <v>150</v>
      </c>
      <c r="E16" s="342" t="s">
        <v>100</v>
      </c>
      <c r="F16" s="343">
        <v>1</v>
      </c>
      <c r="G16" s="372">
        <v>0</v>
      </c>
      <c r="H16" s="344">
        <f t="shared" si="0"/>
        <v>0</v>
      </c>
      <c r="I16" s="334"/>
      <c r="J16" s="335"/>
      <c r="K16" s="336"/>
      <c r="L16" s="337"/>
    </row>
    <row r="17" spans="1:12" ht="12">
      <c r="A17" s="338">
        <v>5</v>
      </c>
      <c r="B17" s="339" t="s">
        <v>142</v>
      </c>
      <c r="C17" s="340" t="s">
        <v>151</v>
      </c>
      <c r="D17" s="341" t="s">
        <v>152</v>
      </c>
      <c r="E17" s="342" t="s">
        <v>100</v>
      </c>
      <c r="F17" s="343">
        <v>1</v>
      </c>
      <c r="G17" s="372">
        <v>0</v>
      </c>
      <c r="H17" s="344">
        <f t="shared" si="0"/>
        <v>0</v>
      </c>
      <c r="I17" s="334"/>
      <c r="J17" s="335"/>
      <c r="K17" s="336"/>
      <c r="L17" s="337"/>
    </row>
    <row r="18" spans="1:12" ht="12">
      <c r="A18" s="338">
        <v>6</v>
      </c>
      <c r="B18" s="339" t="s">
        <v>142</v>
      </c>
      <c r="C18" s="340" t="s">
        <v>153</v>
      </c>
      <c r="D18" s="341" t="s">
        <v>154</v>
      </c>
      <c r="E18" s="342" t="s">
        <v>100</v>
      </c>
      <c r="F18" s="343">
        <v>1</v>
      </c>
      <c r="G18" s="372">
        <v>0</v>
      </c>
      <c r="H18" s="344">
        <f t="shared" si="0"/>
        <v>0</v>
      </c>
      <c r="I18" s="334"/>
      <c r="J18" s="335"/>
      <c r="K18" s="336"/>
      <c r="L18" s="337"/>
    </row>
    <row r="19" spans="1:12" ht="12">
      <c r="A19" s="338">
        <v>7</v>
      </c>
      <c r="B19" s="339" t="s">
        <v>142</v>
      </c>
      <c r="C19" s="340" t="s">
        <v>155</v>
      </c>
      <c r="D19" s="341" t="s">
        <v>156</v>
      </c>
      <c r="E19" s="342" t="s">
        <v>100</v>
      </c>
      <c r="F19" s="343">
        <v>1</v>
      </c>
      <c r="G19" s="372">
        <v>0</v>
      </c>
      <c r="H19" s="344">
        <f t="shared" si="0"/>
        <v>0</v>
      </c>
      <c r="I19" s="334"/>
      <c r="J19" s="335"/>
      <c r="K19" s="336"/>
      <c r="L19" s="337"/>
    </row>
    <row r="20" spans="1:12" ht="12">
      <c r="A20" s="338">
        <v>8</v>
      </c>
      <c r="B20" s="339" t="s">
        <v>142</v>
      </c>
      <c r="C20" s="340" t="s">
        <v>157</v>
      </c>
      <c r="D20" s="341" t="s">
        <v>158</v>
      </c>
      <c r="E20" s="342" t="s">
        <v>100</v>
      </c>
      <c r="F20" s="343">
        <v>1</v>
      </c>
      <c r="G20" s="372">
        <v>0</v>
      </c>
      <c r="H20" s="344">
        <f t="shared" si="0"/>
        <v>0</v>
      </c>
      <c r="I20" s="334"/>
      <c r="J20" s="335"/>
      <c r="K20" s="336"/>
      <c r="L20" s="337"/>
    </row>
    <row r="21" spans="1:12" ht="12">
      <c r="A21" s="338">
        <v>9</v>
      </c>
      <c r="B21" s="339" t="s">
        <v>142</v>
      </c>
      <c r="C21" s="340" t="s">
        <v>159</v>
      </c>
      <c r="D21" s="341" t="s">
        <v>160</v>
      </c>
      <c r="E21" s="342" t="s">
        <v>100</v>
      </c>
      <c r="F21" s="343">
        <v>1</v>
      </c>
      <c r="G21" s="372">
        <v>0</v>
      </c>
      <c r="H21" s="344">
        <f t="shared" si="0"/>
        <v>0</v>
      </c>
      <c r="I21" s="334"/>
      <c r="J21" s="335"/>
      <c r="K21" s="336"/>
      <c r="L21" s="337"/>
    </row>
    <row r="22" spans="1:12" ht="12">
      <c r="A22" s="338">
        <v>10</v>
      </c>
      <c r="B22" s="339" t="s">
        <v>142</v>
      </c>
      <c r="C22" s="340" t="s">
        <v>161</v>
      </c>
      <c r="D22" s="341" t="s">
        <v>162</v>
      </c>
      <c r="E22" s="342" t="s">
        <v>100</v>
      </c>
      <c r="F22" s="343">
        <v>1</v>
      </c>
      <c r="G22" s="372">
        <v>0</v>
      </c>
      <c r="H22" s="344">
        <f t="shared" si="0"/>
        <v>0</v>
      </c>
      <c r="I22" s="334"/>
      <c r="J22" s="335"/>
      <c r="K22" s="336"/>
      <c r="L22" s="337"/>
    </row>
    <row r="23" spans="1:12" ht="12">
      <c r="A23" s="338">
        <v>11</v>
      </c>
      <c r="B23" s="339" t="s">
        <v>142</v>
      </c>
      <c r="C23" s="340" t="s">
        <v>163</v>
      </c>
      <c r="D23" s="341" t="s">
        <v>164</v>
      </c>
      <c r="E23" s="342" t="s">
        <v>100</v>
      </c>
      <c r="F23" s="343">
        <v>2</v>
      </c>
      <c r="G23" s="372">
        <v>0</v>
      </c>
      <c r="H23" s="344">
        <f t="shared" si="0"/>
        <v>0</v>
      </c>
      <c r="I23" s="334"/>
      <c r="J23" s="335"/>
      <c r="K23" s="336"/>
      <c r="L23" s="337"/>
    </row>
    <row r="24" spans="1:12" ht="12">
      <c r="A24" s="338">
        <v>12</v>
      </c>
      <c r="B24" s="339" t="s">
        <v>142</v>
      </c>
      <c r="C24" s="340" t="s">
        <v>165</v>
      </c>
      <c r="D24" s="341" t="s">
        <v>166</v>
      </c>
      <c r="E24" s="342" t="s">
        <v>100</v>
      </c>
      <c r="F24" s="343">
        <v>1</v>
      </c>
      <c r="G24" s="372">
        <v>0</v>
      </c>
      <c r="H24" s="344">
        <f t="shared" si="0"/>
        <v>0</v>
      </c>
      <c r="I24" s="334"/>
      <c r="J24" s="335"/>
      <c r="K24" s="336"/>
      <c r="L24" s="337"/>
    </row>
    <row r="25" spans="1:12" ht="12">
      <c r="A25" s="338">
        <v>13</v>
      </c>
      <c r="B25" s="339" t="s">
        <v>142</v>
      </c>
      <c r="C25" s="340" t="s">
        <v>167</v>
      </c>
      <c r="D25" s="341" t="s">
        <v>168</v>
      </c>
      <c r="E25" s="342" t="s">
        <v>100</v>
      </c>
      <c r="F25" s="343">
        <v>1</v>
      </c>
      <c r="G25" s="372">
        <v>0</v>
      </c>
      <c r="H25" s="344">
        <f t="shared" si="0"/>
        <v>0</v>
      </c>
      <c r="I25" s="334"/>
      <c r="J25" s="335"/>
      <c r="K25" s="336"/>
      <c r="L25" s="337"/>
    </row>
    <row r="26" spans="1:12" ht="12">
      <c r="A26" s="338">
        <v>14</v>
      </c>
      <c r="B26" s="339" t="s">
        <v>142</v>
      </c>
      <c r="C26" s="340" t="s">
        <v>169</v>
      </c>
      <c r="D26" s="341" t="s">
        <v>170</v>
      </c>
      <c r="E26" s="342" t="s">
        <v>100</v>
      </c>
      <c r="F26" s="343">
        <v>1</v>
      </c>
      <c r="G26" s="372">
        <v>0</v>
      </c>
      <c r="H26" s="344">
        <f t="shared" si="0"/>
        <v>0</v>
      </c>
      <c r="I26" s="334"/>
      <c r="J26" s="335"/>
      <c r="K26" s="336"/>
      <c r="L26" s="337"/>
    </row>
    <row r="27" spans="1:12" ht="12">
      <c r="A27" s="338">
        <v>15</v>
      </c>
      <c r="B27" s="339" t="s">
        <v>142</v>
      </c>
      <c r="C27" s="340" t="s">
        <v>171</v>
      </c>
      <c r="D27" s="341" t="s">
        <v>172</v>
      </c>
      <c r="E27" s="342" t="s">
        <v>100</v>
      </c>
      <c r="F27" s="343">
        <v>1</v>
      </c>
      <c r="G27" s="372">
        <v>0</v>
      </c>
      <c r="H27" s="344">
        <f t="shared" si="0"/>
        <v>0</v>
      </c>
      <c r="I27" s="334"/>
      <c r="J27" s="335"/>
      <c r="K27" s="336"/>
      <c r="L27" s="337"/>
    </row>
    <row r="28" spans="1:12" ht="12">
      <c r="A28" s="338">
        <v>16</v>
      </c>
      <c r="B28" s="339" t="s">
        <v>142</v>
      </c>
      <c r="C28" s="340" t="s">
        <v>173</v>
      </c>
      <c r="D28" s="341" t="s">
        <v>174</v>
      </c>
      <c r="E28" s="342" t="s">
        <v>100</v>
      </c>
      <c r="F28" s="343">
        <v>1</v>
      </c>
      <c r="G28" s="372">
        <v>0</v>
      </c>
      <c r="H28" s="344">
        <f t="shared" si="0"/>
        <v>0</v>
      </c>
      <c r="I28" s="334"/>
      <c r="J28" s="335"/>
      <c r="K28" s="336"/>
      <c r="L28" s="337"/>
    </row>
    <row r="29" spans="1:12" ht="12">
      <c r="A29" s="338">
        <v>17</v>
      </c>
      <c r="B29" s="339" t="s">
        <v>142</v>
      </c>
      <c r="C29" s="340" t="s">
        <v>175</v>
      </c>
      <c r="D29" s="341" t="s">
        <v>176</v>
      </c>
      <c r="E29" s="342" t="s">
        <v>100</v>
      </c>
      <c r="F29" s="343">
        <v>1</v>
      </c>
      <c r="G29" s="372">
        <v>0</v>
      </c>
      <c r="H29" s="344">
        <f t="shared" si="0"/>
        <v>0</v>
      </c>
      <c r="I29" s="334"/>
      <c r="J29" s="335"/>
      <c r="K29" s="336"/>
      <c r="L29" s="337"/>
    </row>
    <row r="30" spans="1:12" ht="12">
      <c r="A30" s="338">
        <v>18</v>
      </c>
      <c r="B30" s="339" t="s">
        <v>142</v>
      </c>
      <c r="C30" s="340" t="s">
        <v>177</v>
      </c>
      <c r="D30" s="341" t="s">
        <v>178</v>
      </c>
      <c r="E30" s="342" t="s">
        <v>100</v>
      </c>
      <c r="F30" s="343">
        <v>1</v>
      </c>
      <c r="G30" s="372">
        <v>0</v>
      </c>
      <c r="H30" s="344">
        <f t="shared" si="0"/>
        <v>0</v>
      </c>
      <c r="I30" s="334"/>
      <c r="J30" s="335"/>
      <c r="K30" s="336"/>
      <c r="L30" s="337"/>
    </row>
    <row r="31" spans="1:12" ht="12">
      <c r="A31" s="338">
        <v>19</v>
      </c>
      <c r="B31" s="339" t="s">
        <v>142</v>
      </c>
      <c r="C31" s="340" t="s">
        <v>179</v>
      </c>
      <c r="D31" s="341" t="s">
        <v>180</v>
      </c>
      <c r="E31" s="342" t="s">
        <v>131</v>
      </c>
      <c r="F31" s="343">
        <v>1</v>
      </c>
      <c r="G31" s="372">
        <v>0</v>
      </c>
      <c r="H31" s="344">
        <f t="shared" si="0"/>
        <v>0</v>
      </c>
      <c r="I31" s="334"/>
      <c r="J31" s="335"/>
      <c r="K31" s="336"/>
      <c r="L31" s="337"/>
    </row>
    <row r="32" spans="1:12" ht="12">
      <c r="A32" s="338">
        <v>20</v>
      </c>
      <c r="B32" s="339" t="s">
        <v>142</v>
      </c>
      <c r="C32" s="340" t="s">
        <v>181</v>
      </c>
      <c r="D32" s="341" t="s">
        <v>182</v>
      </c>
      <c r="E32" s="342" t="s">
        <v>131</v>
      </c>
      <c r="F32" s="343">
        <v>1</v>
      </c>
      <c r="G32" s="372">
        <v>0</v>
      </c>
      <c r="H32" s="344">
        <f t="shared" si="0"/>
        <v>0</v>
      </c>
      <c r="I32" s="334"/>
      <c r="J32" s="335"/>
      <c r="K32" s="336"/>
      <c r="L32" s="337"/>
    </row>
    <row r="33" spans="1:12" ht="12">
      <c r="A33" s="338">
        <v>21</v>
      </c>
      <c r="B33" s="339" t="s">
        <v>142</v>
      </c>
      <c r="C33" s="340" t="s">
        <v>184</v>
      </c>
      <c r="D33" s="341" t="s">
        <v>611</v>
      </c>
      <c r="E33" s="342" t="s">
        <v>100</v>
      </c>
      <c r="F33" s="343">
        <v>1</v>
      </c>
      <c r="G33" s="372">
        <v>0</v>
      </c>
      <c r="H33" s="344">
        <f t="shared" si="0"/>
        <v>0</v>
      </c>
      <c r="I33" s="334"/>
      <c r="J33" s="335"/>
      <c r="K33" s="336"/>
      <c r="L33" s="337"/>
    </row>
    <row r="34" spans="4:12" ht="12">
      <c r="D34" s="348"/>
      <c r="G34" s="350"/>
      <c r="I34" s="334"/>
      <c r="J34" s="335"/>
      <c r="K34" s="336"/>
      <c r="L34" s="337"/>
    </row>
    <row r="35" spans="1:12" ht="12">
      <c r="A35" s="248"/>
      <c r="D35" s="332" t="s">
        <v>183</v>
      </c>
      <c r="G35" s="350"/>
      <c r="H35" s="325">
        <f>SUM(H36:H129)</f>
        <v>0</v>
      </c>
      <c r="I35" s="334"/>
      <c r="J35" s="335"/>
      <c r="K35" s="336"/>
      <c r="L35" s="337"/>
    </row>
    <row r="36" spans="1:12" ht="12">
      <c r="A36" s="338">
        <v>22</v>
      </c>
      <c r="B36" s="339" t="s">
        <v>142</v>
      </c>
      <c r="C36" s="340" t="s">
        <v>186</v>
      </c>
      <c r="D36" s="351" t="s">
        <v>185</v>
      </c>
      <c r="E36" s="352" t="s">
        <v>94</v>
      </c>
      <c r="F36" s="352">
        <v>12</v>
      </c>
      <c r="G36" s="372">
        <v>0</v>
      </c>
      <c r="H36" s="344">
        <f aca="true" t="shared" si="1" ref="H36:H99">ROUND(F36*G36,0)</f>
        <v>0</v>
      </c>
      <c r="I36" s="353"/>
      <c r="J36" s="336"/>
      <c r="K36" s="336"/>
      <c r="L36" s="337"/>
    </row>
    <row r="37" spans="1:12" ht="12">
      <c r="A37" s="338">
        <v>23</v>
      </c>
      <c r="B37" s="339" t="s">
        <v>142</v>
      </c>
      <c r="C37" s="340" t="s">
        <v>188</v>
      </c>
      <c r="D37" s="351" t="s">
        <v>187</v>
      </c>
      <c r="E37" s="352" t="s">
        <v>94</v>
      </c>
      <c r="F37" s="352">
        <v>6</v>
      </c>
      <c r="G37" s="372">
        <v>0</v>
      </c>
      <c r="H37" s="344">
        <f t="shared" si="1"/>
        <v>0</v>
      </c>
      <c r="I37" s="353"/>
      <c r="J37" s="336"/>
      <c r="K37" s="336"/>
      <c r="L37" s="336"/>
    </row>
    <row r="38" spans="1:12" ht="12">
      <c r="A38" s="338">
        <v>24</v>
      </c>
      <c r="B38" s="339" t="s">
        <v>142</v>
      </c>
      <c r="C38" s="340" t="s">
        <v>190</v>
      </c>
      <c r="D38" s="351" t="s">
        <v>189</v>
      </c>
      <c r="E38" s="352" t="s">
        <v>94</v>
      </c>
      <c r="F38" s="352">
        <v>6</v>
      </c>
      <c r="G38" s="372">
        <v>0</v>
      </c>
      <c r="H38" s="344">
        <f t="shared" si="1"/>
        <v>0</v>
      </c>
      <c r="I38" s="353"/>
      <c r="J38" s="336"/>
      <c r="K38" s="336"/>
      <c r="L38" s="336"/>
    </row>
    <row r="39" spans="1:12" ht="12">
      <c r="A39" s="338">
        <v>25</v>
      </c>
      <c r="B39" s="339" t="s">
        <v>142</v>
      </c>
      <c r="C39" s="340" t="s">
        <v>192</v>
      </c>
      <c r="D39" s="351" t="s">
        <v>191</v>
      </c>
      <c r="E39" s="352" t="s">
        <v>94</v>
      </c>
      <c r="F39" s="352">
        <v>12</v>
      </c>
      <c r="G39" s="372">
        <v>0</v>
      </c>
      <c r="H39" s="344">
        <f t="shared" si="1"/>
        <v>0</v>
      </c>
      <c r="I39" s="353"/>
      <c r="J39" s="336"/>
      <c r="K39" s="336"/>
      <c r="L39" s="336"/>
    </row>
    <row r="40" spans="1:12" ht="12">
      <c r="A40" s="338">
        <v>26</v>
      </c>
      <c r="B40" s="339" t="s">
        <v>142</v>
      </c>
      <c r="C40" s="340" t="s">
        <v>194</v>
      </c>
      <c r="D40" s="351" t="s">
        <v>193</v>
      </c>
      <c r="E40" s="352" t="s">
        <v>94</v>
      </c>
      <c r="F40" s="352">
        <v>6</v>
      </c>
      <c r="G40" s="372">
        <v>0</v>
      </c>
      <c r="H40" s="344">
        <f t="shared" si="1"/>
        <v>0</v>
      </c>
      <c r="I40" s="353"/>
      <c r="J40" s="336"/>
      <c r="K40" s="336"/>
      <c r="L40" s="336"/>
    </row>
    <row r="41" spans="1:12" ht="12">
      <c r="A41" s="338">
        <v>27</v>
      </c>
      <c r="B41" s="339" t="s">
        <v>142</v>
      </c>
      <c r="C41" s="340" t="s">
        <v>196</v>
      </c>
      <c r="D41" s="351" t="s">
        <v>195</v>
      </c>
      <c r="E41" s="352" t="s">
        <v>100</v>
      </c>
      <c r="F41" s="352">
        <v>15</v>
      </c>
      <c r="G41" s="372">
        <v>0</v>
      </c>
      <c r="H41" s="344">
        <f t="shared" si="1"/>
        <v>0</v>
      </c>
      <c r="I41" s="353"/>
      <c r="J41" s="336"/>
      <c r="K41" s="336"/>
      <c r="L41" s="336"/>
    </row>
    <row r="42" spans="1:12" ht="12">
      <c r="A42" s="338">
        <v>28</v>
      </c>
      <c r="B42" s="339" t="s">
        <v>142</v>
      </c>
      <c r="C42" s="340" t="s">
        <v>198</v>
      </c>
      <c r="D42" s="351" t="s">
        <v>197</v>
      </c>
      <c r="E42" s="352" t="s">
        <v>100</v>
      </c>
      <c r="F42" s="352">
        <v>3</v>
      </c>
      <c r="G42" s="372">
        <v>0</v>
      </c>
      <c r="H42" s="344">
        <f t="shared" si="1"/>
        <v>0</v>
      </c>
      <c r="I42" s="353"/>
      <c r="J42" s="336"/>
      <c r="K42" s="336"/>
      <c r="L42" s="336"/>
    </row>
    <row r="43" spans="1:12" ht="12">
      <c r="A43" s="338">
        <v>29</v>
      </c>
      <c r="B43" s="339" t="s">
        <v>142</v>
      </c>
      <c r="C43" s="340" t="s">
        <v>200</v>
      </c>
      <c r="D43" s="351" t="s">
        <v>199</v>
      </c>
      <c r="E43" s="352" t="s">
        <v>100</v>
      </c>
      <c r="F43" s="352">
        <v>1</v>
      </c>
      <c r="G43" s="372">
        <v>0</v>
      </c>
      <c r="H43" s="344">
        <f t="shared" si="1"/>
        <v>0</v>
      </c>
      <c r="I43" s="353"/>
      <c r="J43" s="336"/>
      <c r="K43" s="336"/>
      <c r="L43" s="336"/>
    </row>
    <row r="44" spans="1:12" ht="12">
      <c r="A44" s="338">
        <v>30</v>
      </c>
      <c r="B44" s="339" t="s">
        <v>142</v>
      </c>
      <c r="C44" s="340" t="s">
        <v>202</v>
      </c>
      <c r="D44" s="351" t="s">
        <v>201</v>
      </c>
      <c r="E44" s="352" t="s">
        <v>100</v>
      </c>
      <c r="F44" s="352">
        <v>10</v>
      </c>
      <c r="G44" s="372">
        <v>0</v>
      </c>
      <c r="H44" s="344">
        <f t="shared" si="1"/>
        <v>0</v>
      </c>
      <c r="I44" s="354"/>
      <c r="J44" s="355"/>
      <c r="K44" s="355"/>
      <c r="L44" s="355"/>
    </row>
    <row r="45" spans="1:12" ht="12">
      <c r="A45" s="338">
        <v>31</v>
      </c>
      <c r="B45" s="339" t="s">
        <v>142</v>
      </c>
      <c r="C45" s="340" t="s">
        <v>204</v>
      </c>
      <c r="D45" s="351" t="s">
        <v>203</v>
      </c>
      <c r="E45" s="352" t="s">
        <v>100</v>
      </c>
      <c r="F45" s="352">
        <v>2</v>
      </c>
      <c r="G45" s="372">
        <v>0</v>
      </c>
      <c r="H45" s="344">
        <f t="shared" si="1"/>
        <v>0</v>
      </c>
      <c r="L45" s="248"/>
    </row>
    <row r="46" spans="1:12" ht="12">
      <c r="A46" s="338">
        <v>32</v>
      </c>
      <c r="B46" s="339" t="s">
        <v>142</v>
      </c>
      <c r="C46" s="340" t="s">
        <v>206</v>
      </c>
      <c r="D46" s="357" t="s">
        <v>205</v>
      </c>
      <c r="E46" s="352" t="s">
        <v>100</v>
      </c>
      <c r="F46" s="352">
        <v>5</v>
      </c>
      <c r="G46" s="372">
        <v>0</v>
      </c>
      <c r="H46" s="344">
        <f t="shared" si="1"/>
        <v>0</v>
      </c>
      <c r="I46" s="358"/>
      <c r="J46" s="328"/>
      <c r="K46" s="328"/>
      <c r="L46" s="328"/>
    </row>
    <row r="47" spans="1:12" ht="12">
      <c r="A47" s="338">
        <v>33</v>
      </c>
      <c r="B47" s="339" t="s">
        <v>142</v>
      </c>
      <c r="C47" s="340" t="s">
        <v>208</v>
      </c>
      <c r="D47" s="357" t="s">
        <v>207</v>
      </c>
      <c r="E47" s="352" t="s">
        <v>100</v>
      </c>
      <c r="F47" s="352">
        <v>28</v>
      </c>
      <c r="G47" s="372">
        <v>0</v>
      </c>
      <c r="H47" s="344">
        <f t="shared" si="1"/>
        <v>0</v>
      </c>
      <c r="I47" s="353"/>
      <c r="J47" s="336"/>
      <c r="K47" s="336"/>
      <c r="L47" s="336"/>
    </row>
    <row r="48" spans="1:12" ht="12">
      <c r="A48" s="338">
        <v>34</v>
      </c>
      <c r="B48" s="339" t="s">
        <v>142</v>
      </c>
      <c r="C48" s="340" t="s">
        <v>210</v>
      </c>
      <c r="D48" s="357" t="s">
        <v>209</v>
      </c>
      <c r="E48" s="359" t="s">
        <v>100</v>
      </c>
      <c r="F48" s="352">
        <v>30</v>
      </c>
      <c r="G48" s="372">
        <v>0</v>
      </c>
      <c r="H48" s="344">
        <f t="shared" si="1"/>
        <v>0</v>
      </c>
      <c r="L48" s="248"/>
    </row>
    <row r="49" spans="1:12" ht="12">
      <c r="A49" s="338">
        <v>35</v>
      </c>
      <c r="B49" s="339" t="s">
        <v>142</v>
      </c>
      <c r="C49" s="340" t="s">
        <v>212</v>
      </c>
      <c r="D49" s="357" t="s">
        <v>211</v>
      </c>
      <c r="E49" s="359" t="s">
        <v>100</v>
      </c>
      <c r="F49" s="352">
        <v>2</v>
      </c>
      <c r="G49" s="372">
        <v>0</v>
      </c>
      <c r="H49" s="344">
        <f t="shared" si="1"/>
        <v>0</v>
      </c>
      <c r="L49" s="248"/>
    </row>
    <row r="50" spans="1:12" ht="12">
      <c r="A50" s="338">
        <v>36</v>
      </c>
      <c r="B50" s="339" t="s">
        <v>142</v>
      </c>
      <c r="C50" s="340" t="s">
        <v>214</v>
      </c>
      <c r="D50" s="357" t="s">
        <v>213</v>
      </c>
      <c r="E50" s="352" t="s">
        <v>100</v>
      </c>
      <c r="F50" s="352">
        <v>4</v>
      </c>
      <c r="G50" s="372">
        <v>0</v>
      </c>
      <c r="H50" s="344">
        <f t="shared" si="1"/>
        <v>0</v>
      </c>
      <c r="L50" s="248"/>
    </row>
    <row r="51" spans="1:12" ht="12">
      <c r="A51" s="338">
        <v>37</v>
      </c>
      <c r="B51" s="339" t="s">
        <v>142</v>
      </c>
      <c r="C51" s="340" t="s">
        <v>216</v>
      </c>
      <c r="D51" s="357" t="s">
        <v>215</v>
      </c>
      <c r="E51" s="352" t="s">
        <v>100</v>
      </c>
      <c r="F51" s="352">
        <v>2</v>
      </c>
      <c r="G51" s="372">
        <v>0</v>
      </c>
      <c r="H51" s="344">
        <f t="shared" si="1"/>
        <v>0</v>
      </c>
      <c r="L51" s="248"/>
    </row>
    <row r="52" spans="1:12" ht="12">
      <c r="A52" s="338">
        <v>38</v>
      </c>
      <c r="B52" s="339" t="s">
        <v>142</v>
      </c>
      <c r="C52" s="340" t="s">
        <v>218</v>
      </c>
      <c r="D52" s="357" t="s">
        <v>217</v>
      </c>
      <c r="E52" s="352" t="s">
        <v>100</v>
      </c>
      <c r="F52" s="352">
        <v>1</v>
      </c>
      <c r="G52" s="372">
        <v>0</v>
      </c>
      <c r="H52" s="344">
        <f t="shared" si="1"/>
        <v>0</v>
      </c>
      <c r="L52" s="248"/>
    </row>
    <row r="53" spans="1:12" ht="12">
      <c r="A53" s="338">
        <v>39</v>
      </c>
      <c r="B53" s="339" t="s">
        <v>142</v>
      </c>
      <c r="C53" s="340" t="s">
        <v>220</v>
      </c>
      <c r="D53" s="357" t="s">
        <v>219</v>
      </c>
      <c r="E53" s="359" t="s">
        <v>100</v>
      </c>
      <c r="F53" s="359">
        <v>2</v>
      </c>
      <c r="G53" s="372">
        <v>0</v>
      </c>
      <c r="H53" s="344">
        <f t="shared" si="1"/>
        <v>0</v>
      </c>
      <c r="L53" s="248"/>
    </row>
    <row r="54" spans="1:12" ht="12">
      <c r="A54" s="338">
        <v>40</v>
      </c>
      <c r="B54" s="339" t="s">
        <v>142</v>
      </c>
      <c r="C54" s="340" t="s">
        <v>222</v>
      </c>
      <c r="D54" s="357" t="s">
        <v>221</v>
      </c>
      <c r="E54" s="359" t="s">
        <v>100</v>
      </c>
      <c r="F54" s="359">
        <v>9</v>
      </c>
      <c r="G54" s="372">
        <v>0</v>
      </c>
      <c r="H54" s="344">
        <f t="shared" si="1"/>
        <v>0</v>
      </c>
      <c r="L54" s="248"/>
    </row>
    <row r="55" spans="1:12" ht="12">
      <c r="A55" s="338">
        <v>41</v>
      </c>
      <c r="B55" s="339" t="s">
        <v>142</v>
      </c>
      <c r="C55" s="340" t="s">
        <v>224</v>
      </c>
      <c r="D55" s="357" t="s">
        <v>223</v>
      </c>
      <c r="E55" s="359" t="s">
        <v>100</v>
      </c>
      <c r="F55" s="359">
        <v>4</v>
      </c>
      <c r="G55" s="372">
        <v>0</v>
      </c>
      <c r="H55" s="344">
        <f t="shared" si="1"/>
        <v>0</v>
      </c>
      <c r="L55" s="248"/>
    </row>
    <row r="56" spans="1:12" ht="12">
      <c r="A56" s="338">
        <v>42</v>
      </c>
      <c r="B56" s="339" t="s">
        <v>142</v>
      </c>
      <c r="C56" s="340" t="s">
        <v>226</v>
      </c>
      <c r="D56" s="357" t="s">
        <v>225</v>
      </c>
      <c r="E56" s="359" t="s">
        <v>100</v>
      </c>
      <c r="F56" s="359">
        <v>6</v>
      </c>
      <c r="G56" s="372">
        <v>0</v>
      </c>
      <c r="H56" s="344">
        <f t="shared" si="1"/>
        <v>0</v>
      </c>
      <c r="L56" s="248"/>
    </row>
    <row r="57" spans="1:12" ht="12">
      <c r="A57" s="338">
        <v>43</v>
      </c>
      <c r="B57" s="339" t="s">
        <v>142</v>
      </c>
      <c r="C57" s="340" t="s">
        <v>228</v>
      </c>
      <c r="D57" s="357" t="s">
        <v>227</v>
      </c>
      <c r="E57" s="359" t="s">
        <v>100</v>
      </c>
      <c r="F57" s="359">
        <v>6</v>
      </c>
      <c r="G57" s="372">
        <v>0</v>
      </c>
      <c r="H57" s="344">
        <f t="shared" si="1"/>
        <v>0</v>
      </c>
      <c r="L57" s="248"/>
    </row>
    <row r="58" spans="1:12" ht="12">
      <c r="A58" s="338">
        <v>44</v>
      </c>
      <c r="B58" s="339" t="s">
        <v>142</v>
      </c>
      <c r="C58" s="340" t="s">
        <v>230</v>
      </c>
      <c r="D58" s="357" t="s">
        <v>229</v>
      </c>
      <c r="E58" s="359" t="s">
        <v>100</v>
      </c>
      <c r="F58" s="359">
        <v>3</v>
      </c>
      <c r="G58" s="372">
        <v>0</v>
      </c>
      <c r="H58" s="344">
        <f t="shared" si="1"/>
        <v>0</v>
      </c>
      <c r="L58" s="248"/>
    </row>
    <row r="59" spans="1:12" ht="12">
      <c r="A59" s="338">
        <v>45</v>
      </c>
      <c r="B59" s="339" t="s">
        <v>142</v>
      </c>
      <c r="C59" s="340" t="s">
        <v>232</v>
      </c>
      <c r="D59" s="357" t="s">
        <v>231</v>
      </c>
      <c r="E59" s="359" t="s">
        <v>100</v>
      </c>
      <c r="F59" s="359">
        <v>3</v>
      </c>
      <c r="G59" s="372">
        <v>0</v>
      </c>
      <c r="H59" s="344">
        <f t="shared" si="1"/>
        <v>0</v>
      </c>
      <c r="L59" s="248"/>
    </row>
    <row r="60" spans="1:12" ht="12">
      <c r="A60" s="338">
        <v>46</v>
      </c>
      <c r="B60" s="339" t="s">
        <v>142</v>
      </c>
      <c r="C60" s="340" t="s">
        <v>234</v>
      </c>
      <c r="D60" s="357" t="s">
        <v>233</v>
      </c>
      <c r="E60" s="359" t="s">
        <v>100</v>
      </c>
      <c r="F60" s="359">
        <v>2</v>
      </c>
      <c r="G60" s="372">
        <v>0</v>
      </c>
      <c r="H60" s="344">
        <f t="shared" si="1"/>
        <v>0</v>
      </c>
      <c r="L60" s="248"/>
    </row>
    <row r="61" spans="1:12" ht="12">
      <c r="A61" s="338">
        <v>47</v>
      </c>
      <c r="B61" s="339" t="s">
        <v>142</v>
      </c>
      <c r="C61" s="340" t="s">
        <v>236</v>
      </c>
      <c r="D61" s="357" t="s">
        <v>235</v>
      </c>
      <c r="E61" s="359" t="s">
        <v>100</v>
      </c>
      <c r="F61" s="359">
        <v>3</v>
      </c>
      <c r="G61" s="372">
        <v>0</v>
      </c>
      <c r="H61" s="344">
        <f t="shared" si="1"/>
        <v>0</v>
      </c>
      <c r="L61" s="248"/>
    </row>
    <row r="62" spans="1:12" ht="12">
      <c r="A62" s="338">
        <v>48</v>
      </c>
      <c r="B62" s="339" t="s">
        <v>142</v>
      </c>
      <c r="C62" s="340" t="s">
        <v>238</v>
      </c>
      <c r="D62" s="341" t="s">
        <v>237</v>
      </c>
      <c r="E62" s="359" t="s">
        <v>100</v>
      </c>
      <c r="F62" s="359">
        <v>17</v>
      </c>
      <c r="G62" s="372">
        <v>0</v>
      </c>
      <c r="H62" s="344">
        <f t="shared" si="1"/>
        <v>0</v>
      </c>
      <c r="L62" s="248"/>
    </row>
    <row r="63" spans="1:12" ht="12">
      <c r="A63" s="338">
        <v>49</v>
      </c>
      <c r="B63" s="339" t="s">
        <v>142</v>
      </c>
      <c r="C63" s="340" t="s">
        <v>240</v>
      </c>
      <c r="D63" s="341" t="s">
        <v>239</v>
      </c>
      <c r="E63" s="359" t="s">
        <v>100</v>
      </c>
      <c r="F63" s="359">
        <v>4</v>
      </c>
      <c r="G63" s="372">
        <v>0</v>
      </c>
      <c r="H63" s="344">
        <f t="shared" si="1"/>
        <v>0</v>
      </c>
      <c r="L63" s="248"/>
    </row>
    <row r="64" spans="1:12" ht="12">
      <c r="A64" s="338">
        <v>50</v>
      </c>
      <c r="B64" s="339" t="s">
        <v>142</v>
      </c>
      <c r="C64" s="340" t="s">
        <v>242</v>
      </c>
      <c r="D64" s="341" t="s">
        <v>241</v>
      </c>
      <c r="E64" s="359" t="s">
        <v>100</v>
      </c>
      <c r="F64" s="359">
        <v>2</v>
      </c>
      <c r="G64" s="372">
        <v>0</v>
      </c>
      <c r="H64" s="344">
        <f t="shared" si="1"/>
        <v>0</v>
      </c>
      <c r="L64" s="248"/>
    </row>
    <row r="65" spans="1:12" ht="12">
      <c r="A65" s="338">
        <v>51</v>
      </c>
      <c r="B65" s="339" t="s">
        <v>142</v>
      </c>
      <c r="C65" s="340" t="s">
        <v>244</v>
      </c>
      <c r="D65" s="341" t="s">
        <v>243</v>
      </c>
      <c r="E65" s="359" t="s">
        <v>100</v>
      </c>
      <c r="F65" s="359">
        <v>4</v>
      </c>
      <c r="G65" s="372">
        <v>0</v>
      </c>
      <c r="H65" s="344">
        <f t="shared" si="1"/>
        <v>0</v>
      </c>
      <c r="L65" s="248"/>
    </row>
    <row r="66" spans="1:12" ht="12">
      <c r="A66" s="338">
        <v>52</v>
      </c>
      <c r="B66" s="339" t="s">
        <v>142</v>
      </c>
      <c r="C66" s="340" t="s">
        <v>246</v>
      </c>
      <c r="D66" s="341" t="s">
        <v>612</v>
      </c>
      <c r="E66" s="359" t="s">
        <v>100</v>
      </c>
      <c r="F66" s="359">
        <v>2</v>
      </c>
      <c r="G66" s="372">
        <v>0</v>
      </c>
      <c r="H66" s="344">
        <f t="shared" si="1"/>
        <v>0</v>
      </c>
      <c r="L66" s="248"/>
    </row>
    <row r="67" spans="1:12" ht="12">
      <c r="A67" s="338">
        <v>53</v>
      </c>
      <c r="B67" s="339" t="s">
        <v>142</v>
      </c>
      <c r="C67" s="340" t="s">
        <v>248</v>
      </c>
      <c r="D67" s="341" t="s">
        <v>245</v>
      </c>
      <c r="E67" s="359" t="s">
        <v>100</v>
      </c>
      <c r="F67" s="359">
        <v>8</v>
      </c>
      <c r="G67" s="372">
        <v>0</v>
      </c>
      <c r="H67" s="344">
        <f t="shared" si="1"/>
        <v>0</v>
      </c>
      <c r="L67" s="248"/>
    </row>
    <row r="68" spans="1:12" ht="12">
      <c r="A68" s="338">
        <v>54</v>
      </c>
      <c r="B68" s="339" t="s">
        <v>142</v>
      </c>
      <c r="C68" s="340" t="s">
        <v>250</v>
      </c>
      <c r="D68" s="341" t="s">
        <v>247</v>
      </c>
      <c r="E68" s="359" t="s">
        <v>100</v>
      </c>
      <c r="F68" s="359">
        <v>10</v>
      </c>
      <c r="G68" s="372">
        <v>0</v>
      </c>
      <c r="H68" s="344">
        <f t="shared" si="1"/>
        <v>0</v>
      </c>
      <c r="L68" s="248"/>
    </row>
    <row r="69" spans="1:12" ht="12">
      <c r="A69" s="338">
        <v>55</v>
      </c>
      <c r="B69" s="339" t="s">
        <v>142</v>
      </c>
      <c r="C69" s="340" t="s">
        <v>252</v>
      </c>
      <c r="D69" s="341" t="s">
        <v>249</v>
      </c>
      <c r="E69" s="359" t="s">
        <v>100</v>
      </c>
      <c r="F69" s="359">
        <v>3</v>
      </c>
      <c r="G69" s="372">
        <v>0</v>
      </c>
      <c r="H69" s="344">
        <f t="shared" si="1"/>
        <v>0</v>
      </c>
      <c r="L69" s="248"/>
    </row>
    <row r="70" spans="1:12" ht="12">
      <c r="A70" s="338">
        <v>56</v>
      </c>
      <c r="B70" s="339" t="s">
        <v>142</v>
      </c>
      <c r="C70" s="340" t="s">
        <v>254</v>
      </c>
      <c r="D70" s="341" t="s">
        <v>251</v>
      </c>
      <c r="E70" s="359" t="s">
        <v>100</v>
      </c>
      <c r="F70" s="359">
        <v>2</v>
      </c>
      <c r="G70" s="372">
        <v>0</v>
      </c>
      <c r="H70" s="344">
        <f t="shared" si="1"/>
        <v>0</v>
      </c>
      <c r="L70" s="248"/>
    </row>
    <row r="71" spans="1:12" ht="12">
      <c r="A71" s="338">
        <v>57</v>
      </c>
      <c r="B71" s="339" t="s">
        <v>142</v>
      </c>
      <c r="C71" s="340" t="s">
        <v>256</v>
      </c>
      <c r="D71" s="341" t="s">
        <v>253</v>
      </c>
      <c r="E71" s="359" t="s">
        <v>100</v>
      </c>
      <c r="F71" s="359">
        <v>1</v>
      </c>
      <c r="G71" s="372">
        <v>0</v>
      </c>
      <c r="H71" s="344">
        <f t="shared" si="1"/>
        <v>0</v>
      </c>
      <c r="L71" s="248"/>
    </row>
    <row r="72" spans="1:12" ht="12">
      <c r="A72" s="338">
        <v>58</v>
      </c>
      <c r="B72" s="339" t="s">
        <v>142</v>
      </c>
      <c r="C72" s="340" t="s">
        <v>258</v>
      </c>
      <c r="D72" s="341" t="s">
        <v>255</v>
      </c>
      <c r="E72" s="359" t="s">
        <v>100</v>
      </c>
      <c r="F72" s="359">
        <v>1</v>
      </c>
      <c r="G72" s="372">
        <v>0</v>
      </c>
      <c r="H72" s="344">
        <f t="shared" si="1"/>
        <v>0</v>
      </c>
      <c r="L72" s="248"/>
    </row>
    <row r="73" spans="1:12" ht="12">
      <c r="A73" s="338">
        <v>59</v>
      </c>
      <c r="B73" s="339" t="s">
        <v>142</v>
      </c>
      <c r="C73" s="340" t="s">
        <v>260</v>
      </c>
      <c r="D73" s="341" t="s">
        <v>257</v>
      </c>
      <c r="E73" s="359" t="s">
        <v>100</v>
      </c>
      <c r="F73" s="359">
        <v>1</v>
      </c>
      <c r="G73" s="372">
        <v>0</v>
      </c>
      <c r="H73" s="344">
        <f t="shared" si="1"/>
        <v>0</v>
      </c>
      <c r="L73" s="248"/>
    </row>
    <row r="74" spans="1:12" ht="12">
      <c r="A74" s="338">
        <v>60</v>
      </c>
      <c r="B74" s="339" t="s">
        <v>142</v>
      </c>
      <c r="C74" s="340" t="s">
        <v>262</v>
      </c>
      <c r="D74" s="341" t="s">
        <v>259</v>
      </c>
      <c r="E74" s="359" t="s">
        <v>100</v>
      </c>
      <c r="F74" s="359">
        <v>1</v>
      </c>
      <c r="G74" s="372">
        <v>0</v>
      </c>
      <c r="H74" s="344">
        <f t="shared" si="1"/>
        <v>0</v>
      </c>
      <c r="L74" s="248"/>
    </row>
    <row r="75" spans="1:12" ht="12">
      <c r="A75" s="338">
        <v>61</v>
      </c>
      <c r="B75" s="339" t="s">
        <v>142</v>
      </c>
      <c r="C75" s="340" t="s">
        <v>264</v>
      </c>
      <c r="D75" s="341" t="s">
        <v>261</v>
      </c>
      <c r="E75" s="359" t="s">
        <v>100</v>
      </c>
      <c r="F75" s="359">
        <v>1</v>
      </c>
      <c r="G75" s="372">
        <v>0</v>
      </c>
      <c r="H75" s="344">
        <f t="shared" si="1"/>
        <v>0</v>
      </c>
      <c r="L75" s="248"/>
    </row>
    <row r="76" spans="1:12" ht="12">
      <c r="A76" s="338">
        <v>62</v>
      </c>
      <c r="B76" s="339" t="s">
        <v>142</v>
      </c>
      <c r="C76" s="340" t="s">
        <v>266</v>
      </c>
      <c r="D76" s="341" t="s">
        <v>263</v>
      </c>
      <c r="E76" s="359" t="s">
        <v>100</v>
      </c>
      <c r="F76" s="359">
        <v>4</v>
      </c>
      <c r="G76" s="372">
        <v>0</v>
      </c>
      <c r="H76" s="344">
        <f t="shared" si="1"/>
        <v>0</v>
      </c>
      <c r="L76" s="248"/>
    </row>
    <row r="77" spans="1:12" ht="12">
      <c r="A77" s="338">
        <v>63</v>
      </c>
      <c r="B77" s="339" t="s">
        <v>142</v>
      </c>
      <c r="C77" s="340" t="s">
        <v>268</v>
      </c>
      <c r="D77" s="341" t="s">
        <v>265</v>
      </c>
      <c r="E77" s="359" t="s">
        <v>100</v>
      </c>
      <c r="F77" s="359">
        <v>4</v>
      </c>
      <c r="G77" s="372">
        <v>0</v>
      </c>
      <c r="H77" s="344">
        <f t="shared" si="1"/>
        <v>0</v>
      </c>
      <c r="L77" s="248"/>
    </row>
    <row r="78" spans="1:12" ht="12">
      <c r="A78" s="338">
        <v>64</v>
      </c>
      <c r="B78" s="339" t="s">
        <v>142</v>
      </c>
      <c r="C78" s="340" t="s">
        <v>270</v>
      </c>
      <c r="D78" s="351" t="s">
        <v>267</v>
      </c>
      <c r="E78" s="352" t="s">
        <v>100</v>
      </c>
      <c r="F78" s="352">
        <v>2</v>
      </c>
      <c r="G78" s="372">
        <v>0</v>
      </c>
      <c r="H78" s="344">
        <f t="shared" si="1"/>
        <v>0</v>
      </c>
      <c r="I78" s="353"/>
      <c r="J78" s="336"/>
      <c r="K78" s="336"/>
      <c r="L78" s="337"/>
    </row>
    <row r="79" spans="1:12" ht="12">
      <c r="A79" s="338">
        <v>65</v>
      </c>
      <c r="B79" s="339" t="s">
        <v>142</v>
      </c>
      <c r="C79" s="340" t="s">
        <v>272</v>
      </c>
      <c r="D79" s="341" t="s">
        <v>269</v>
      </c>
      <c r="E79" s="352" t="s">
        <v>100</v>
      </c>
      <c r="F79" s="352">
        <v>2</v>
      </c>
      <c r="G79" s="372">
        <v>0</v>
      </c>
      <c r="H79" s="344">
        <f t="shared" si="1"/>
        <v>0</v>
      </c>
      <c r="I79" s="353"/>
      <c r="J79" s="336"/>
      <c r="K79" s="336"/>
      <c r="L79" s="336"/>
    </row>
    <row r="80" spans="1:12" ht="12">
      <c r="A80" s="338">
        <v>66</v>
      </c>
      <c r="B80" s="339" t="s">
        <v>142</v>
      </c>
      <c r="C80" s="340" t="s">
        <v>274</v>
      </c>
      <c r="D80" s="341" t="s">
        <v>271</v>
      </c>
      <c r="E80" s="352" t="s">
        <v>100</v>
      </c>
      <c r="F80" s="352">
        <v>2</v>
      </c>
      <c r="G80" s="372">
        <v>0</v>
      </c>
      <c r="H80" s="344">
        <f t="shared" si="1"/>
        <v>0</v>
      </c>
      <c r="I80" s="353"/>
      <c r="J80" s="336"/>
      <c r="K80" s="336"/>
      <c r="L80" s="336"/>
    </row>
    <row r="81" spans="1:12" ht="12">
      <c r="A81" s="338">
        <v>67</v>
      </c>
      <c r="B81" s="339" t="s">
        <v>142</v>
      </c>
      <c r="C81" s="340" t="s">
        <v>276</v>
      </c>
      <c r="D81" s="341" t="s">
        <v>273</v>
      </c>
      <c r="E81" s="352" t="s">
        <v>100</v>
      </c>
      <c r="F81" s="352">
        <v>1</v>
      </c>
      <c r="G81" s="372">
        <v>0</v>
      </c>
      <c r="H81" s="344">
        <f t="shared" si="1"/>
        <v>0</v>
      </c>
      <c r="I81" s="353"/>
      <c r="J81" s="336"/>
      <c r="K81" s="336"/>
      <c r="L81" s="336"/>
    </row>
    <row r="82" spans="1:12" ht="12">
      <c r="A82" s="338">
        <v>68</v>
      </c>
      <c r="B82" s="339" t="s">
        <v>142</v>
      </c>
      <c r="C82" s="340" t="s">
        <v>278</v>
      </c>
      <c r="D82" s="341" t="s">
        <v>275</v>
      </c>
      <c r="E82" s="352" t="s">
        <v>100</v>
      </c>
      <c r="F82" s="352">
        <v>4</v>
      </c>
      <c r="G82" s="372">
        <v>0</v>
      </c>
      <c r="H82" s="344">
        <f t="shared" si="1"/>
        <v>0</v>
      </c>
      <c r="I82" s="353"/>
      <c r="J82" s="336"/>
      <c r="K82" s="336"/>
      <c r="L82" s="336"/>
    </row>
    <row r="83" spans="1:12" ht="12">
      <c r="A83" s="338">
        <v>69</v>
      </c>
      <c r="B83" s="339" t="s">
        <v>142</v>
      </c>
      <c r="C83" s="340" t="s">
        <v>280</v>
      </c>
      <c r="D83" s="341" t="s">
        <v>277</v>
      </c>
      <c r="E83" s="352" t="s">
        <v>100</v>
      </c>
      <c r="F83" s="352">
        <v>3</v>
      </c>
      <c r="G83" s="372">
        <v>0</v>
      </c>
      <c r="H83" s="344">
        <f t="shared" si="1"/>
        <v>0</v>
      </c>
      <c r="I83" s="354"/>
      <c r="J83" s="355"/>
      <c r="K83" s="355"/>
      <c r="L83" s="355"/>
    </row>
    <row r="84" spans="1:12" ht="12">
      <c r="A84" s="338">
        <v>70</v>
      </c>
      <c r="B84" s="339" t="s">
        <v>142</v>
      </c>
      <c r="C84" s="340" t="s">
        <v>282</v>
      </c>
      <c r="D84" s="341" t="s">
        <v>279</v>
      </c>
      <c r="E84" s="359" t="s">
        <v>100</v>
      </c>
      <c r="F84" s="352">
        <v>3</v>
      </c>
      <c r="G84" s="372">
        <v>0</v>
      </c>
      <c r="H84" s="344">
        <f t="shared" si="1"/>
        <v>0</v>
      </c>
      <c r="L84" s="248"/>
    </row>
    <row r="85" spans="1:12" ht="12">
      <c r="A85" s="338">
        <v>71</v>
      </c>
      <c r="B85" s="339" t="s">
        <v>142</v>
      </c>
      <c r="C85" s="340" t="s">
        <v>284</v>
      </c>
      <c r="D85" s="341" t="s">
        <v>281</v>
      </c>
      <c r="E85" s="359" t="s">
        <v>100</v>
      </c>
      <c r="F85" s="352">
        <v>2</v>
      </c>
      <c r="G85" s="372">
        <v>0</v>
      </c>
      <c r="H85" s="344">
        <f t="shared" si="1"/>
        <v>0</v>
      </c>
      <c r="L85" s="248"/>
    </row>
    <row r="86" spans="1:12" ht="12">
      <c r="A86" s="338">
        <v>72</v>
      </c>
      <c r="B86" s="339" t="s">
        <v>142</v>
      </c>
      <c r="C86" s="340" t="s">
        <v>286</v>
      </c>
      <c r="D86" s="341" t="s">
        <v>283</v>
      </c>
      <c r="E86" s="359" t="s">
        <v>100</v>
      </c>
      <c r="F86" s="352">
        <v>3</v>
      </c>
      <c r="G86" s="372">
        <v>0</v>
      </c>
      <c r="H86" s="344">
        <f t="shared" si="1"/>
        <v>0</v>
      </c>
      <c r="L86" s="248"/>
    </row>
    <row r="87" spans="1:12" ht="12">
      <c r="A87" s="338">
        <v>73</v>
      </c>
      <c r="B87" s="339" t="s">
        <v>142</v>
      </c>
      <c r="C87" s="340" t="s">
        <v>288</v>
      </c>
      <c r="D87" s="341" t="s">
        <v>285</v>
      </c>
      <c r="E87" s="359" t="s">
        <v>100</v>
      </c>
      <c r="F87" s="352">
        <v>7</v>
      </c>
      <c r="G87" s="372">
        <v>0</v>
      </c>
      <c r="H87" s="344">
        <f t="shared" si="1"/>
        <v>0</v>
      </c>
      <c r="L87" s="248"/>
    </row>
    <row r="88" spans="1:12" ht="12">
      <c r="A88" s="338">
        <v>74</v>
      </c>
      <c r="B88" s="339" t="s">
        <v>142</v>
      </c>
      <c r="C88" s="340" t="s">
        <v>290</v>
      </c>
      <c r="D88" s="341" t="s">
        <v>287</v>
      </c>
      <c r="E88" s="359" t="s">
        <v>100</v>
      </c>
      <c r="F88" s="352">
        <v>15</v>
      </c>
      <c r="G88" s="372">
        <v>0</v>
      </c>
      <c r="H88" s="344">
        <f t="shared" si="1"/>
        <v>0</v>
      </c>
      <c r="L88" s="248"/>
    </row>
    <row r="89" spans="1:12" ht="12">
      <c r="A89" s="338">
        <v>75</v>
      </c>
      <c r="B89" s="339" t="s">
        <v>142</v>
      </c>
      <c r="C89" s="340" t="s">
        <v>292</v>
      </c>
      <c r="D89" s="341" t="s">
        <v>289</v>
      </c>
      <c r="E89" s="359" t="s">
        <v>100</v>
      </c>
      <c r="F89" s="352">
        <v>15</v>
      </c>
      <c r="G89" s="372">
        <v>0</v>
      </c>
      <c r="H89" s="344">
        <f t="shared" si="1"/>
        <v>0</v>
      </c>
      <c r="L89" s="248"/>
    </row>
    <row r="90" spans="1:12" ht="12">
      <c r="A90" s="338">
        <v>76</v>
      </c>
      <c r="B90" s="339" t="s">
        <v>142</v>
      </c>
      <c r="C90" s="340" t="s">
        <v>294</v>
      </c>
      <c r="D90" s="341" t="s">
        <v>291</v>
      </c>
      <c r="E90" s="359" t="s">
        <v>100</v>
      </c>
      <c r="F90" s="352">
        <v>8</v>
      </c>
      <c r="G90" s="372">
        <v>0</v>
      </c>
      <c r="H90" s="344">
        <f t="shared" si="1"/>
        <v>0</v>
      </c>
      <c r="L90" s="248"/>
    </row>
    <row r="91" spans="1:12" ht="12">
      <c r="A91" s="338">
        <v>77</v>
      </c>
      <c r="B91" s="339" t="s">
        <v>142</v>
      </c>
      <c r="C91" s="340" t="s">
        <v>296</v>
      </c>
      <c r="D91" s="341" t="s">
        <v>293</v>
      </c>
      <c r="E91" s="359" t="s">
        <v>100</v>
      </c>
      <c r="F91" s="352">
        <v>4</v>
      </c>
      <c r="G91" s="372">
        <v>0</v>
      </c>
      <c r="H91" s="344">
        <f t="shared" si="1"/>
        <v>0</v>
      </c>
      <c r="L91" s="248"/>
    </row>
    <row r="92" spans="1:12" ht="12">
      <c r="A92" s="338">
        <v>78</v>
      </c>
      <c r="B92" s="339" t="s">
        <v>142</v>
      </c>
      <c r="C92" s="340" t="s">
        <v>298</v>
      </c>
      <c r="D92" s="341" t="s">
        <v>295</v>
      </c>
      <c r="E92" s="359" t="s">
        <v>100</v>
      </c>
      <c r="F92" s="352">
        <v>3</v>
      </c>
      <c r="G92" s="372">
        <v>0</v>
      </c>
      <c r="H92" s="344">
        <f t="shared" si="1"/>
        <v>0</v>
      </c>
      <c r="L92" s="248"/>
    </row>
    <row r="93" spans="1:12" ht="12">
      <c r="A93" s="338">
        <v>79</v>
      </c>
      <c r="B93" s="339" t="s">
        <v>142</v>
      </c>
      <c r="C93" s="340" t="s">
        <v>300</v>
      </c>
      <c r="D93" s="341" t="s">
        <v>297</v>
      </c>
      <c r="E93" s="359" t="s">
        <v>100</v>
      </c>
      <c r="F93" s="352">
        <v>2</v>
      </c>
      <c r="G93" s="372">
        <v>0</v>
      </c>
      <c r="H93" s="344">
        <f t="shared" si="1"/>
        <v>0</v>
      </c>
      <c r="L93" s="248"/>
    </row>
    <row r="94" spans="1:12" ht="12">
      <c r="A94" s="338">
        <v>80</v>
      </c>
      <c r="B94" s="339" t="s">
        <v>142</v>
      </c>
      <c r="C94" s="340" t="s">
        <v>302</v>
      </c>
      <c r="D94" s="341" t="s">
        <v>299</v>
      </c>
      <c r="E94" s="359" t="s">
        <v>100</v>
      </c>
      <c r="F94" s="352">
        <v>2</v>
      </c>
      <c r="G94" s="372">
        <v>0</v>
      </c>
      <c r="H94" s="344">
        <f t="shared" si="1"/>
        <v>0</v>
      </c>
      <c r="L94" s="248"/>
    </row>
    <row r="95" spans="1:12" ht="12">
      <c r="A95" s="338">
        <v>81</v>
      </c>
      <c r="B95" s="339" t="s">
        <v>142</v>
      </c>
      <c r="C95" s="340" t="s">
        <v>304</v>
      </c>
      <c r="D95" s="341" t="s">
        <v>301</v>
      </c>
      <c r="E95" s="359" t="s">
        <v>82</v>
      </c>
      <c r="F95" s="352">
        <v>17</v>
      </c>
      <c r="G95" s="372">
        <v>0</v>
      </c>
      <c r="H95" s="344">
        <f t="shared" si="1"/>
        <v>0</v>
      </c>
      <c r="L95" s="248"/>
    </row>
    <row r="96" spans="1:12" ht="12">
      <c r="A96" s="338">
        <v>82</v>
      </c>
      <c r="B96" s="339" t="s">
        <v>142</v>
      </c>
      <c r="C96" s="340" t="s">
        <v>306</v>
      </c>
      <c r="D96" s="341" t="s">
        <v>303</v>
      </c>
      <c r="E96" s="359" t="s">
        <v>94</v>
      </c>
      <c r="F96" s="352">
        <v>24</v>
      </c>
      <c r="G96" s="372">
        <v>0</v>
      </c>
      <c r="H96" s="344">
        <f t="shared" si="1"/>
        <v>0</v>
      </c>
      <c r="L96" s="248"/>
    </row>
    <row r="97" spans="1:12" ht="12">
      <c r="A97" s="338">
        <v>83</v>
      </c>
      <c r="B97" s="339" t="s">
        <v>142</v>
      </c>
      <c r="C97" s="340" t="s">
        <v>308</v>
      </c>
      <c r="D97" s="341" t="s">
        <v>305</v>
      </c>
      <c r="E97" s="359" t="s">
        <v>94</v>
      </c>
      <c r="F97" s="352">
        <v>12</v>
      </c>
      <c r="G97" s="372">
        <v>0</v>
      </c>
      <c r="H97" s="344">
        <f t="shared" si="1"/>
        <v>0</v>
      </c>
      <c r="L97" s="248"/>
    </row>
    <row r="98" spans="1:12" ht="12">
      <c r="A98" s="338">
        <v>84</v>
      </c>
      <c r="B98" s="339" t="s">
        <v>142</v>
      </c>
      <c r="C98" s="340" t="s">
        <v>310</v>
      </c>
      <c r="D98" s="341" t="s">
        <v>307</v>
      </c>
      <c r="E98" s="359" t="s">
        <v>94</v>
      </c>
      <c r="F98" s="352">
        <v>12</v>
      </c>
      <c r="G98" s="372">
        <v>0</v>
      </c>
      <c r="H98" s="344">
        <f t="shared" si="1"/>
        <v>0</v>
      </c>
      <c r="L98" s="248"/>
    </row>
    <row r="99" spans="1:12" ht="12">
      <c r="A99" s="338">
        <v>85</v>
      </c>
      <c r="B99" s="339" t="s">
        <v>142</v>
      </c>
      <c r="C99" s="340" t="s">
        <v>312</v>
      </c>
      <c r="D99" s="341" t="s">
        <v>309</v>
      </c>
      <c r="E99" s="359" t="s">
        <v>100</v>
      </c>
      <c r="F99" s="352">
        <v>24</v>
      </c>
      <c r="G99" s="372">
        <v>0</v>
      </c>
      <c r="H99" s="344">
        <f t="shared" si="1"/>
        <v>0</v>
      </c>
      <c r="L99" s="248"/>
    </row>
    <row r="100" spans="1:12" ht="12">
      <c r="A100" s="338">
        <v>86</v>
      </c>
      <c r="B100" s="339" t="s">
        <v>142</v>
      </c>
      <c r="C100" s="340" t="s">
        <v>315</v>
      </c>
      <c r="D100" s="341" t="s">
        <v>311</v>
      </c>
      <c r="E100" s="359" t="s">
        <v>94</v>
      </c>
      <c r="F100" s="352">
        <v>12</v>
      </c>
      <c r="G100" s="372">
        <v>0</v>
      </c>
      <c r="H100" s="344">
        <f aca="true" t="shared" si="2" ref="H100:H129">ROUND(F100*G100,0)</f>
        <v>0</v>
      </c>
      <c r="L100" s="248"/>
    </row>
    <row r="101" spans="1:12" ht="12">
      <c r="A101" s="338">
        <v>87</v>
      </c>
      <c r="B101" s="339" t="s">
        <v>142</v>
      </c>
      <c r="C101" s="340" t="s">
        <v>317</v>
      </c>
      <c r="D101" s="341" t="s">
        <v>313</v>
      </c>
      <c r="E101" s="359" t="s">
        <v>314</v>
      </c>
      <c r="F101" s="352">
        <v>150</v>
      </c>
      <c r="G101" s="372">
        <v>0</v>
      </c>
      <c r="H101" s="344">
        <f t="shared" si="2"/>
        <v>0</v>
      </c>
      <c r="L101" s="248"/>
    </row>
    <row r="102" spans="1:12" ht="12">
      <c r="A102" s="338">
        <v>88</v>
      </c>
      <c r="B102" s="339" t="s">
        <v>142</v>
      </c>
      <c r="C102" s="340" t="s">
        <v>319</v>
      </c>
      <c r="D102" s="341" t="s">
        <v>316</v>
      </c>
      <c r="E102" s="359" t="s">
        <v>131</v>
      </c>
      <c r="F102" s="352">
        <v>1</v>
      </c>
      <c r="G102" s="372">
        <v>0</v>
      </c>
      <c r="H102" s="344">
        <f t="shared" si="2"/>
        <v>0</v>
      </c>
      <c r="L102" s="248"/>
    </row>
    <row r="103" spans="1:12" ht="12">
      <c r="A103" s="338">
        <v>89</v>
      </c>
      <c r="B103" s="339" t="s">
        <v>142</v>
      </c>
      <c r="C103" s="340" t="s">
        <v>321</v>
      </c>
      <c r="D103" s="341" t="s">
        <v>318</v>
      </c>
      <c r="E103" s="359" t="s">
        <v>94</v>
      </c>
      <c r="F103" s="352">
        <v>6</v>
      </c>
      <c r="G103" s="372">
        <v>0</v>
      </c>
      <c r="H103" s="344">
        <f t="shared" si="2"/>
        <v>0</v>
      </c>
      <c r="L103" s="248"/>
    </row>
    <row r="104" spans="1:12" ht="12">
      <c r="A104" s="338">
        <v>90</v>
      </c>
      <c r="B104" s="339" t="s">
        <v>142</v>
      </c>
      <c r="C104" s="340" t="s">
        <v>323</v>
      </c>
      <c r="D104" s="341" t="s">
        <v>320</v>
      </c>
      <c r="E104" s="359" t="s">
        <v>131</v>
      </c>
      <c r="F104" s="352">
        <v>1</v>
      </c>
      <c r="G104" s="372">
        <v>0</v>
      </c>
      <c r="H104" s="344">
        <f t="shared" si="2"/>
        <v>0</v>
      </c>
      <c r="L104" s="248"/>
    </row>
    <row r="105" spans="1:12" ht="12">
      <c r="A105" s="338">
        <v>91</v>
      </c>
      <c r="B105" s="339" t="s">
        <v>142</v>
      </c>
      <c r="C105" s="340" t="s">
        <v>325</v>
      </c>
      <c r="D105" s="341" t="s">
        <v>322</v>
      </c>
      <c r="E105" s="359" t="s">
        <v>100</v>
      </c>
      <c r="F105" s="352">
        <v>2</v>
      </c>
      <c r="G105" s="372">
        <v>0</v>
      </c>
      <c r="H105" s="344">
        <f t="shared" si="2"/>
        <v>0</v>
      </c>
      <c r="L105" s="248"/>
    </row>
    <row r="106" spans="1:12" ht="12">
      <c r="A106" s="338">
        <v>92</v>
      </c>
      <c r="B106" s="339" t="s">
        <v>142</v>
      </c>
      <c r="C106" s="340" t="s">
        <v>327</v>
      </c>
      <c r="D106" s="341" t="s">
        <v>324</v>
      </c>
      <c r="E106" s="359" t="s">
        <v>100</v>
      </c>
      <c r="F106" s="352">
        <v>2</v>
      </c>
      <c r="G106" s="372">
        <v>0</v>
      </c>
      <c r="H106" s="344">
        <f t="shared" si="2"/>
        <v>0</v>
      </c>
      <c r="L106" s="248"/>
    </row>
    <row r="107" spans="1:12" ht="12">
      <c r="A107" s="338">
        <v>93</v>
      </c>
      <c r="B107" s="339" t="s">
        <v>142</v>
      </c>
      <c r="C107" s="340" t="s">
        <v>329</v>
      </c>
      <c r="D107" s="341" t="s">
        <v>326</v>
      </c>
      <c r="E107" s="359" t="s">
        <v>100</v>
      </c>
      <c r="F107" s="352">
        <v>1</v>
      </c>
      <c r="G107" s="372">
        <v>0</v>
      </c>
      <c r="H107" s="344">
        <f t="shared" si="2"/>
        <v>0</v>
      </c>
      <c r="L107" s="248"/>
    </row>
    <row r="108" spans="1:12" ht="12">
      <c r="A108" s="338">
        <v>94</v>
      </c>
      <c r="B108" s="339" t="s">
        <v>142</v>
      </c>
      <c r="C108" s="340" t="s">
        <v>331</v>
      </c>
      <c r="D108" s="341" t="s">
        <v>328</v>
      </c>
      <c r="E108" s="359" t="s">
        <v>100</v>
      </c>
      <c r="F108" s="352">
        <v>7</v>
      </c>
      <c r="G108" s="372">
        <v>0</v>
      </c>
      <c r="H108" s="344">
        <f t="shared" si="2"/>
        <v>0</v>
      </c>
      <c r="L108" s="248"/>
    </row>
    <row r="109" spans="1:12" ht="12">
      <c r="A109" s="338">
        <v>95</v>
      </c>
      <c r="B109" s="339" t="s">
        <v>142</v>
      </c>
      <c r="C109" s="340" t="s">
        <v>333</v>
      </c>
      <c r="D109" s="341" t="s">
        <v>330</v>
      </c>
      <c r="E109" s="359" t="s">
        <v>100</v>
      </c>
      <c r="F109" s="352">
        <v>1</v>
      </c>
      <c r="G109" s="372">
        <v>0</v>
      </c>
      <c r="H109" s="344">
        <f t="shared" si="2"/>
        <v>0</v>
      </c>
      <c r="L109" s="248"/>
    </row>
    <row r="110" spans="1:12" ht="12">
      <c r="A110" s="338">
        <v>96</v>
      </c>
      <c r="B110" s="339" t="s">
        <v>142</v>
      </c>
      <c r="C110" s="340" t="s">
        <v>335</v>
      </c>
      <c r="D110" s="341" t="s">
        <v>332</v>
      </c>
      <c r="E110" s="359" t="s">
        <v>100</v>
      </c>
      <c r="F110" s="352">
        <v>1</v>
      </c>
      <c r="G110" s="372">
        <v>0</v>
      </c>
      <c r="H110" s="344">
        <f t="shared" si="2"/>
        <v>0</v>
      </c>
      <c r="L110" s="248"/>
    </row>
    <row r="111" spans="1:12" ht="12">
      <c r="A111" s="338">
        <v>97</v>
      </c>
      <c r="B111" s="339" t="s">
        <v>142</v>
      </c>
      <c r="C111" s="340" t="s">
        <v>337</v>
      </c>
      <c r="D111" s="341" t="s">
        <v>334</v>
      </c>
      <c r="E111" s="359" t="s">
        <v>100</v>
      </c>
      <c r="F111" s="352">
        <v>1</v>
      </c>
      <c r="G111" s="372">
        <v>0</v>
      </c>
      <c r="H111" s="344">
        <f t="shared" si="2"/>
        <v>0</v>
      </c>
      <c r="L111" s="248"/>
    </row>
    <row r="112" spans="1:12" ht="12">
      <c r="A112" s="338">
        <v>98</v>
      </c>
      <c r="B112" s="339" t="s">
        <v>142</v>
      </c>
      <c r="C112" s="340" t="s">
        <v>338</v>
      </c>
      <c r="D112" s="341" t="s">
        <v>336</v>
      </c>
      <c r="E112" s="359" t="s">
        <v>100</v>
      </c>
      <c r="F112" s="352">
        <v>1</v>
      </c>
      <c r="G112" s="372">
        <v>0</v>
      </c>
      <c r="H112" s="344">
        <f t="shared" si="2"/>
        <v>0</v>
      </c>
      <c r="L112" s="248"/>
    </row>
    <row r="113" spans="1:12" ht="12">
      <c r="A113" s="338">
        <v>99</v>
      </c>
      <c r="B113" s="339" t="s">
        <v>142</v>
      </c>
      <c r="C113" s="340" t="s">
        <v>340</v>
      </c>
      <c r="D113" s="341" t="s">
        <v>193</v>
      </c>
      <c r="E113" s="359" t="s">
        <v>94</v>
      </c>
      <c r="F113" s="352">
        <v>18</v>
      </c>
      <c r="G113" s="372">
        <v>0</v>
      </c>
      <c r="H113" s="344">
        <f t="shared" si="2"/>
        <v>0</v>
      </c>
      <c r="L113" s="248"/>
    </row>
    <row r="114" spans="1:12" ht="12">
      <c r="A114" s="338">
        <v>100</v>
      </c>
      <c r="B114" s="339" t="s">
        <v>142</v>
      </c>
      <c r="C114" s="340" t="s">
        <v>342</v>
      </c>
      <c r="D114" s="341" t="s">
        <v>339</v>
      </c>
      <c r="E114" s="359" t="s">
        <v>94</v>
      </c>
      <c r="F114" s="352">
        <v>6</v>
      </c>
      <c r="G114" s="372">
        <v>0</v>
      </c>
      <c r="H114" s="344">
        <f t="shared" si="2"/>
        <v>0</v>
      </c>
      <c r="L114" s="248"/>
    </row>
    <row r="115" spans="1:12" ht="12">
      <c r="A115" s="338">
        <v>101</v>
      </c>
      <c r="B115" s="339" t="s">
        <v>142</v>
      </c>
      <c r="C115" s="340" t="s">
        <v>344</v>
      </c>
      <c r="D115" s="341" t="s">
        <v>341</v>
      </c>
      <c r="E115" s="359" t="s">
        <v>100</v>
      </c>
      <c r="F115" s="352">
        <v>3</v>
      </c>
      <c r="G115" s="372">
        <v>0</v>
      </c>
      <c r="H115" s="344">
        <f t="shared" si="2"/>
        <v>0</v>
      </c>
      <c r="L115" s="248"/>
    </row>
    <row r="116" spans="1:12" ht="12">
      <c r="A116" s="338">
        <v>102</v>
      </c>
      <c r="B116" s="339" t="s">
        <v>142</v>
      </c>
      <c r="C116" s="340" t="s">
        <v>346</v>
      </c>
      <c r="D116" s="341" t="s">
        <v>343</v>
      </c>
      <c r="E116" s="359" t="s">
        <v>100</v>
      </c>
      <c r="F116" s="352">
        <v>12</v>
      </c>
      <c r="G116" s="372">
        <v>0</v>
      </c>
      <c r="H116" s="344">
        <f t="shared" si="2"/>
        <v>0</v>
      </c>
      <c r="L116" s="248"/>
    </row>
    <row r="117" spans="1:12" ht="12">
      <c r="A117" s="338">
        <v>103</v>
      </c>
      <c r="B117" s="339" t="s">
        <v>142</v>
      </c>
      <c r="C117" s="340" t="s">
        <v>348</v>
      </c>
      <c r="D117" s="341" t="s">
        <v>345</v>
      </c>
      <c r="E117" s="359" t="s">
        <v>100</v>
      </c>
      <c r="F117" s="352">
        <v>1</v>
      </c>
      <c r="G117" s="372">
        <v>0</v>
      </c>
      <c r="H117" s="344">
        <f t="shared" si="2"/>
        <v>0</v>
      </c>
      <c r="L117" s="248"/>
    </row>
    <row r="118" spans="1:12" ht="12">
      <c r="A118" s="338">
        <v>104</v>
      </c>
      <c r="B118" s="339" t="s">
        <v>142</v>
      </c>
      <c r="C118" s="340" t="s">
        <v>350</v>
      </c>
      <c r="D118" s="341" t="s">
        <v>347</v>
      </c>
      <c r="E118" s="359" t="s">
        <v>100</v>
      </c>
      <c r="F118" s="352">
        <v>1</v>
      </c>
      <c r="G118" s="372">
        <v>0</v>
      </c>
      <c r="H118" s="344">
        <f t="shared" si="2"/>
        <v>0</v>
      </c>
      <c r="L118" s="248"/>
    </row>
    <row r="119" spans="1:12" ht="12">
      <c r="A119" s="338">
        <v>105</v>
      </c>
      <c r="B119" s="339" t="s">
        <v>142</v>
      </c>
      <c r="C119" s="340" t="s">
        <v>352</v>
      </c>
      <c r="D119" s="341" t="s">
        <v>349</v>
      </c>
      <c r="E119" s="359" t="s">
        <v>100</v>
      </c>
      <c r="F119" s="352">
        <v>9</v>
      </c>
      <c r="G119" s="372">
        <v>0</v>
      </c>
      <c r="H119" s="344">
        <f t="shared" si="2"/>
        <v>0</v>
      </c>
      <c r="L119" s="248"/>
    </row>
    <row r="120" spans="1:12" ht="12">
      <c r="A120" s="338">
        <v>106</v>
      </c>
      <c r="B120" s="339" t="s">
        <v>142</v>
      </c>
      <c r="C120" s="340" t="s">
        <v>354</v>
      </c>
      <c r="D120" s="357" t="s">
        <v>351</v>
      </c>
      <c r="E120" s="352" t="s">
        <v>100</v>
      </c>
      <c r="F120" s="352">
        <v>2</v>
      </c>
      <c r="G120" s="372">
        <v>0</v>
      </c>
      <c r="H120" s="344">
        <f t="shared" si="2"/>
        <v>0</v>
      </c>
      <c r="L120" s="248"/>
    </row>
    <row r="121" spans="1:12" ht="12">
      <c r="A121" s="338">
        <v>107</v>
      </c>
      <c r="B121" s="339" t="s">
        <v>142</v>
      </c>
      <c r="C121" s="340" t="s">
        <v>356</v>
      </c>
      <c r="D121" s="341" t="s">
        <v>353</v>
      </c>
      <c r="E121" s="359" t="s">
        <v>100</v>
      </c>
      <c r="F121" s="352">
        <v>3</v>
      </c>
      <c r="G121" s="372">
        <v>0</v>
      </c>
      <c r="H121" s="344">
        <f t="shared" si="2"/>
        <v>0</v>
      </c>
      <c r="L121" s="248"/>
    </row>
    <row r="122" spans="1:12" ht="12">
      <c r="A122" s="338">
        <v>108</v>
      </c>
      <c r="B122" s="339" t="s">
        <v>142</v>
      </c>
      <c r="C122" s="340" t="s">
        <v>358</v>
      </c>
      <c r="D122" s="341" t="s">
        <v>355</v>
      </c>
      <c r="E122" s="359" t="s">
        <v>100</v>
      </c>
      <c r="F122" s="352">
        <v>1</v>
      </c>
      <c r="G122" s="372">
        <v>0</v>
      </c>
      <c r="H122" s="344">
        <f t="shared" si="2"/>
        <v>0</v>
      </c>
      <c r="L122" s="248"/>
    </row>
    <row r="123" spans="1:12" ht="22.5">
      <c r="A123" s="338">
        <v>109</v>
      </c>
      <c r="B123" s="339" t="s">
        <v>142</v>
      </c>
      <c r="C123" s="340" t="s">
        <v>359</v>
      </c>
      <c r="D123" s="341" t="s">
        <v>357</v>
      </c>
      <c r="E123" s="359" t="s">
        <v>100</v>
      </c>
      <c r="F123" s="352">
        <v>17</v>
      </c>
      <c r="G123" s="372">
        <v>0</v>
      </c>
      <c r="H123" s="344">
        <f t="shared" si="2"/>
        <v>0</v>
      </c>
      <c r="L123" s="248"/>
    </row>
    <row r="124" spans="1:12" ht="12">
      <c r="A124" s="338">
        <v>110</v>
      </c>
      <c r="B124" s="339" t="s">
        <v>142</v>
      </c>
      <c r="C124" s="340" t="s">
        <v>361</v>
      </c>
      <c r="D124" s="341" t="s">
        <v>287</v>
      </c>
      <c r="E124" s="359" t="s">
        <v>100</v>
      </c>
      <c r="F124" s="352">
        <v>2</v>
      </c>
      <c r="G124" s="372">
        <v>0</v>
      </c>
      <c r="H124" s="344">
        <f t="shared" si="2"/>
        <v>0</v>
      </c>
      <c r="L124" s="248"/>
    </row>
    <row r="125" spans="1:12" ht="12">
      <c r="A125" s="338">
        <v>111</v>
      </c>
      <c r="B125" s="339" t="s">
        <v>142</v>
      </c>
      <c r="C125" s="340" t="s">
        <v>362</v>
      </c>
      <c r="D125" s="341" t="s">
        <v>360</v>
      </c>
      <c r="E125" s="359" t="s">
        <v>100</v>
      </c>
      <c r="F125" s="352">
        <v>3</v>
      </c>
      <c r="G125" s="372">
        <v>0</v>
      </c>
      <c r="H125" s="344">
        <f t="shared" si="2"/>
        <v>0</v>
      </c>
      <c r="L125" s="248"/>
    </row>
    <row r="126" spans="1:12" ht="12">
      <c r="A126" s="338">
        <v>112</v>
      </c>
      <c r="B126" s="339" t="s">
        <v>142</v>
      </c>
      <c r="C126" s="340" t="s">
        <v>364</v>
      </c>
      <c r="D126" s="341" t="s">
        <v>301</v>
      </c>
      <c r="E126" s="359" t="s">
        <v>82</v>
      </c>
      <c r="F126" s="352">
        <v>3</v>
      </c>
      <c r="G126" s="372">
        <v>0</v>
      </c>
      <c r="H126" s="344">
        <f t="shared" si="2"/>
        <v>0</v>
      </c>
      <c r="L126" s="248"/>
    </row>
    <row r="127" spans="1:12" ht="12">
      <c r="A127" s="338">
        <v>113</v>
      </c>
      <c r="B127" s="339" t="s">
        <v>142</v>
      </c>
      <c r="C127" s="340" t="s">
        <v>365</v>
      </c>
      <c r="D127" s="341" t="s">
        <v>363</v>
      </c>
      <c r="E127" s="359" t="s">
        <v>94</v>
      </c>
      <c r="F127" s="352">
        <v>30</v>
      </c>
      <c r="G127" s="372">
        <v>0</v>
      </c>
      <c r="H127" s="344">
        <f t="shared" si="2"/>
        <v>0</v>
      </c>
      <c r="L127" s="248"/>
    </row>
    <row r="128" spans="1:12" ht="12">
      <c r="A128" s="338">
        <v>114</v>
      </c>
      <c r="B128" s="339" t="s">
        <v>142</v>
      </c>
      <c r="C128" s="340" t="s">
        <v>366</v>
      </c>
      <c r="D128" s="341" t="s">
        <v>313</v>
      </c>
      <c r="E128" s="359" t="s">
        <v>314</v>
      </c>
      <c r="F128" s="352">
        <v>50</v>
      </c>
      <c r="G128" s="372">
        <v>0</v>
      </c>
      <c r="H128" s="344">
        <f t="shared" si="2"/>
        <v>0</v>
      </c>
      <c r="L128" s="248"/>
    </row>
    <row r="129" spans="1:12" ht="12">
      <c r="A129" s="338">
        <v>115</v>
      </c>
      <c r="B129" s="339" t="s">
        <v>142</v>
      </c>
      <c r="C129" s="340" t="s">
        <v>367</v>
      </c>
      <c r="D129" s="341" t="s">
        <v>316</v>
      </c>
      <c r="E129" s="359" t="s">
        <v>131</v>
      </c>
      <c r="F129" s="352">
        <v>1</v>
      </c>
      <c r="G129" s="372">
        <v>0</v>
      </c>
      <c r="H129" s="344">
        <f t="shared" si="2"/>
        <v>0</v>
      </c>
      <c r="L129" s="248"/>
    </row>
    <row r="130" spans="4:12" ht="12">
      <c r="D130" s="348"/>
      <c r="G130" s="350"/>
      <c r="L130" s="248"/>
    </row>
    <row r="131" spans="4:12" ht="12">
      <c r="D131" s="332" t="s">
        <v>62</v>
      </c>
      <c r="G131" s="350"/>
      <c r="H131" s="360">
        <f>SUM(H132:H247)</f>
        <v>0</v>
      </c>
      <c r="L131" s="248"/>
    </row>
    <row r="132" spans="1:12" ht="22.5">
      <c r="A132" s="338">
        <v>116</v>
      </c>
      <c r="B132" s="339" t="s">
        <v>142</v>
      </c>
      <c r="C132" s="340" t="s">
        <v>368</v>
      </c>
      <c r="D132" s="341" t="s">
        <v>144</v>
      </c>
      <c r="E132" s="342" t="s">
        <v>100</v>
      </c>
      <c r="F132" s="343">
        <v>3</v>
      </c>
      <c r="G132" s="372">
        <v>0</v>
      </c>
      <c r="H132" s="344">
        <f aca="true" t="shared" si="3" ref="H132:H195">ROUND(F132*G132,0)</f>
        <v>0</v>
      </c>
      <c r="I132" s="334"/>
      <c r="J132" s="335"/>
      <c r="K132" s="336"/>
      <c r="L132" s="337"/>
    </row>
    <row r="133" spans="1:12" ht="12">
      <c r="A133" s="338">
        <v>117</v>
      </c>
      <c r="B133" s="339" t="s">
        <v>142</v>
      </c>
      <c r="C133" s="340" t="s">
        <v>369</v>
      </c>
      <c r="D133" s="341" t="s">
        <v>146</v>
      </c>
      <c r="E133" s="342" t="s">
        <v>100</v>
      </c>
      <c r="F133" s="343">
        <v>1</v>
      </c>
      <c r="G133" s="372">
        <v>0</v>
      </c>
      <c r="H133" s="344">
        <f t="shared" si="3"/>
        <v>0</v>
      </c>
      <c r="I133" s="334"/>
      <c r="J133" s="335"/>
      <c r="K133" s="336"/>
      <c r="L133" s="337"/>
    </row>
    <row r="134" spans="1:12" ht="22.5">
      <c r="A134" s="338">
        <v>118</v>
      </c>
      <c r="B134" s="339" t="s">
        <v>142</v>
      </c>
      <c r="C134" s="340" t="s">
        <v>370</v>
      </c>
      <c r="D134" s="341" t="s">
        <v>148</v>
      </c>
      <c r="E134" s="342" t="s">
        <v>100</v>
      </c>
      <c r="F134" s="343">
        <v>1</v>
      </c>
      <c r="G134" s="372">
        <v>0</v>
      </c>
      <c r="H134" s="344">
        <f t="shared" si="3"/>
        <v>0</v>
      </c>
      <c r="I134" s="361"/>
      <c r="J134" s="335"/>
      <c r="K134" s="336"/>
      <c r="L134" s="337"/>
    </row>
    <row r="135" spans="1:12" ht="22.5">
      <c r="A135" s="338">
        <v>119</v>
      </c>
      <c r="B135" s="339" t="s">
        <v>142</v>
      </c>
      <c r="C135" s="340" t="s">
        <v>371</v>
      </c>
      <c r="D135" s="341" t="s">
        <v>150</v>
      </c>
      <c r="E135" s="342" t="s">
        <v>100</v>
      </c>
      <c r="F135" s="343">
        <v>1</v>
      </c>
      <c r="G135" s="372">
        <v>0</v>
      </c>
      <c r="H135" s="344">
        <f t="shared" si="3"/>
        <v>0</v>
      </c>
      <c r="I135" s="361"/>
      <c r="J135" s="335"/>
      <c r="K135" s="336"/>
      <c r="L135" s="337"/>
    </row>
    <row r="136" spans="1:12" ht="12">
      <c r="A136" s="338">
        <v>120</v>
      </c>
      <c r="B136" s="339" t="s">
        <v>142</v>
      </c>
      <c r="C136" s="340" t="s">
        <v>373</v>
      </c>
      <c r="D136" s="341" t="s">
        <v>152</v>
      </c>
      <c r="E136" s="342" t="s">
        <v>100</v>
      </c>
      <c r="F136" s="343">
        <v>1</v>
      </c>
      <c r="G136" s="372">
        <v>0</v>
      </c>
      <c r="H136" s="344">
        <f t="shared" si="3"/>
        <v>0</v>
      </c>
      <c r="I136" s="353"/>
      <c r="J136" s="336"/>
      <c r="K136" s="336"/>
      <c r="L136" s="337"/>
    </row>
    <row r="137" spans="1:12" ht="12">
      <c r="A137" s="338">
        <v>121</v>
      </c>
      <c r="B137" s="339" t="s">
        <v>142</v>
      </c>
      <c r="C137" s="340" t="s">
        <v>374</v>
      </c>
      <c r="D137" s="341" t="s">
        <v>372</v>
      </c>
      <c r="E137" s="342" t="s">
        <v>100</v>
      </c>
      <c r="F137" s="343">
        <v>1</v>
      </c>
      <c r="G137" s="372">
        <v>0</v>
      </c>
      <c r="H137" s="344">
        <f t="shared" si="3"/>
        <v>0</v>
      </c>
      <c r="I137" s="353"/>
      <c r="J137" s="336"/>
      <c r="K137" s="336"/>
      <c r="L137" s="336"/>
    </row>
    <row r="138" spans="1:12" ht="12">
      <c r="A138" s="338">
        <v>122</v>
      </c>
      <c r="B138" s="339" t="s">
        <v>142</v>
      </c>
      <c r="C138" s="340" t="s">
        <v>376</v>
      </c>
      <c r="D138" s="341" t="s">
        <v>156</v>
      </c>
      <c r="E138" s="342" t="s">
        <v>100</v>
      </c>
      <c r="F138" s="343">
        <v>1</v>
      </c>
      <c r="G138" s="372">
        <v>0</v>
      </c>
      <c r="H138" s="344">
        <f t="shared" si="3"/>
        <v>0</v>
      </c>
      <c r="I138" s="353"/>
      <c r="J138" s="336"/>
      <c r="K138" s="336"/>
      <c r="L138" s="336"/>
    </row>
    <row r="139" spans="1:12" ht="12">
      <c r="A139" s="338">
        <v>123</v>
      </c>
      <c r="B139" s="339" t="s">
        <v>142</v>
      </c>
      <c r="C139" s="340" t="s">
        <v>377</v>
      </c>
      <c r="D139" s="341" t="s">
        <v>375</v>
      </c>
      <c r="E139" s="342" t="s">
        <v>100</v>
      </c>
      <c r="F139" s="343">
        <v>1</v>
      </c>
      <c r="G139" s="372">
        <v>0</v>
      </c>
      <c r="H139" s="344">
        <f t="shared" si="3"/>
        <v>0</v>
      </c>
      <c r="I139" s="353"/>
      <c r="J139" s="336"/>
      <c r="K139" s="336"/>
      <c r="L139" s="336"/>
    </row>
    <row r="140" spans="1:12" ht="12">
      <c r="A140" s="338">
        <v>124</v>
      </c>
      <c r="B140" s="339" t="s">
        <v>142</v>
      </c>
      <c r="C140" s="340" t="s">
        <v>379</v>
      </c>
      <c r="D140" s="341" t="s">
        <v>160</v>
      </c>
      <c r="E140" s="342" t="s">
        <v>100</v>
      </c>
      <c r="F140" s="343">
        <v>1</v>
      </c>
      <c r="G140" s="372">
        <v>0</v>
      </c>
      <c r="H140" s="344">
        <f t="shared" si="3"/>
        <v>0</v>
      </c>
      <c r="I140" s="353"/>
      <c r="J140" s="336"/>
      <c r="K140" s="336"/>
      <c r="L140" s="336"/>
    </row>
    <row r="141" spans="1:12" ht="12">
      <c r="A141" s="338">
        <v>125</v>
      </c>
      <c r="B141" s="339" t="s">
        <v>142</v>
      </c>
      <c r="C141" s="340" t="s">
        <v>380</v>
      </c>
      <c r="D141" s="341" t="s">
        <v>378</v>
      </c>
      <c r="E141" s="342" t="s">
        <v>100</v>
      </c>
      <c r="F141" s="343">
        <v>1</v>
      </c>
      <c r="G141" s="372">
        <v>0</v>
      </c>
      <c r="H141" s="344">
        <f t="shared" si="3"/>
        <v>0</v>
      </c>
      <c r="I141" s="353"/>
      <c r="J141" s="336"/>
      <c r="K141" s="336"/>
      <c r="L141" s="336"/>
    </row>
    <row r="142" spans="1:12" ht="12">
      <c r="A142" s="338">
        <v>126</v>
      </c>
      <c r="B142" s="339" t="s">
        <v>142</v>
      </c>
      <c r="C142" s="340" t="s">
        <v>381</v>
      </c>
      <c r="D142" s="341" t="s">
        <v>164</v>
      </c>
      <c r="E142" s="342" t="s">
        <v>100</v>
      </c>
      <c r="F142" s="343">
        <v>1</v>
      </c>
      <c r="G142" s="372">
        <v>0</v>
      </c>
      <c r="H142" s="344">
        <f t="shared" si="3"/>
        <v>0</v>
      </c>
      <c r="I142" s="353"/>
      <c r="J142" s="336"/>
      <c r="K142" s="336"/>
      <c r="L142" s="336"/>
    </row>
    <row r="143" spans="1:12" ht="12">
      <c r="A143" s="338">
        <v>127</v>
      </c>
      <c r="B143" s="339" t="s">
        <v>142</v>
      </c>
      <c r="C143" s="340" t="s">
        <v>382</v>
      </c>
      <c r="D143" s="341" t="s">
        <v>166</v>
      </c>
      <c r="E143" s="342" t="s">
        <v>100</v>
      </c>
      <c r="F143" s="343">
        <v>1</v>
      </c>
      <c r="G143" s="372">
        <v>0</v>
      </c>
      <c r="H143" s="344">
        <f t="shared" si="3"/>
        <v>0</v>
      </c>
      <c r="I143" s="353"/>
      <c r="J143" s="336"/>
      <c r="K143" s="336"/>
      <c r="L143" s="336"/>
    </row>
    <row r="144" spans="1:12" ht="12">
      <c r="A144" s="338">
        <v>128</v>
      </c>
      <c r="B144" s="339" t="s">
        <v>142</v>
      </c>
      <c r="C144" s="340" t="s">
        <v>383</v>
      </c>
      <c r="D144" s="341" t="s">
        <v>168</v>
      </c>
      <c r="E144" s="342" t="s">
        <v>100</v>
      </c>
      <c r="F144" s="343">
        <v>1</v>
      </c>
      <c r="G144" s="372">
        <v>0</v>
      </c>
      <c r="H144" s="344">
        <f t="shared" si="3"/>
        <v>0</v>
      </c>
      <c r="I144" s="354"/>
      <c r="J144" s="355"/>
      <c r="K144" s="355"/>
      <c r="L144" s="355"/>
    </row>
    <row r="145" spans="1:12" ht="12">
      <c r="A145" s="338">
        <v>129</v>
      </c>
      <c r="B145" s="339" t="s">
        <v>142</v>
      </c>
      <c r="C145" s="340" t="s">
        <v>384</v>
      </c>
      <c r="D145" s="341" t="s">
        <v>170</v>
      </c>
      <c r="E145" s="342" t="s">
        <v>100</v>
      </c>
      <c r="F145" s="343">
        <v>1</v>
      </c>
      <c r="G145" s="372">
        <v>0</v>
      </c>
      <c r="H145" s="344">
        <f t="shared" si="3"/>
        <v>0</v>
      </c>
      <c r="L145" s="248"/>
    </row>
    <row r="146" spans="1:12" ht="12">
      <c r="A146" s="338">
        <v>130</v>
      </c>
      <c r="B146" s="339" t="s">
        <v>142</v>
      </c>
      <c r="C146" s="340" t="s">
        <v>385</v>
      </c>
      <c r="D146" s="341" t="s">
        <v>172</v>
      </c>
      <c r="E146" s="342" t="s">
        <v>100</v>
      </c>
      <c r="F146" s="343">
        <v>1</v>
      </c>
      <c r="G146" s="372">
        <v>0</v>
      </c>
      <c r="H146" s="344">
        <f t="shared" si="3"/>
        <v>0</v>
      </c>
      <c r="I146" s="358"/>
      <c r="J146" s="328"/>
      <c r="K146" s="328"/>
      <c r="L146" s="328"/>
    </row>
    <row r="147" spans="1:12" ht="10.5" customHeight="1">
      <c r="A147" s="338">
        <v>131</v>
      </c>
      <c r="B147" s="339" t="s">
        <v>142</v>
      </c>
      <c r="C147" s="340" t="s">
        <v>386</v>
      </c>
      <c r="D147" s="341" t="s">
        <v>174</v>
      </c>
      <c r="E147" s="342" t="s">
        <v>100</v>
      </c>
      <c r="F147" s="343">
        <v>1</v>
      </c>
      <c r="G147" s="372">
        <v>0</v>
      </c>
      <c r="H147" s="344">
        <f t="shared" si="3"/>
        <v>0</v>
      </c>
      <c r="I147" s="353"/>
      <c r="J147" s="336"/>
      <c r="K147" s="336"/>
      <c r="L147" s="336"/>
    </row>
    <row r="148" spans="1:12" ht="12">
      <c r="A148" s="338">
        <v>132</v>
      </c>
      <c r="B148" s="339" t="s">
        <v>142</v>
      </c>
      <c r="C148" s="340" t="s">
        <v>387</v>
      </c>
      <c r="D148" s="341" t="s">
        <v>176</v>
      </c>
      <c r="E148" s="342" t="s">
        <v>100</v>
      </c>
      <c r="F148" s="343">
        <v>1</v>
      </c>
      <c r="G148" s="372">
        <v>0</v>
      </c>
      <c r="H148" s="344">
        <f t="shared" si="3"/>
        <v>0</v>
      </c>
      <c r="L148" s="248"/>
    </row>
    <row r="149" spans="1:12" ht="12">
      <c r="A149" s="338">
        <v>133</v>
      </c>
      <c r="B149" s="339" t="s">
        <v>142</v>
      </c>
      <c r="C149" s="340" t="s">
        <v>388</v>
      </c>
      <c r="D149" s="341" t="s">
        <v>178</v>
      </c>
      <c r="E149" s="342" t="s">
        <v>100</v>
      </c>
      <c r="F149" s="343">
        <v>1</v>
      </c>
      <c r="G149" s="372">
        <v>0</v>
      </c>
      <c r="H149" s="344">
        <f t="shared" si="3"/>
        <v>0</v>
      </c>
      <c r="L149" s="248"/>
    </row>
    <row r="150" spans="1:12" ht="12">
      <c r="A150" s="338">
        <v>134</v>
      </c>
      <c r="B150" s="339" t="s">
        <v>142</v>
      </c>
      <c r="C150" s="340" t="s">
        <v>389</v>
      </c>
      <c r="D150" s="341" t="s">
        <v>180</v>
      </c>
      <c r="E150" s="342" t="s">
        <v>131</v>
      </c>
      <c r="F150" s="343">
        <v>1</v>
      </c>
      <c r="G150" s="372">
        <v>0</v>
      </c>
      <c r="H150" s="344">
        <f t="shared" si="3"/>
        <v>0</v>
      </c>
      <c r="L150" s="248"/>
    </row>
    <row r="151" spans="1:12" ht="12">
      <c r="A151" s="338">
        <v>135</v>
      </c>
      <c r="B151" s="339" t="s">
        <v>142</v>
      </c>
      <c r="C151" s="340" t="s">
        <v>390</v>
      </c>
      <c r="D151" s="341" t="s">
        <v>182</v>
      </c>
      <c r="E151" s="342" t="s">
        <v>131</v>
      </c>
      <c r="F151" s="343">
        <v>1</v>
      </c>
      <c r="G151" s="372">
        <v>0</v>
      </c>
      <c r="H151" s="344">
        <f t="shared" si="3"/>
        <v>0</v>
      </c>
      <c r="I151" s="334"/>
      <c r="J151" s="335"/>
      <c r="K151" s="336"/>
      <c r="L151" s="337"/>
    </row>
    <row r="152" spans="1:12" ht="10.5" customHeight="1">
      <c r="A152" s="338">
        <v>136</v>
      </c>
      <c r="B152" s="339" t="s">
        <v>142</v>
      </c>
      <c r="C152" s="340" t="s">
        <v>392</v>
      </c>
      <c r="D152" s="351" t="s">
        <v>611</v>
      </c>
      <c r="E152" s="352" t="s">
        <v>100</v>
      </c>
      <c r="F152" s="352">
        <v>1</v>
      </c>
      <c r="G152" s="372">
        <v>0</v>
      </c>
      <c r="H152" s="344">
        <f t="shared" si="3"/>
        <v>0</v>
      </c>
      <c r="L152" s="248"/>
    </row>
    <row r="153" spans="1:12" ht="10.5" customHeight="1">
      <c r="A153" s="338">
        <v>137</v>
      </c>
      <c r="B153" s="339" t="s">
        <v>142</v>
      </c>
      <c r="C153" s="340" t="s">
        <v>393</v>
      </c>
      <c r="D153" s="351" t="s">
        <v>185</v>
      </c>
      <c r="E153" s="352" t="s">
        <v>94</v>
      </c>
      <c r="F153" s="352">
        <v>12</v>
      </c>
      <c r="G153" s="372">
        <v>0</v>
      </c>
      <c r="H153" s="344">
        <f t="shared" si="3"/>
        <v>0</v>
      </c>
      <c r="L153" s="248"/>
    </row>
    <row r="154" spans="1:12" ht="10.5" customHeight="1">
      <c r="A154" s="338">
        <v>138</v>
      </c>
      <c r="B154" s="339" t="s">
        <v>142</v>
      </c>
      <c r="C154" s="340" t="s">
        <v>394</v>
      </c>
      <c r="D154" s="351" t="s">
        <v>391</v>
      </c>
      <c r="E154" s="352" t="s">
        <v>94</v>
      </c>
      <c r="F154" s="352">
        <v>6</v>
      </c>
      <c r="G154" s="372">
        <v>0</v>
      </c>
      <c r="H154" s="344">
        <f t="shared" si="3"/>
        <v>0</v>
      </c>
      <c r="L154" s="248"/>
    </row>
    <row r="155" spans="1:12" ht="10.5" customHeight="1">
      <c r="A155" s="338">
        <v>139</v>
      </c>
      <c r="B155" s="339" t="s">
        <v>142</v>
      </c>
      <c r="C155" s="340" t="s">
        <v>395</v>
      </c>
      <c r="D155" s="351" t="s">
        <v>189</v>
      </c>
      <c r="E155" s="352" t="s">
        <v>94</v>
      </c>
      <c r="F155" s="352">
        <v>6</v>
      </c>
      <c r="G155" s="372">
        <v>0</v>
      </c>
      <c r="H155" s="344">
        <f t="shared" si="3"/>
        <v>0</v>
      </c>
      <c r="L155" s="248"/>
    </row>
    <row r="156" spans="1:12" ht="10.5" customHeight="1">
      <c r="A156" s="338">
        <v>140</v>
      </c>
      <c r="B156" s="339" t="s">
        <v>142</v>
      </c>
      <c r="C156" s="340" t="s">
        <v>396</v>
      </c>
      <c r="D156" s="351" t="s">
        <v>191</v>
      </c>
      <c r="E156" s="352" t="s">
        <v>94</v>
      </c>
      <c r="F156" s="352">
        <v>12</v>
      </c>
      <c r="G156" s="372">
        <v>0</v>
      </c>
      <c r="H156" s="344">
        <f t="shared" si="3"/>
        <v>0</v>
      </c>
      <c r="L156" s="248"/>
    </row>
    <row r="157" spans="1:12" ht="10.5" customHeight="1">
      <c r="A157" s="338">
        <v>141</v>
      </c>
      <c r="B157" s="339" t="s">
        <v>142</v>
      </c>
      <c r="C157" s="340" t="s">
        <v>397</v>
      </c>
      <c r="D157" s="351" t="s">
        <v>193</v>
      </c>
      <c r="E157" s="352" t="s">
        <v>94</v>
      </c>
      <c r="F157" s="352">
        <v>6</v>
      </c>
      <c r="G157" s="372">
        <v>0</v>
      </c>
      <c r="H157" s="344">
        <f t="shared" si="3"/>
        <v>0</v>
      </c>
      <c r="L157" s="248"/>
    </row>
    <row r="158" spans="1:12" ht="10.5" customHeight="1">
      <c r="A158" s="338">
        <v>142</v>
      </c>
      <c r="B158" s="339" t="s">
        <v>142</v>
      </c>
      <c r="C158" s="340" t="s">
        <v>398</v>
      </c>
      <c r="D158" s="351" t="s">
        <v>195</v>
      </c>
      <c r="E158" s="352" t="s">
        <v>100</v>
      </c>
      <c r="F158" s="352">
        <v>15</v>
      </c>
      <c r="G158" s="372">
        <v>0</v>
      </c>
      <c r="H158" s="344">
        <f t="shared" si="3"/>
        <v>0</v>
      </c>
      <c r="L158" s="248"/>
    </row>
    <row r="159" spans="1:12" ht="10.5" customHeight="1">
      <c r="A159" s="338">
        <v>143</v>
      </c>
      <c r="B159" s="339" t="s">
        <v>142</v>
      </c>
      <c r="C159" s="340" t="s">
        <v>399</v>
      </c>
      <c r="D159" s="351" t="s">
        <v>197</v>
      </c>
      <c r="E159" s="352" t="s">
        <v>100</v>
      </c>
      <c r="F159" s="352">
        <v>3</v>
      </c>
      <c r="G159" s="372">
        <v>0</v>
      </c>
      <c r="H159" s="344">
        <f t="shared" si="3"/>
        <v>0</v>
      </c>
      <c r="L159" s="248"/>
    </row>
    <row r="160" spans="1:12" ht="10.5" customHeight="1">
      <c r="A160" s="338">
        <v>144</v>
      </c>
      <c r="B160" s="339" t="s">
        <v>142</v>
      </c>
      <c r="C160" s="340" t="s">
        <v>400</v>
      </c>
      <c r="D160" s="351" t="s">
        <v>199</v>
      </c>
      <c r="E160" s="352" t="s">
        <v>100</v>
      </c>
      <c r="F160" s="352">
        <v>1</v>
      </c>
      <c r="G160" s="372">
        <v>0</v>
      </c>
      <c r="H160" s="344">
        <f t="shared" si="3"/>
        <v>0</v>
      </c>
      <c r="L160" s="248"/>
    </row>
    <row r="161" spans="1:12" ht="10.5" customHeight="1">
      <c r="A161" s="338">
        <v>145</v>
      </c>
      <c r="B161" s="339" t="s">
        <v>142</v>
      </c>
      <c r="C161" s="340" t="s">
        <v>401</v>
      </c>
      <c r="D161" s="351" t="s">
        <v>201</v>
      </c>
      <c r="E161" s="352" t="s">
        <v>100</v>
      </c>
      <c r="F161" s="352">
        <v>10</v>
      </c>
      <c r="G161" s="372">
        <v>0</v>
      </c>
      <c r="H161" s="344">
        <f t="shared" si="3"/>
        <v>0</v>
      </c>
      <c r="L161" s="248"/>
    </row>
    <row r="162" spans="1:12" ht="10.5" customHeight="1">
      <c r="A162" s="338">
        <v>146</v>
      </c>
      <c r="B162" s="339" t="s">
        <v>142</v>
      </c>
      <c r="C162" s="340" t="s">
        <v>402</v>
      </c>
      <c r="D162" s="357" t="s">
        <v>203</v>
      </c>
      <c r="E162" s="352" t="s">
        <v>100</v>
      </c>
      <c r="F162" s="352">
        <v>2</v>
      </c>
      <c r="G162" s="372">
        <v>0</v>
      </c>
      <c r="H162" s="344">
        <f t="shared" si="3"/>
        <v>0</v>
      </c>
      <c r="L162" s="248"/>
    </row>
    <row r="163" spans="1:12" ht="10.5" customHeight="1">
      <c r="A163" s="338">
        <v>147</v>
      </c>
      <c r="B163" s="339" t="s">
        <v>142</v>
      </c>
      <c r="C163" s="340" t="s">
        <v>403</v>
      </c>
      <c r="D163" s="357" t="s">
        <v>205</v>
      </c>
      <c r="E163" s="352" t="s">
        <v>100</v>
      </c>
      <c r="F163" s="352">
        <v>5</v>
      </c>
      <c r="G163" s="372">
        <v>0</v>
      </c>
      <c r="H163" s="344">
        <f t="shared" si="3"/>
        <v>0</v>
      </c>
      <c r="L163" s="248"/>
    </row>
    <row r="164" spans="1:12" ht="10.5" customHeight="1">
      <c r="A164" s="338">
        <v>148</v>
      </c>
      <c r="B164" s="339" t="s">
        <v>142</v>
      </c>
      <c r="C164" s="340" t="s">
        <v>404</v>
      </c>
      <c r="D164" s="357" t="s">
        <v>207</v>
      </c>
      <c r="E164" s="359" t="s">
        <v>100</v>
      </c>
      <c r="F164" s="352">
        <v>28</v>
      </c>
      <c r="G164" s="372">
        <v>0</v>
      </c>
      <c r="H164" s="344">
        <f t="shared" si="3"/>
        <v>0</v>
      </c>
      <c r="L164" s="248"/>
    </row>
    <row r="165" spans="1:12" ht="10.5" customHeight="1">
      <c r="A165" s="338">
        <v>149</v>
      </c>
      <c r="B165" s="339" t="s">
        <v>142</v>
      </c>
      <c r="C165" s="340" t="s">
        <v>405</v>
      </c>
      <c r="D165" s="357" t="s">
        <v>209</v>
      </c>
      <c r="E165" s="359" t="s">
        <v>100</v>
      </c>
      <c r="F165" s="352">
        <v>30</v>
      </c>
      <c r="G165" s="372">
        <v>0</v>
      </c>
      <c r="H165" s="344">
        <f t="shared" si="3"/>
        <v>0</v>
      </c>
      <c r="L165" s="248"/>
    </row>
    <row r="166" spans="1:12" ht="10.5" customHeight="1">
      <c r="A166" s="338">
        <v>150</v>
      </c>
      <c r="B166" s="339" t="s">
        <v>142</v>
      </c>
      <c r="C166" s="340" t="s">
        <v>406</v>
      </c>
      <c r="D166" s="357" t="s">
        <v>211</v>
      </c>
      <c r="E166" s="352" t="s">
        <v>100</v>
      </c>
      <c r="F166" s="352">
        <v>2</v>
      </c>
      <c r="G166" s="372">
        <v>0</v>
      </c>
      <c r="H166" s="344">
        <f t="shared" si="3"/>
        <v>0</v>
      </c>
      <c r="L166" s="248"/>
    </row>
    <row r="167" spans="1:12" ht="10.5" customHeight="1">
      <c r="A167" s="338">
        <v>151</v>
      </c>
      <c r="B167" s="339" t="s">
        <v>142</v>
      </c>
      <c r="C167" s="340" t="s">
        <v>407</v>
      </c>
      <c r="D167" s="357" t="s">
        <v>213</v>
      </c>
      <c r="E167" s="352" t="s">
        <v>100</v>
      </c>
      <c r="F167" s="352">
        <v>4</v>
      </c>
      <c r="G167" s="372">
        <v>0</v>
      </c>
      <c r="H167" s="344">
        <f t="shared" si="3"/>
        <v>0</v>
      </c>
      <c r="L167" s="248"/>
    </row>
    <row r="168" spans="1:12" ht="10.5" customHeight="1">
      <c r="A168" s="338">
        <v>152</v>
      </c>
      <c r="B168" s="339" t="s">
        <v>142</v>
      </c>
      <c r="C168" s="340" t="s">
        <v>408</v>
      </c>
      <c r="D168" s="357" t="s">
        <v>215</v>
      </c>
      <c r="E168" s="352" t="s">
        <v>100</v>
      </c>
      <c r="F168" s="352">
        <v>2</v>
      </c>
      <c r="G168" s="372">
        <v>0</v>
      </c>
      <c r="H168" s="344">
        <f t="shared" si="3"/>
        <v>0</v>
      </c>
      <c r="L168" s="248"/>
    </row>
    <row r="169" spans="1:12" ht="10.5" customHeight="1">
      <c r="A169" s="338">
        <v>153</v>
      </c>
      <c r="B169" s="339" t="s">
        <v>142</v>
      </c>
      <c r="C169" s="340" t="s">
        <v>409</v>
      </c>
      <c r="D169" s="357" t="s">
        <v>217</v>
      </c>
      <c r="E169" s="359" t="s">
        <v>100</v>
      </c>
      <c r="F169" s="359">
        <v>1</v>
      </c>
      <c r="G169" s="372">
        <v>0</v>
      </c>
      <c r="H169" s="344">
        <f t="shared" si="3"/>
        <v>0</v>
      </c>
      <c r="L169" s="248"/>
    </row>
    <row r="170" spans="1:12" ht="10.5" customHeight="1">
      <c r="A170" s="338">
        <v>154</v>
      </c>
      <c r="B170" s="339" t="s">
        <v>142</v>
      </c>
      <c r="C170" s="340" t="s">
        <v>410</v>
      </c>
      <c r="D170" s="357" t="s">
        <v>219</v>
      </c>
      <c r="E170" s="359" t="s">
        <v>100</v>
      </c>
      <c r="F170" s="359">
        <v>2</v>
      </c>
      <c r="G170" s="372">
        <v>0</v>
      </c>
      <c r="H170" s="344">
        <f t="shared" si="3"/>
        <v>0</v>
      </c>
      <c r="L170" s="248"/>
    </row>
    <row r="171" spans="1:12" ht="10.5" customHeight="1">
      <c r="A171" s="338">
        <v>155</v>
      </c>
      <c r="B171" s="339" t="s">
        <v>142</v>
      </c>
      <c r="C171" s="340" t="s">
        <v>411</v>
      </c>
      <c r="D171" s="357" t="s">
        <v>221</v>
      </c>
      <c r="E171" s="359" t="s">
        <v>100</v>
      </c>
      <c r="F171" s="359">
        <v>9</v>
      </c>
      <c r="G171" s="372">
        <v>0</v>
      </c>
      <c r="H171" s="344">
        <f t="shared" si="3"/>
        <v>0</v>
      </c>
      <c r="L171" s="248"/>
    </row>
    <row r="172" spans="1:12" ht="10.5" customHeight="1">
      <c r="A172" s="338">
        <v>156</v>
      </c>
      <c r="B172" s="339" t="s">
        <v>142</v>
      </c>
      <c r="C172" s="340" t="s">
        <v>412</v>
      </c>
      <c r="D172" s="357" t="s">
        <v>223</v>
      </c>
      <c r="E172" s="359" t="s">
        <v>100</v>
      </c>
      <c r="F172" s="359">
        <v>4</v>
      </c>
      <c r="G172" s="372">
        <v>0</v>
      </c>
      <c r="H172" s="344">
        <f t="shared" si="3"/>
        <v>0</v>
      </c>
      <c r="L172" s="248"/>
    </row>
    <row r="173" spans="1:12" ht="10.5" customHeight="1">
      <c r="A173" s="338">
        <v>157</v>
      </c>
      <c r="B173" s="339" t="s">
        <v>142</v>
      </c>
      <c r="C173" s="340" t="s">
        <v>413</v>
      </c>
      <c r="D173" s="357" t="s">
        <v>225</v>
      </c>
      <c r="E173" s="359" t="s">
        <v>100</v>
      </c>
      <c r="F173" s="359">
        <v>6</v>
      </c>
      <c r="G173" s="372">
        <v>0</v>
      </c>
      <c r="H173" s="344">
        <f t="shared" si="3"/>
        <v>0</v>
      </c>
      <c r="L173" s="248"/>
    </row>
    <row r="174" spans="1:12" ht="10.5" customHeight="1">
      <c r="A174" s="338">
        <v>158</v>
      </c>
      <c r="B174" s="339" t="s">
        <v>142</v>
      </c>
      <c r="C174" s="340" t="s">
        <v>414</v>
      </c>
      <c r="D174" s="357" t="s">
        <v>227</v>
      </c>
      <c r="E174" s="359" t="s">
        <v>100</v>
      </c>
      <c r="F174" s="359">
        <v>6</v>
      </c>
      <c r="G174" s="372">
        <v>0</v>
      </c>
      <c r="H174" s="344">
        <f t="shared" si="3"/>
        <v>0</v>
      </c>
      <c r="L174" s="248"/>
    </row>
    <row r="175" spans="1:12" ht="10.5" customHeight="1">
      <c r="A175" s="338">
        <v>159</v>
      </c>
      <c r="B175" s="339" t="s">
        <v>142</v>
      </c>
      <c r="C175" s="340" t="s">
        <v>415</v>
      </c>
      <c r="D175" s="357" t="s">
        <v>229</v>
      </c>
      <c r="E175" s="359" t="s">
        <v>100</v>
      </c>
      <c r="F175" s="359">
        <v>3</v>
      </c>
      <c r="G175" s="372">
        <v>0</v>
      </c>
      <c r="H175" s="344">
        <f t="shared" si="3"/>
        <v>0</v>
      </c>
      <c r="L175" s="248"/>
    </row>
    <row r="176" spans="1:12" ht="10.5" customHeight="1">
      <c r="A176" s="338">
        <v>160</v>
      </c>
      <c r="B176" s="339" t="s">
        <v>142</v>
      </c>
      <c r="C176" s="340" t="s">
        <v>416</v>
      </c>
      <c r="D176" s="357" t="s">
        <v>231</v>
      </c>
      <c r="E176" s="359" t="s">
        <v>100</v>
      </c>
      <c r="F176" s="359">
        <v>3</v>
      </c>
      <c r="G176" s="372">
        <v>0</v>
      </c>
      <c r="H176" s="344">
        <f t="shared" si="3"/>
        <v>0</v>
      </c>
      <c r="L176" s="248"/>
    </row>
    <row r="177" spans="1:12" ht="10.5" customHeight="1">
      <c r="A177" s="338">
        <v>161</v>
      </c>
      <c r="B177" s="339" t="s">
        <v>142</v>
      </c>
      <c r="C177" s="340" t="s">
        <v>417</v>
      </c>
      <c r="D177" s="357" t="s">
        <v>233</v>
      </c>
      <c r="E177" s="359" t="s">
        <v>100</v>
      </c>
      <c r="F177" s="359">
        <v>2</v>
      </c>
      <c r="G177" s="372">
        <v>0</v>
      </c>
      <c r="H177" s="344">
        <f t="shared" si="3"/>
        <v>0</v>
      </c>
      <c r="L177" s="248"/>
    </row>
    <row r="178" spans="1:12" ht="10.5" customHeight="1">
      <c r="A178" s="338">
        <v>162</v>
      </c>
      <c r="B178" s="339" t="s">
        <v>142</v>
      </c>
      <c r="C178" s="340" t="s">
        <v>418</v>
      </c>
      <c r="D178" s="341" t="s">
        <v>235</v>
      </c>
      <c r="E178" s="359" t="s">
        <v>100</v>
      </c>
      <c r="F178" s="359">
        <v>3</v>
      </c>
      <c r="G178" s="372">
        <v>0</v>
      </c>
      <c r="H178" s="344">
        <f t="shared" si="3"/>
        <v>0</v>
      </c>
      <c r="L178" s="248"/>
    </row>
    <row r="179" spans="1:12" ht="10.5" customHeight="1">
      <c r="A179" s="338">
        <v>163</v>
      </c>
      <c r="B179" s="339" t="s">
        <v>142</v>
      </c>
      <c r="C179" s="340" t="s">
        <v>419</v>
      </c>
      <c r="D179" s="341" t="s">
        <v>237</v>
      </c>
      <c r="E179" s="359" t="s">
        <v>100</v>
      </c>
      <c r="F179" s="359">
        <v>17</v>
      </c>
      <c r="G179" s="372">
        <v>0</v>
      </c>
      <c r="H179" s="344">
        <f t="shared" si="3"/>
        <v>0</v>
      </c>
      <c r="L179" s="248"/>
    </row>
    <row r="180" spans="1:12" ht="10.5" customHeight="1">
      <c r="A180" s="338">
        <v>164</v>
      </c>
      <c r="B180" s="339" t="s">
        <v>142</v>
      </c>
      <c r="C180" s="340" t="s">
        <v>420</v>
      </c>
      <c r="D180" s="341" t="s">
        <v>239</v>
      </c>
      <c r="E180" s="359" t="s">
        <v>100</v>
      </c>
      <c r="F180" s="359">
        <v>4</v>
      </c>
      <c r="G180" s="372">
        <v>0</v>
      </c>
      <c r="H180" s="344">
        <f t="shared" si="3"/>
        <v>0</v>
      </c>
      <c r="L180" s="248"/>
    </row>
    <row r="181" spans="1:12" ht="10.5" customHeight="1">
      <c r="A181" s="338">
        <v>165</v>
      </c>
      <c r="B181" s="339" t="s">
        <v>142</v>
      </c>
      <c r="C181" s="340" t="s">
        <v>421</v>
      </c>
      <c r="D181" s="341" t="s">
        <v>241</v>
      </c>
      <c r="E181" s="359" t="s">
        <v>100</v>
      </c>
      <c r="F181" s="359">
        <v>2</v>
      </c>
      <c r="G181" s="372">
        <v>0</v>
      </c>
      <c r="H181" s="344">
        <f t="shared" si="3"/>
        <v>0</v>
      </c>
      <c r="L181" s="248"/>
    </row>
    <row r="182" spans="1:12" ht="10.5" customHeight="1">
      <c r="A182" s="338">
        <v>166</v>
      </c>
      <c r="B182" s="339" t="s">
        <v>142</v>
      </c>
      <c r="C182" s="340" t="s">
        <v>422</v>
      </c>
      <c r="D182" s="341" t="s">
        <v>243</v>
      </c>
      <c r="E182" s="359" t="s">
        <v>100</v>
      </c>
      <c r="F182" s="359">
        <v>4</v>
      </c>
      <c r="G182" s="372">
        <v>0</v>
      </c>
      <c r="H182" s="344">
        <f t="shared" si="3"/>
        <v>0</v>
      </c>
      <c r="L182" s="248"/>
    </row>
    <row r="183" spans="1:12" ht="10.5" customHeight="1">
      <c r="A183" s="338">
        <v>167</v>
      </c>
      <c r="B183" s="339" t="s">
        <v>142</v>
      </c>
      <c r="C183" s="340" t="s">
        <v>423</v>
      </c>
      <c r="D183" s="341" t="s">
        <v>612</v>
      </c>
      <c r="E183" s="359" t="s">
        <v>100</v>
      </c>
      <c r="F183" s="359">
        <v>2</v>
      </c>
      <c r="G183" s="372">
        <v>0</v>
      </c>
      <c r="H183" s="344">
        <f t="shared" si="3"/>
        <v>0</v>
      </c>
      <c r="L183" s="248"/>
    </row>
    <row r="184" spans="1:12" ht="10.5" customHeight="1">
      <c r="A184" s="338">
        <v>168</v>
      </c>
      <c r="B184" s="339" t="s">
        <v>142</v>
      </c>
      <c r="C184" s="340" t="s">
        <v>424</v>
      </c>
      <c r="D184" s="341" t="s">
        <v>245</v>
      </c>
      <c r="E184" s="359" t="s">
        <v>100</v>
      </c>
      <c r="F184" s="359">
        <v>8</v>
      </c>
      <c r="G184" s="372">
        <v>0</v>
      </c>
      <c r="H184" s="344">
        <f t="shared" si="3"/>
        <v>0</v>
      </c>
      <c r="L184" s="248"/>
    </row>
    <row r="185" spans="1:12" ht="10.5" customHeight="1">
      <c r="A185" s="338">
        <v>169</v>
      </c>
      <c r="B185" s="339" t="s">
        <v>142</v>
      </c>
      <c r="C185" s="340" t="s">
        <v>425</v>
      </c>
      <c r="D185" s="341" t="s">
        <v>247</v>
      </c>
      <c r="E185" s="359" t="s">
        <v>100</v>
      </c>
      <c r="F185" s="359">
        <v>10</v>
      </c>
      <c r="G185" s="372">
        <v>0</v>
      </c>
      <c r="H185" s="344">
        <f t="shared" si="3"/>
        <v>0</v>
      </c>
      <c r="L185" s="248"/>
    </row>
    <row r="186" spans="1:12" ht="10.5" customHeight="1">
      <c r="A186" s="338">
        <v>170</v>
      </c>
      <c r="B186" s="339" t="s">
        <v>142</v>
      </c>
      <c r="C186" s="340" t="s">
        <v>426</v>
      </c>
      <c r="D186" s="341" t="s">
        <v>249</v>
      </c>
      <c r="E186" s="359" t="s">
        <v>100</v>
      </c>
      <c r="F186" s="359">
        <v>3</v>
      </c>
      <c r="G186" s="372">
        <v>0</v>
      </c>
      <c r="H186" s="344">
        <f t="shared" si="3"/>
        <v>0</v>
      </c>
      <c r="L186" s="248"/>
    </row>
    <row r="187" spans="1:12" ht="10.5" customHeight="1">
      <c r="A187" s="338">
        <v>171</v>
      </c>
      <c r="B187" s="339" t="s">
        <v>142</v>
      </c>
      <c r="C187" s="340" t="s">
        <v>427</v>
      </c>
      <c r="D187" s="341" t="s">
        <v>251</v>
      </c>
      <c r="E187" s="359" t="s">
        <v>100</v>
      </c>
      <c r="F187" s="359">
        <v>2</v>
      </c>
      <c r="G187" s="372">
        <v>0</v>
      </c>
      <c r="H187" s="344">
        <f t="shared" si="3"/>
        <v>0</v>
      </c>
      <c r="L187" s="248"/>
    </row>
    <row r="188" spans="1:12" ht="10.5" customHeight="1">
      <c r="A188" s="338">
        <v>172</v>
      </c>
      <c r="B188" s="339" t="s">
        <v>142</v>
      </c>
      <c r="C188" s="340" t="s">
        <v>428</v>
      </c>
      <c r="D188" s="341" t="s">
        <v>253</v>
      </c>
      <c r="E188" s="359" t="s">
        <v>100</v>
      </c>
      <c r="F188" s="359">
        <v>1</v>
      </c>
      <c r="G188" s="372">
        <v>0</v>
      </c>
      <c r="H188" s="344">
        <f t="shared" si="3"/>
        <v>0</v>
      </c>
      <c r="L188" s="248"/>
    </row>
    <row r="189" spans="1:12" ht="10.5" customHeight="1">
      <c r="A189" s="338">
        <v>173</v>
      </c>
      <c r="B189" s="339" t="s">
        <v>142</v>
      </c>
      <c r="C189" s="340" t="s">
        <v>429</v>
      </c>
      <c r="D189" s="341" t="s">
        <v>255</v>
      </c>
      <c r="E189" s="359" t="s">
        <v>100</v>
      </c>
      <c r="F189" s="359">
        <v>1</v>
      </c>
      <c r="G189" s="372">
        <v>0</v>
      </c>
      <c r="H189" s="344">
        <f t="shared" si="3"/>
        <v>0</v>
      </c>
      <c r="L189" s="248"/>
    </row>
    <row r="190" spans="1:12" ht="10.5" customHeight="1">
      <c r="A190" s="338">
        <v>174</v>
      </c>
      <c r="B190" s="339" t="s">
        <v>142</v>
      </c>
      <c r="C190" s="340" t="s">
        <v>430</v>
      </c>
      <c r="D190" s="341" t="s">
        <v>257</v>
      </c>
      <c r="E190" s="359" t="s">
        <v>100</v>
      </c>
      <c r="F190" s="359">
        <v>1</v>
      </c>
      <c r="G190" s="372">
        <v>0</v>
      </c>
      <c r="H190" s="344">
        <f t="shared" si="3"/>
        <v>0</v>
      </c>
      <c r="L190" s="248"/>
    </row>
    <row r="191" spans="1:12" ht="10.5" customHeight="1">
      <c r="A191" s="338">
        <v>175</v>
      </c>
      <c r="B191" s="339" t="s">
        <v>142</v>
      </c>
      <c r="C191" s="340" t="s">
        <v>431</v>
      </c>
      <c r="D191" s="341" t="s">
        <v>259</v>
      </c>
      <c r="E191" s="359" t="s">
        <v>100</v>
      </c>
      <c r="F191" s="359">
        <v>1</v>
      </c>
      <c r="G191" s="372">
        <v>0</v>
      </c>
      <c r="H191" s="344">
        <f t="shared" si="3"/>
        <v>0</v>
      </c>
      <c r="L191" s="248"/>
    </row>
    <row r="192" spans="1:12" ht="10.5" customHeight="1">
      <c r="A192" s="338">
        <v>176</v>
      </c>
      <c r="B192" s="339" t="s">
        <v>142</v>
      </c>
      <c r="C192" s="340" t="s">
        <v>432</v>
      </c>
      <c r="D192" s="341" t="s">
        <v>261</v>
      </c>
      <c r="E192" s="359" t="s">
        <v>100</v>
      </c>
      <c r="F192" s="359">
        <v>1</v>
      </c>
      <c r="G192" s="372">
        <v>0</v>
      </c>
      <c r="H192" s="344">
        <f t="shared" si="3"/>
        <v>0</v>
      </c>
      <c r="L192" s="248"/>
    </row>
    <row r="193" spans="1:12" ht="10.5" customHeight="1">
      <c r="A193" s="338">
        <v>177</v>
      </c>
      <c r="B193" s="339" t="s">
        <v>142</v>
      </c>
      <c r="C193" s="340" t="s">
        <v>433</v>
      </c>
      <c r="D193" s="341" t="s">
        <v>263</v>
      </c>
      <c r="E193" s="359" t="s">
        <v>100</v>
      </c>
      <c r="F193" s="359">
        <v>4</v>
      </c>
      <c r="G193" s="372">
        <v>0</v>
      </c>
      <c r="H193" s="344">
        <f t="shared" si="3"/>
        <v>0</v>
      </c>
      <c r="L193" s="248"/>
    </row>
    <row r="194" spans="1:12" ht="10.5" customHeight="1">
      <c r="A194" s="338">
        <v>178</v>
      </c>
      <c r="B194" s="339" t="s">
        <v>142</v>
      </c>
      <c r="C194" s="340" t="s">
        <v>434</v>
      </c>
      <c r="D194" s="351" t="s">
        <v>265</v>
      </c>
      <c r="E194" s="352" t="s">
        <v>100</v>
      </c>
      <c r="F194" s="352">
        <v>4</v>
      </c>
      <c r="G194" s="372">
        <v>0</v>
      </c>
      <c r="H194" s="344">
        <f t="shared" si="3"/>
        <v>0</v>
      </c>
      <c r="L194" s="248"/>
    </row>
    <row r="195" spans="1:12" ht="10.5" customHeight="1">
      <c r="A195" s="338">
        <v>179</v>
      </c>
      <c r="B195" s="339" t="s">
        <v>142</v>
      </c>
      <c r="C195" s="340" t="s">
        <v>435</v>
      </c>
      <c r="D195" s="341" t="s">
        <v>267</v>
      </c>
      <c r="E195" s="352" t="s">
        <v>100</v>
      </c>
      <c r="F195" s="352">
        <v>2</v>
      </c>
      <c r="G195" s="372">
        <v>0</v>
      </c>
      <c r="H195" s="344">
        <f t="shared" si="3"/>
        <v>0</v>
      </c>
      <c r="L195" s="248"/>
    </row>
    <row r="196" spans="1:12" ht="10.5" customHeight="1">
      <c r="A196" s="338">
        <v>180</v>
      </c>
      <c r="B196" s="339" t="s">
        <v>142</v>
      </c>
      <c r="C196" s="340" t="s">
        <v>436</v>
      </c>
      <c r="D196" s="341" t="s">
        <v>269</v>
      </c>
      <c r="E196" s="352" t="s">
        <v>100</v>
      </c>
      <c r="F196" s="352">
        <v>2</v>
      </c>
      <c r="G196" s="372">
        <v>0</v>
      </c>
      <c r="H196" s="344">
        <f aca="true" t="shared" si="4" ref="H196:H247">ROUND(F196*G196,0)</f>
        <v>0</v>
      </c>
      <c r="L196" s="248"/>
    </row>
    <row r="197" spans="1:12" ht="10.5" customHeight="1">
      <c r="A197" s="338">
        <v>181</v>
      </c>
      <c r="B197" s="339" t="s">
        <v>142</v>
      </c>
      <c r="C197" s="340" t="s">
        <v>437</v>
      </c>
      <c r="D197" s="341" t="s">
        <v>271</v>
      </c>
      <c r="E197" s="352" t="s">
        <v>100</v>
      </c>
      <c r="F197" s="352">
        <v>2</v>
      </c>
      <c r="G197" s="372">
        <v>0</v>
      </c>
      <c r="H197" s="344">
        <f t="shared" si="4"/>
        <v>0</v>
      </c>
      <c r="L197" s="248"/>
    </row>
    <row r="198" spans="1:12" ht="10.5" customHeight="1">
      <c r="A198" s="338">
        <v>182</v>
      </c>
      <c r="B198" s="339" t="s">
        <v>142</v>
      </c>
      <c r="C198" s="340" t="s">
        <v>438</v>
      </c>
      <c r="D198" s="341" t="s">
        <v>273</v>
      </c>
      <c r="E198" s="352" t="s">
        <v>100</v>
      </c>
      <c r="F198" s="352">
        <v>1</v>
      </c>
      <c r="G198" s="372">
        <v>0</v>
      </c>
      <c r="H198" s="344">
        <f t="shared" si="4"/>
        <v>0</v>
      </c>
      <c r="L198" s="248"/>
    </row>
    <row r="199" spans="1:12" ht="10.5" customHeight="1">
      <c r="A199" s="338">
        <v>183</v>
      </c>
      <c r="B199" s="339" t="s">
        <v>142</v>
      </c>
      <c r="C199" s="340" t="s">
        <v>439</v>
      </c>
      <c r="D199" s="341" t="s">
        <v>275</v>
      </c>
      <c r="E199" s="352" t="s">
        <v>100</v>
      </c>
      <c r="F199" s="352">
        <v>4</v>
      </c>
      <c r="G199" s="372">
        <v>0</v>
      </c>
      <c r="H199" s="344">
        <f t="shared" si="4"/>
        <v>0</v>
      </c>
      <c r="L199" s="248"/>
    </row>
    <row r="200" spans="1:12" ht="10.5" customHeight="1">
      <c r="A200" s="338">
        <v>184</v>
      </c>
      <c r="B200" s="339" t="s">
        <v>142</v>
      </c>
      <c r="C200" s="340" t="s">
        <v>440</v>
      </c>
      <c r="D200" s="341" t="s">
        <v>277</v>
      </c>
      <c r="E200" s="359" t="s">
        <v>100</v>
      </c>
      <c r="F200" s="352">
        <v>3</v>
      </c>
      <c r="G200" s="372">
        <v>0</v>
      </c>
      <c r="H200" s="344">
        <f t="shared" si="4"/>
        <v>0</v>
      </c>
      <c r="L200" s="248"/>
    </row>
    <row r="201" spans="1:12" ht="10.5" customHeight="1">
      <c r="A201" s="338">
        <v>185</v>
      </c>
      <c r="B201" s="339" t="s">
        <v>142</v>
      </c>
      <c r="C201" s="340" t="s">
        <v>441</v>
      </c>
      <c r="D201" s="341" t="s">
        <v>279</v>
      </c>
      <c r="E201" s="359" t="s">
        <v>100</v>
      </c>
      <c r="F201" s="352">
        <v>3</v>
      </c>
      <c r="G201" s="372">
        <v>0</v>
      </c>
      <c r="H201" s="344">
        <f t="shared" si="4"/>
        <v>0</v>
      </c>
      <c r="L201" s="248"/>
    </row>
    <row r="202" spans="1:12" ht="10.5" customHeight="1">
      <c r="A202" s="338">
        <v>186</v>
      </c>
      <c r="B202" s="339" t="s">
        <v>142</v>
      </c>
      <c r="C202" s="340" t="s">
        <v>442</v>
      </c>
      <c r="D202" s="341" t="s">
        <v>281</v>
      </c>
      <c r="E202" s="359" t="s">
        <v>100</v>
      </c>
      <c r="F202" s="352">
        <v>2</v>
      </c>
      <c r="G202" s="372">
        <v>0</v>
      </c>
      <c r="H202" s="344">
        <f t="shared" si="4"/>
        <v>0</v>
      </c>
      <c r="L202" s="248"/>
    </row>
    <row r="203" spans="1:12" ht="10.5" customHeight="1">
      <c r="A203" s="338">
        <v>187</v>
      </c>
      <c r="B203" s="339" t="s">
        <v>142</v>
      </c>
      <c r="C203" s="340" t="s">
        <v>443</v>
      </c>
      <c r="D203" s="341" t="s">
        <v>283</v>
      </c>
      <c r="E203" s="359" t="s">
        <v>100</v>
      </c>
      <c r="F203" s="352">
        <v>3</v>
      </c>
      <c r="G203" s="372">
        <v>0</v>
      </c>
      <c r="H203" s="344">
        <f t="shared" si="4"/>
        <v>0</v>
      </c>
      <c r="L203" s="248"/>
    </row>
    <row r="204" spans="1:12" ht="10.5" customHeight="1">
      <c r="A204" s="338">
        <v>188</v>
      </c>
      <c r="B204" s="339" t="s">
        <v>142</v>
      </c>
      <c r="C204" s="340" t="s">
        <v>444</v>
      </c>
      <c r="D204" s="341" t="s">
        <v>285</v>
      </c>
      <c r="E204" s="359" t="s">
        <v>100</v>
      </c>
      <c r="F204" s="352">
        <v>7</v>
      </c>
      <c r="G204" s="372">
        <v>0</v>
      </c>
      <c r="H204" s="344">
        <f t="shared" si="4"/>
        <v>0</v>
      </c>
      <c r="L204" s="248"/>
    </row>
    <row r="205" spans="1:12" ht="10.5" customHeight="1">
      <c r="A205" s="338">
        <v>189</v>
      </c>
      <c r="B205" s="339" t="s">
        <v>142</v>
      </c>
      <c r="C205" s="340" t="s">
        <v>445</v>
      </c>
      <c r="D205" s="341" t="s">
        <v>287</v>
      </c>
      <c r="E205" s="359" t="s">
        <v>100</v>
      </c>
      <c r="F205" s="352">
        <v>15</v>
      </c>
      <c r="G205" s="372">
        <v>0</v>
      </c>
      <c r="H205" s="344">
        <f t="shared" si="4"/>
        <v>0</v>
      </c>
      <c r="L205" s="248"/>
    </row>
    <row r="206" spans="1:12" ht="10.5" customHeight="1">
      <c r="A206" s="338">
        <v>190</v>
      </c>
      <c r="B206" s="339" t="s">
        <v>142</v>
      </c>
      <c r="C206" s="340" t="s">
        <v>446</v>
      </c>
      <c r="D206" s="341" t="s">
        <v>289</v>
      </c>
      <c r="E206" s="359" t="s">
        <v>100</v>
      </c>
      <c r="F206" s="352">
        <v>15</v>
      </c>
      <c r="G206" s="372">
        <v>0</v>
      </c>
      <c r="H206" s="344">
        <f t="shared" si="4"/>
        <v>0</v>
      </c>
      <c r="L206" s="248"/>
    </row>
    <row r="207" spans="1:12" ht="10.5" customHeight="1">
      <c r="A207" s="338">
        <v>191</v>
      </c>
      <c r="B207" s="339" t="s">
        <v>142</v>
      </c>
      <c r="C207" s="340" t="s">
        <v>447</v>
      </c>
      <c r="D207" s="341" t="s">
        <v>291</v>
      </c>
      <c r="E207" s="359" t="s">
        <v>100</v>
      </c>
      <c r="F207" s="352">
        <v>8</v>
      </c>
      <c r="G207" s="372">
        <v>0</v>
      </c>
      <c r="H207" s="344">
        <f t="shared" si="4"/>
        <v>0</v>
      </c>
      <c r="L207" s="248"/>
    </row>
    <row r="208" spans="1:12" ht="10.5" customHeight="1">
      <c r="A208" s="338">
        <v>192</v>
      </c>
      <c r="B208" s="339" t="s">
        <v>142</v>
      </c>
      <c r="C208" s="340" t="s">
        <v>448</v>
      </c>
      <c r="D208" s="341" t="s">
        <v>293</v>
      </c>
      <c r="E208" s="359" t="s">
        <v>100</v>
      </c>
      <c r="F208" s="352">
        <v>4</v>
      </c>
      <c r="G208" s="372">
        <v>0</v>
      </c>
      <c r="H208" s="344">
        <f t="shared" si="4"/>
        <v>0</v>
      </c>
      <c r="L208" s="248"/>
    </row>
    <row r="209" spans="1:12" ht="10.5" customHeight="1">
      <c r="A209" s="338">
        <v>193</v>
      </c>
      <c r="B209" s="339" t="s">
        <v>142</v>
      </c>
      <c r="C209" s="340" t="s">
        <v>449</v>
      </c>
      <c r="D209" s="341" t="s">
        <v>295</v>
      </c>
      <c r="E209" s="359" t="s">
        <v>100</v>
      </c>
      <c r="F209" s="352">
        <v>3</v>
      </c>
      <c r="G209" s="372">
        <v>0</v>
      </c>
      <c r="H209" s="344">
        <f t="shared" si="4"/>
        <v>0</v>
      </c>
      <c r="L209" s="248"/>
    </row>
    <row r="210" spans="1:12" ht="10.5" customHeight="1">
      <c r="A210" s="338">
        <v>194</v>
      </c>
      <c r="B210" s="339" t="s">
        <v>142</v>
      </c>
      <c r="C210" s="340" t="s">
        <v>450</v>
      </c>
      <c r="D210" s="341" t="s">
        <v>297</v>
      </c>
      <c r="E210" s="359" t="s">
        <v>100</v>
      </c>
      <c r="F210" s="352">
        <v>2</v>
      </c>
      <c r="G210" s="372">
        <v>0</v>
      </c>
      <c r="H210" s="344">
        <f t="shared" si="4"/>
        <v>0</v>
      </c>
      <c r="L210" s="248"/>
    </row>
    <row r="211" spans="1:12" ht="10.5" customHeight="1">
      <c r="A211" s="338">
        <v>195</v>
      </c>
      <c r="B211" s="339" t="s">
        <v>142</v>
      </c>
      <c r="C211" s="340" t="s">
        <v>451</v>
      </c>
      <c r="D211" s="341" t="s">
        <v>299</v>
      </c>
      <c r="E211" s="359" t="s">
        <v>100</v>
      </c>
      <c r="F211" s="352">
        <v>2</v>
      </c>
      <c r="G211" s="372">
        <v>0</v>
      </c>
      <c r="H211" s="344">
        <f t="shared" si="4"/>
        <v>0</v>
      </c>
      <c r="L211" s="248"/>
    </row>
    <row r="212" spans="1:12" ht="10.5" customHeight="1">
      <c r="A212" s="338">
        <v>196</v>
      </c>
      <c r="B212" s="339" t="s">
        <v>142</v>
      </c>
      <c r="C212" s="340" t="s">
        <v>452</v>
      </c>
      <c r="D212" s="341" t="s">
        <v>301</v>
      </c>
      <c r="E212" s="359" t="s">
        <v>82</v>
      </c>
      <c r="F212" s="352">
        <v>17</v>
      </c>
      <c r="G212" s="372">
        <v>0</v>
      </c>
      <c r="H212" s="344">
        <f t="shared" si="4"/>
        <v>0</v>
      </c>
      <c r="L212" s="248"/>
    </row>
    <row r="213" spans="1:12" ht="10.5" customHeight="1">
      <c r="A213" s="338">
        <v>197</v>
      </c>
      <c r="B213" s="339" t="s">
        <v>142</v>
      </c>
      <c r="C213" s="340" t="s">
        <v>453</v>
      </c>
      <c r="D213" s="341" t="s">
        <v>303</v>
      </c>
      <c r="E213" s="359" t="s">
        <v>94</v>
      </c>
      <c r="F213" s="352">
        <v>24</v>
      </c>
      <c r="G213" s="372">
        <v>0</v>
      </c>
      <c r="H213" s="344">
        <f t="shared" si="4"/>
        <v>0</v>
      </c>
      <c r="L213" s="248"/>
    </row>
    <row r="214" spans="1:12" ht="10.5" customHeight="1">
      <c r="A214" s="338">
        <v>198</v>
      </c>
      <c r="B214" s="339" t="s">
        <v>142</v>
      </c>
      <c r="C214" s="340" t="s">
        <v>454</v>
      </c>
      <c r="D214" s="341" t="s">
        <v>305</v>
      </c>
      <c r="E214" s="359" t="s">
        <v>94</v>
      </c>
      <c r="F214" s="352">
        <v>12</v>
      </c>
      <c r="G214" s="372">
        <v>0</v>
      </c>
      <c r="H214" s="344">
        <f t="shared" si="4"/>
        <v>0</v>
      </c>
      <c r="L214" s="248"/>
    </row>
    <row r="215" spans="1:12" ht="10.5" customHeight="1">
      <c r="A215" s="338">
        <v>199</v>
      </c>
      <c r="B215" s="339" t="s">
        <v>142</v>
      </c>
      <c r="C215" s="340" t="s">
        <v>455</v>
      </c>
      <c r="D215" s="341" t="s">
        <v>307</v>
      </c>
      <c r="E215" s="359" t="s">
        <v>94</v>
      </c>
      <c r="F215" s="352">
        <v>12</v>
      </c>
      <c r="G215" s="372">
        <v>0</v>
      </c>
      <c r="H215" s="344">
        <f t="shared" si="4"/>
        <v>0</v>
      </c>
      <c r="L215" s="248"/>
    </row>
    <row r="216" spans="1:12" ht="10.5" customHeight="1">
      <c r="A216" s="338">
        <v>200</v>
      </c>
      <c r="B216" s="339" t="s">
        <v>142</v>
      </c>
      <c r="C216" s="340" t="s">
        <v>456</v>
      </c>
      <c r="D216" s="341" t="s">
        <v>309</v>
      </c>
      <c r="E216" s="359" t="s">
        <v>100</v>
      </c>
      <c r="F216" s="352">
        <v>24</v>
      </c>
      <c r="G216" s="372">
        <v>0</v>
      </c>
      <c r="H216" s="344">
        <f t="shared" si="4"/>
        <v>0</v>
      </c>
      <c r="L216" s="248"/>
    </row>
    <row r="217" spans="1:12" ht="10.5" customHeight="1">
      <c r="A217" s="338">
        <v>201</v>
      </c>
      <c r="B217" s="339" t="s">
        <v>142</v>
      </c>
      <c r="C217" s="340" t="s">
        <v>457</v>
      </c>
      <c r="D217" s="341" t="s">
        <v>311</v>
      </c>
      <c r="E217" s="359" t="s">
        <v>94</v>
      </c>
      <c r="F217" s="352">
        <v>12</v>
      </c>
      <c r="G217" s="372">
        <v>0</v>
      </c>
      <c r="H217" s="344">
        <f t="shared" si="4"/>
        <v>0</v>
      </c>
      <c r="L217" s="248"/>
    </row>
    <row r="218" spans="1:12" ht="10.5" customHeight="1">
      <c r="A218" s="338">
        <v>202</v>
      </c>
      <c r="B218" s="339" t="s">
        <v>142</v>
      </c>
      <c r="C218" s="340" t="s">
        <v>458</v>
      </c>
      <c r="D218" s="341" t="s">
        <v>313</v>
      </c>
      <c r="E218" s="359" t="s">
        <v>314</v>
      </c>
      <c r="F218" s="352">
        <v>150</v>
      </c>
      <c r="G218" s="372">
        <v>0</v>
      </c>
      <c r="H218" s="344">
        <f t="shared" si="4"/>
        <v>0</v>
      </c>
      <c r="L218" s="248"/>
    </row>
    <row r="219" spans="1:12" ht="10.5" customHeight="1">
      <c r="A219" s="338">
        <v>203</v>
      </c>
      <c r="B219" s="339" t="s">
        <v>142</v>
      </c>
      <c r="C219" s="340" t="s">
        <v>459</v>
      </c>
      <c r="D219" s="341" t="s">
        <v>316</v>
      </c>
      <c r="E219" s="359" t="s">
        <v>131</v>
      </c>
      <c r="F219" s="352">
        <v>1</v>
      </c>
      <c r="G219" s="372">
        <v>0</v>
      </c>
      <c r="H219" s="344">
        <f t="shared" si="4"/>
        <v>0</v>
      </c>
      <c r="L219" s="248"/>
    </row>
    <row r="220" spans="1:12" ht="10.5" customHeight="1">
      <c r="A220" s="338">
        <v>204</v>
      </c>
      <c r="B220" s="339" t="s">
        <v>142</v>
      </c>
      <c r="C220" s="340" t="s">
        <v>460</v>
      </c>
      <c r="D220" s="341" t="s">
        <v>318</v>
      </c>
      <c r="E220" s="359" t="s">
        <v>94</v>
      </c>
      <c r="F220" s="352">
        <v>6</v>
      </c>
      <c r="G220" s="372">
        <v>0</v>
      </c>
      <c r="H220" s="344">
        <f t="shared" si="4"/>
        <v>0</v>
      </c>
      <c r="L220" s="248"/>
    </row>
    <row r="221" spans="1:12" ht="10.5" customHeight="1">
      <c r="A221" s="338">
        <v>205</v>
      </c>
      <c r="B221" s="339" t="s">
        <v>142</v>
      </c>
      <c r="C221" s="340" t="s">
        <v>461</v>
      </c>
      <c r="D221" s="341" t="s">
        <v>320</v>
      </c>
      <c r="E221" s="359" t="s">
        <v>131</v>
      </c>
      <c r="F221" s="352">
        <v>1</v>
      </c>
      <c r="G221" s="372">
        <v>0</v>
      </c>
      <c r="H221" s="344">
        <f t="shared" si="4"/>
        <v>0</v>
      </c>
      <c r="L221" s="248"/>
    </row>
    <row r="222" spans="1:12" ht="10.5" customHeight="1">
      <c r="A222" s="338">
        <v>206</v>
      </c>
      <c r="B222" s="339" t="s">
        <v>142</v>
      </c>
      <c r="C222" s="340" t="s">
        <v>462</v>
      </c>
      <c r="D222" s="341" t="s">
        <v>322</v>
      </c>
      <c r="E222" s="359" t="s">
        <v>100</v>
      </c>
      <c r="F222" s="352">
        <v>2</v>
      </c>
      <c r="G222" s="372">
        <v>0</v>
      </c>
      <c r="H222" s="344">
        <f t="shared" si="4"/>
        <v>0</v>
      </c>
      <c r="L222" s="248"/>
    </row>
    <row r="223" spans="1:12" ht="10.5" customHeight="1">
      <c r="A223" s="338">
        <v>207</v>
      </c>
      <c r="B223" s="339" t="s">
        <v>142</v>
      </c>
      <c r="C223" s="340" t="s">
        <v>463</v>
      </c>
      <c r="D223" s="341" t="s">
        <v>324</v>
      </c>
      <c r="E223" s="359" t="s">
        <v>100</v>
      </c>
      <c r="F223" s="352">
        <v>2</v>
      </c>
      <c r="G223" s="372">
        <v>0</v>
      </c>
      <c r="H223" s="344">
        <f t="shared" si="4"/>
        <v>0</v>
      </c>
      <c r="L223" s="248"/>
    </row>
    <row r="224" spans="1:12" ht="10.5" customHeight="1">
      <c r="A224" s="338">
        <v>208</v>
      </c>
      <c r="B224" s="339" t="s">
        <v>142</v>
      </c>
      <c r="C224" s="340" t="s">
        <v>464</v>
      </c>
      <c r="D224" s="341" t="s">
        <v>326</v>
      </c>
      <c r="E224" s="359" t="s">
        <v>100</v>
      </c>
      <c r="F224" s="352">
        <v>1</v>
      </c>
      <c r="G224" s="372">
        <v>0</v>
      </c>
      <c r="H224" s="344">
        <f t="shared" si="4"/>
        <v>0</v>
      </c>
      <c r="L224" s="248"/>
    </row>
    <row r="225" spans="1:12" ht="10.5" customHeight="1">
      <c r="A225" s="338">
        <v>209</v>
      </c>
      <c r="B225" s="339" t="s">
        <v>142</v>
      </c>
      <c r="C225" s="340" t="s">
        <v>465</v>
      </c>
      <c r="D225" s="341" t="s">
        <v>328</v>
      </c>
      <c r="E225" s="359" t="s">
        <v>100</v>
      </c>
      <c r="F225" s="352">
        <v>7</v>
      </c>
      <c r="G225" s="372">
        <v>0</v>
      </c>
      <c r="H225" s="344">
        <f t="shared" si="4"/>
        <v>0</v>
      </c>
      <c r="L225" s="248"/>
    </row>
    <row r="226" spans="1:12" ht="10.5" customHeight="1">
      <c r="A226" s="338">
        <v>210</v>
      </c>
      <c r="B226" s="339" t="s">
        <v>142</v>
      </c>
      <c r="C226" s="340" t="s">
        <v>466</v>
      </c>
      <c r="D226" s="341" t="s">
        <v>330</v>
      </c>
      <c r="E226" s="359" t="s">
        <v>100</v>
      </c>
      <c r="F226" s="352">
        <v>1</v>
      </c>
      <c r="G226" s="372">
        <v>0</v>
      </c>
      <c r="H226" s="344">
        <f t="shared" si="4"/>
        <v>0</v>
      </c>
      <c r="L226" s="248"/>
    </row>
    <row r="227" spans="1:12" ht="10.5" customHeight="1">
      <c r="A227" s="338">
        <v>211</v>
      </c>
      <c r="B227" s="339" t="s">
        <v>142</v>
      </c>
      <c r="C227" s="340" t="s">
        <v>467</v>
      </c>
      <c r="D227" s="341" t="s">
        <v>332</v>
      </c>
      <c r="E227" s="359" t="s">
        <v>100</v>
      </c>
      <c r="F227" s="352">
        <v>1</v>
      </c>
      <c r="G227" s="372">
        <v>0</v>
      </c>
      <c r="H227" s="344">
        <f t="shared" si="4"/>
        <v>0</v>
      </c>
      <c r="L227" s="248"/>
    </row>
    <row r="228" spans="1:12" ht="10.5" customHeight="1">
      <c r="A228" s="338">
        <v>212</v>
      </c>
      <c r="B228" s="339" t="s">
        <v>142</v>
      </c>
      <c r="C228" s="340" t="s">
        <v>468</v>
      </c>
      <c r="D228" s="341" t="s">
        <v>334</v>
      </c>
      <c r="E228" s="359" t="s">
        <v>100</v>
      </c>
      <c r="F228" s="352">
        <v>1</v>
      </c>
      <c r="G228" s="372">
        <v>0</v>
      </c>
      <c r="H228" s="344">
        <f t="shared" si="4"/>
        <v>0</v>
      </c>
      <c r="L228" s="248"/>
    </row>
    <row r="229" spans="1:12" ht="10.5" customHeight="1">
      <c r="A229" s="338">
        <v>213</v>
      </c>
      <c r="B229" s="339" t="s">
        <v>142</v>
      </c>
      <c r="C229" s="340" t="s">
        <v>469</v>
      </c>
      <c r="D229" s="341" t="s">
        <v>336</v>
      </c>
      <c r="E229" s="359" t="s">
        <v>100</v>
      </c>
      <c r="F229" s="352">
        <v>1</v>
      </c>
      <c r="G229" s="372">
        <v>0</v>
      </c>
      <c r="H229" s="344">
        <f t="shared" si="4"/>
        <v>0</v>
      </c>
      <c r="L229" s="248"/>
    </row>
    <row r="230" spans="1:12" ht="10.5" customHeight="1">
      <c r="A230" s="338">
        <v>214</v>
      </c>
      <c r="B230" s="339" t="s">
        <v>142</v>
      </c>
      <c r="C230" s="340" t="s">
        <v>470</v>
      </c>
      <c r="D230" s="341" t="s">
        <v>193</v>
      </c>
      <c r="E230" s="359" t="s">
        <v>94</v>
      </c>
      <c r="F230" s="352">
        <v>18</v>
      </c>
      <c r="G230" s="372">
        <v>0</v>
      </c>
      <c r="H230" s="344">
        <f t="shared" si="4"/>
        <v>0</v>
      </c>
      <c r="L230" s="248"/>
    </row>
    <row r="231" spans="1:12" ht="10.5" customHeight="1">
      <c r="A231" s="338">
        <v>215</v>
      </c>
      <c r="B231" s="339" t="s">
        <v>142</v>
      </c>
      <c r="C231" s="340" t="s">
        <v>471</v>
      </c>
      <c r="D231" s="341" t="s">
        <v>339</v>
      </c>
      <c r="E231" s="359" t="s">
        <v>94</v>
      </c>
      <c r="F231" s="352">
        <v>6</v>
      </c>
      <c r="G231" s="372">
        <v>0</v>
      </c>
      <c r="H231" s="344">
        <f t="shared" si="4"/>
        <v>0</v>
      </c>
      <c r="L231" s="248"/>
    </row>
    <row r="232" spans="1:12" ht="10.5" customHeight="1">
      <c r="A232" s="338">
        <v>216</v>
      </c>
      <c r="B232" s="339" t="s">
        <v>142</v>
      </c>
      <c r="C232" s="340" t="s">
        <v>472</v>
      </c>
      <c r="D232" s="341" t="s">
        <v>341</v>
      </c>
      <c r="E232" s="359" t="s">
        <v>100</v>
      </c>
      <c r="F232" s="352">
        <v>3</v>
      </c>
      <c r="G232" s="372">
        <v>0</v>
      </c>
      <c r="H232" s="344">
        <f t="shared" si="4"/>
        <v>0</v>
      </c>
      <c r="L232" s="248"/>
    </row>
    <row r="233" spans="1:12" ht="10.5" customHeight="1">
      <c r="A233" s="338">
        <v>217</v>
      </c>
      <c r="B233" s="339" t="s">
        <v>142</v>
      </c>
      <c r="C233" s="340" t="s">
        <v>473</v>
      </c>
      <c r="D233" s="341" t="s">
        <v>343</v>
      </c>
      <c r="E233" s="359" t="s">
        <v>100</v>
      </c>
      <c r="F233" s="352">
        <v>12</v>
      </c>
      <c r="G233" s="372">
        <v>0</v>
      </c>
      <c r="H233" s="344">
        <f t="shared" si="4"/>
        <v>0</v>
      </c>
      <c r="L233" s="248"/>
    </row>
    <row r="234" spans="1:12" ht="10.5" customHeight="1">
      <c r="A234" s="338">
        <v>218</v>
      </c>
      <c r="B234" s="339" t="s">
        <v>142</v>
      </c>
      <c r="C234" s="340" t="s">
        <v>474</v>
      </c>
      <c r="D234" s="341" t="s">
        <v>345</v>
      </c>
      <c r="E234" s="359" t="s">
        <v>100</v>
      </c>
      <c r="F234" s="352">
        <v>1</v>
      </c>
      <c r="G234" s="372">
        <v>0</v>
      </c>
      <c r="H234" s="344">
        <f t="shared" si="4"/>
        <v>0</v>
      </c>
      <c r="L234" s="248"/>
    </row>
    <row r="235" spans="1:12" ht="10.5" customHeight="1">
      <c r="A235" s="338">
        <v>219</v>
      </c>
      <c r="B235" s="339" t="s">
        <v>142</v>
      </c>
      <c r="C235" s="340" t="s">
        <v>475</v>
      </c>
      <c r="D235" s="341" t="s">
        <v>347</v>
      </c>
      <c r="E235" s="359" t="s">
        <v>100</v>
      </c>
      <c r="F235" s="352">
        <v>1</v>
      </c>
      <c r="G235" s="372">
        <v>0</v>
      </c>
      <c r="H235" s="344">
        <f t="shared" si="4"/>
        <v>0</v>
      </c>
      <c r="L235" s="248"/>
    </row>
    <row r="236" spans="1:12" ht="10.5" customHeight="1">
      <c r="A236" s="338">
        <v>220</v>
      </c>
      <c r="B236" s="339" t="s">
        <v>142</v>
      </c>
      <c r="C236" s="340" t="s">
        <v>476</v>
      </c>
      <c r="D236" s="357" t="s">
        <v>349</v>
      </c>
      <c r="E236" s="352" t="s">
        <v>100</v>
      </c>
      <c r="F236" s="352">
        <v>9</v>
      </c>
      <c r="G236" s="372">
        <v>0</v>
      </c>
      <c r="H236" s="344">
        <f t="shared" si="4"/>
        <v>0</v>
      </c>
      <c r="L236" s="248"/>
    </row>
    <row r="237" spans="1:12" ht="10.5" customHeight="1">
      <c r="A237" s="338">
        <v>221</v>
      </c>
      <c r="B237" s="339" t="s">
        <v>142</v>
      </c>
      <c r="C237" s="340" t="s">
        <v>477</v>
      </c>
      <c r="D237" s="341" t="s">
        <v>351</v>
      </c>
      <c r="E237" s="359" t="s">
        <v>100</v>
      </c>
      <c r="F237" s="352">
        <v>2</v>
      </c>
      <c r="G237" s="372">
        <v>0</v>
      </c>
      <c r="H237" s="344">
        <f t="shared" si="4"/>
        <v>0</v>
      </c>
      <c r="L237" s="248"/>
    </row>
    <row r="238" spans="1:12" ht="12">
      <c r="A238" s="338">
        <v>222</v>
      </c>
      <c r="B238" s="339" t="s">
        <v>142</v>
      </c>
      <c r="C238" s="340" t="s">
        <v>478</v>
      </c>
      <c r="D238" s="341" t="s">
        <v>353</v>
      </c>
      <c r="E238" s="359" t="s">
        <v>100</v>
      </c>
      <c r="F238" s="352">
        <v>3</v>
      </c>
      <c r="G238" s="372">
        <v>0</v>
      </c>
      <c r="H238" s="344">
        <f t="shared" si="4"/>
        <v>0</v>
      </c>
      <c r="L238" s="248"/>
    </row>
    <row r="239" spans="1:12" ht="12">
      <c r="A239" s="338">
        <v>223</v>
      </c>
      <c r="B239" s="339" t="s">
        <v>142</v>
      </c>
      <c r="C239" s="340" t="s">
        <v>479</v>
      </c>
      <c r="D239" s="341" t="s">
        <v>355</v>
      </c>
      <c r="E239" s="359" t="s">
        <v>100</v>
      </c>
      <c r="F239" s="352">
        <v>1</v>
      </c>
      <c r="G239" s="372">
        <v>0</v>
      </c>
      <c r="H239" s="344">
        <f t="shared" si="4"/>
        <v>0</v>
      </c>
      <c r="L239" s="248"/>
    </row>
    <row r="240" spans="1:12" ht="22.5">
      <c r="A240" s="338">
        <v>224</v>
      </c>
      <c r="B240" s="339" t="s">
        <v>142</v>
      </c>
      <c r="C240" s="340" t="s">
        <v>480</v>
      </c>
      <c r="D240" s="341" t="s">
        <v>357</v>
      </c>
      <c r="E240" s="359" t="s">
        <v>100</v>
      </c>
      <c r="F240" s="352">
        <v>17</v>
      </c>
      <c r="G240" s="372">
        <v>0</v>
      </c>
      <c r="H240" s="344">
        <f t="shared" si="4"/>
        <v>0</v>
      </c>
      <c r="L240" s="248"/>
    </row>
    <row r="241" spans="1:12" ht="12">
      <c r="A241" s="338">
        <v>225</v>
      </c>
      <c r="B241" s="339" t="s">
        <v>142</v>
      </c>
      <c r="C241" s="340" t="s">
        <v>481</v>
      </c>
      <c r="D241" s="341" t="s">
        <v>287</v>
      </c>
      <c r="E241" s="359" t="s">
        <v>100</v>
      </c>
      <c r="F241" s="352">
        <v>2</v>
      </c>
      <c r="G241" s="372">
        <v>0</v>
      </c>
      <c r="H241" s="344">
        <f t="shared" si="4"/>
        <v>0</v>
      </c>
      <c r="L241" s="248"/>
    </row>
    <row r="242" spans="1:12" ht="12">
      <c r="A242" s="338">
        <v>226</v>
      </c>
      <c r="B242" s="339" t="s">
        <v>142</v>
      </c>
      <c r="C242" s="340" t="s">
        <v>482</v>
      </c>
      <c r="D242" s="341" t="s">
        <v>360</v>
      </c>
      <c r="E242" s="359" t="s">
        <v>100</v>
      </c>
      <c r="F242" s="352">
        <v>3</v>
      </c>
      <c r="G242" s="372">
        <v>0</v>
      </c>
      <c r="H242" s="344">
        <f t="shared" si="4"/>
        <v>0</v>
      </c>
      <c r="L242" s="248"/>
    </row>
    <row r="243" spans="1:12" ht="12">
      <c r="A243" s="338">
        <v>227</v>
      </c>
      <c r="B243" s="339" t="s">
        <v>142</v>
      </c>
      <c r="C243" s="340" t="s">
        <v>483</v>
      </c>
      <c r="D243" s="341" t="s">
        <v>301</v>
      </c>
      <c r="E243" s="359" t="s">
        <v>82</v>
      </c>
      <c r="F243" s="352">
        <v>3</v>
      </c>
      <c r="G243" s="372">
        <v>0</v>
      </c>
      <c r="H243" s="344">
        <f t="shared" si="4"/>
        <v>0</v>
      </c>
      <c r="L243" s="248"/>
    </row>
    <row r="244" spans="1:12" ht="12">
      <c r="A244" s="338">
        <v>228</v>
      </c>
      <c r="B244" s="339" t="s">
        <v>142</v>
      </c>
      <c r="C244" s="340" t="s">
        <v>485</v>
      </c>
      <c r="D244" s="341" t="s">
        <v>363</v>
      </c>
      <c r="E244" s="359" t="s">
        <v>94</v>
      </c>
      <c r="F244" s="352">
        <v>30</v>
      </c>
      <c r="G244" s="372">
        <v>0</v>
      </c>
      <c r="H244" s="344">
        <f t="shared" si="4"/>
        <v>0</v>
      </c>
      <c r="L244" s="248"/>
    </row>
    <row r="245" spans="1:12" ht="12">
      <c r="A245" s="338">
        <v>229</v>
      </c>
      <c r="B245" s="339" t="s">
        <v>142</v>
      </c>
      <c r="C245" s="340" t="s">
        <v>487</v>
      </c>
      <c r="D245" s="341" t="s">
        <v>313</v>
      </c>
      <c r="E245" s="359" t="s">
        <v>314</v>
      </c>
      <c r="F245" s="359">
        <v>50</v>
      </c>
      <c r="G245" s="372">
        <v>0</v>
      </c>
      <c r="H245" s="344">
        <f t="shared" si="4"/>
        <v>0</v>
      </c>
      <c r="L245" s="248"/>
    </row>
    <row r="246" spans="1:8" ht="12">
      <c r="A246" s="338">
        <v>230</v>
      </c>
      <c r="B246" s="339" t="s">
        <v>142</v>
      </c>
      <c r="C246" s="340" t="s">
        <v>489</v>
      </c>
      <c r="D246" s="341" t="s">
        <v>316</v>
      </c>
      <c r="E246" s="359" t="s">
        <v>131</v>
      </c>
      <c r="F246" s="359">
        <v>1</v>
      </c>
      <c r="G246" s="372">
        <v>0</v>
      </c>
      <c r="H246" s="344">
        <f t="shared" si="4"/>
        <v>0</v>
      </c>
    </row>
    <row r="247" spans="1:8" ht="33.75">
      <c r="A247" s="338">
        <v>231</v>
      </c>
      <c r="B247" s="339" t="s">
        <v>142</v>
      </c>
      <c r="C247" s="340" t="s">
        <v>490</v>
      </c>
      <c r="D247" s="362" t="s">
        <v>484</v>
      </c>
      <c r="E247" s="359" t="s">
        <v>131</v>
      </c>
      <c r="F247" s="359">
        <v>1</v>
      </c>
      <c r="G247" s="372">
        <v>0</v>
      </c>
      <c r="H247" s="344">
        <f t="shared" si="4"/>
        <v>0</v>
      </c>
    </row>
    <row r="248" spans="2:12" ht="12">
      <c r="B248" s="345"/>
      <c r="D248" s="348"/>
      <c r="G248" s="350"/>
      <c r="L248" s="248"/>
    </row>
    <row r="249" spans="4:12" ht="12">
      <c r="D249" s="363" t="s">
        <v>60</v>
      </c>
      <c r="G249" s="350"/>
      <c r="H249" s="360">
        <f>SUM(H250:N259)</f>
        <v>0</v>
      </c>
      <c r="L249" s="248"/>
    </row>
    <row r="250" spans="1:12" ht="12">
      <c r="A250" s="338">
        <v>232</v>
      </c>
      <c r="B250" s="339" t="s">
        <v>142</v>
      </c>
      <c r="C250" s="340" t="s">
        <v>492</v>
      </c>
      <c r="D250" s="357" t="s">
        <v>486</v>
      </c>
      <c r="E250" s="352" t="s">
        <v>131</v>
      </c>
      <c r="F250" s="352">
        <v>1</v>
      </c>
      <c r="G250" s="373">
        <v>0</v>
      </c>
      <c r="H250" s="344">
        <f aca="true" t="shared" si="5" ref="H250:H258">ROUND(F250*G250,0)</f>
        <v>0</v>
      </c>
      <c r="L250" s="248"/>
    </row>
    <row r="251" spans="1:12" ht="12">
      <c r="A251" s="338">
        <v>233</v>
      </c>
      <c r="B251" s="339" t="s">
        <v>142</v>
      </c>
      <c r="C251" s="340" t="s">
        <v>494</v>
      </c>
      <c r="D251" s="357" t="s">
        <v>488</v>
      </c>
      <c r="E251" s="352" t="s">
        <v>94</v>
      </c>
      <c r="F251" s="352">
        <v>66</v>
      </c>
      <c r="G251" s="373">
        <v>0</v>
      </c>
      <c r="H251" s="344">
        <f t="shared" si="5"/>
        <v>0</v>
      </c>
      <c r="L251" s="248"/>
    </row>
    <row r="252" spans="1:12" ht="12">
      <c r="A252" s="338">
        <v>234</v>
      </c>
      <c r="B252" s="339" t="s">
        <v>142</v>
      </c>
      <c r="C252" s="340" t="s">
        <v>496</v>
      </c>
      <c r="D252" s="357" t="s">
        <v>132</v>
      </c>
      <c r="E252" s="352" t="s">
        <v>131</v>
      </c>
      <c r="F252" s="352">
        <v>1</v>
      </c>
      <c r="G252" s="373">
        <v>0</v>
      </c>
      <c r="H252" s="344">
        <f t="shared" si="5"/>
        <v>0</v>
      </c>
      <c r="L252" s="248"/>
    </row>
    <row r="253" spans="1:12" ht="12">
      <c r="A253" s="338">
        <v>235</v>
      </c>
      <c r="B253" s="339" t="s">
        <v>142</v>
      </c>
      <c r="C253" s="340" t="s">
        <v>497</v>
      </c>
      <c r="D253" s="357" t="s">
        <v>491</v>
      </c>
      <c r="E253" s="352" t="s">
        <v>131</v>
      </c>
      <c r="F253" s="352">
        <v>1</v>
      </c>
      <c r="G253" s="373">
        <v>0</v>
      </c>
      <c r="H253" s="344">
        <f t="shared" si="5"/>
        <v>0</v>
      </c>
      <c r="L253" s="248"/>
    </row>
    <row r="254" spans="1:12" ht="12">
      <c r="A254" s="338">
        <v>236</v>
      </c>
      <c r="B254" s="339" t="s">
        <v>142</v>
      </c>
      <c r="C254" s="340" t="s">
        <v>499</v>
      </c>
      <c r="D254" s="357" t="s">
        <v>493</v>
      </c>
      <c r="E254" s="352" t="s">
        <v>131</v>
      </c>
      <c r="F254" s="352">
        <v>1</v>
      </c>
      <c r="G254" s="373">
        <v>0</v>
      </c>
      <c r="H254" s="344">
        <f t="shared" si="5"/>
        <v>0</v>
      </c>
      <c r="L254" s="248"/>
    </row>
    <row r="255" spans="1:12" ht="12">
      <c r="A255" s="338">
        <v>237</v>
      </c>
      <c r="B255" s="339" t="s">
        <v>142</v>
      </c>
      <c r="C255" s="340" t="s">
        <v>613</v>
      </c>
      <c r="D255" s="357" t="s">
        <v>495</v>
      </c>
      <c r="E255" s="352" t="s">
        <v>131</v>
      </c>
      <c r="F255" s="352">
        <v>1</v>
      </c>
      <c r="G255" s="373">
        <v>0</v>
      </c>
      <c r="H255" s="344">
        <f t="shared" si="5"/>
        <v>0</v>
      </c>
      <c r="L255" s="248"/>
    </row>
    <row r="256" spans="1:12" ht="12">
      <c r="A256" s="338">
        <v>238</v>
      </c>
      <c r="B256" s="339" t="s">
        <v>142</v>
      </c>
      <c r="C256" s="340" t="s">
        <v>614</v>
      </c>
      <c r="D256" s="357" t="s">
        <v>134</v>
      </c>
      <c r="E256" s="352" t="s">
        <v>131</v>
      </c>
      <c r="F256" s="352">
        <v>1</v>
      </c>
      <c r="G256" s="373">
        <v>0</v>
      </c>
      <c r="H256" s="344">
        <f t="shared" si="5"/>
        <v>0</v>
      </c>
      <c r="L256" s="248"/>
    </row>
    <row r="257" spans="1:12" ht="12">
      <c r="A257" s="338">
        <v>239</v>
      </c>
      <c r="B257" s="339" t="s">
        <v>142</v>
      </c>
      <c r="C257" s="340" t="s">
        <v>615</v>
      </c>
      <c r="D257" s="357" t="s">
        <v>498</v>
      </c>
      <c r="E257" s="352" t="s">
        <v>131</v>
      </c>
      <c r="F257" s="352">
        <v>1</v>
      </c>
      <c r="G257" s="373">
        <v>0</v>
      </c>
      <c r="H257" s="344">
        <f t="shared" si="5"/>
        <v>0</v>
      </c>
      <c r="L257" s="248"/>
    </row>
    <row r="258" spans="1:12" ht="12">
      <c r="A258" s="338">
        <v>240</v>
      </c>
      <c r="B258" s="339" t="s">
        <v>142</v>
      </c>
      <c r="C258" s="340" t="s">
        <v>627</v>
      </c>
      <c r="D258" s="357" t="s">
        <v>135</v>
      </c>
      <c r="E258" s="352" t="s">
        <v>131</v>
      </c>
      <c r="F258" s="352">
        <v>1</v>
      </c>
      <c r="G258" s="373">
        <v>0</v>
      </c>
      <c r="H258" s="344">
        <f t="shared" si="5"/>
        <v>0</v>
      </c>
      <c r="L258" s="248"/>
    </row>
    <row r="259" spans="1:12" ht="12">
      <c r="A259" s="338">
        <v>241</v>
      </c>
      <c r="B259" s="339" t="s">
        <v>142</v>
      </c>
      <c r="C259" s="340" t="s">
        <v>628</v>
      </c>
      <c r="D259" s="357" t="s">
        <v>136</v>
      </c>
      <c r="E259" s="352" t="s">
        <v>131</v>
      </c>
      <c r="F259" s="352">
        <v>1</v>
      </c>
      <c r="G259" s="373">
        <v>0</v>
      </c>
      <c r="H259" s="344">
        <f aca="true" t="shared" si="6" ref="H259">ROUND(F259*G259,0)</f>
        <v>0</v>
      </c>
      <c r="L259" s="248"/>
    </row>
    <row r="260" ht="12">
      <c r="L260" s="248"/>
    </row>
    <row r="261" spans="4:12" ht="12">
      <c r="D261" s="364" t="s">
        <v>137</v>
      </c>
      <c r="H261" s="325">
        <f>H12+H35+H131+H249</f>
        <v>0</v>
      </c>
      <c r="L261" s="248"/>
    </row>
    <row r="262" ht="12">
      <c r="L262" s="248"/>
    </row>
    <row r="263" ht="12">
      <c r="L263" s="248"/>
    </row>
    <row r="264" ht="12">
      <c r="L264" s="248"/>
    </row>
    <row r="265" ht="12">
      <c r="L265" s="248"/>
    </row>
    <row r="266" ht="12">
      <c r="L266" s="248"/>
    </row>
    <row r="267" ht="12">
      <c r="L267" s="248"/>
    </row>
    <row r="268" ht="12">
      <c r="L268" s="248"/>
    </row>
    <row r="269" ht="12">
      <c r="L269" s="248"/>
    </row>
    <row r="270" ht="12">
      <c r="L270" s="248"/>
    </row>
    <row r="271" ht="12">
      <c r="L271" s="248"/>
    </row>
    <row r="272" ht="12">
      <c r="L272" s="248"/>
    </row>
    <row r="273" ht="12">
      <c r="L273" s="248"/>
    </row>
    <row r="274" ht="12">
      <c r="L274" s="248"/>
    </row>
    <row r="275" ht="12">
      <c r="L275" s="248"/>
    </row>
    <row r="276" ht="12">
      <c r="L276" s="248"/>
    </row>
    <row r="277" ht="12">
      <c r="L277" s="248"/>
    </row>
    <row r="278" ht="12">
      <c r="L278" s="248"/>
    </row>
    <row r="279" ht="12">
      <c r="L279" s="248"/>
    </row>
    <row r="280" ht="12">
      <c r="L280" s="248"/>
    </row>
    <row r="281" ht="12">
      <c r="L281" s="248"/>
    </row>
    <row r="282" ht="12">
      <c r="L282" s="248"/>
    </row>
    <row r="283" ht="12">
      <c r="L283" s="248"/>
    </row>
    <row r="284" ht="12">
      <c r="L284" s="248"/>
    </row>
    <row r="285" ht="12">
      <c r="L285" s="248"/>
    </row>
    <row r="286" ht="12">
      <c r="L286" s="248"/>
    </row>
    <row r="287" ht="12">
      <c r="L287" s="248"/>
    </row>
    <row r="288" ht="12">
      <c r="L288" s="248"/>
    </row>
    <row r="289" ht="12">
      <c r="L289" s="248"/>
    </row>
    <row r="290" ht="12">
      <c r="L290" s="248"/>
    </row>
    <row r="291" ht="12">
      <c r="L291" s="248"/>
    </row>
    <row r="292" ht="12">
      <c r="L292" s="248"/>
    </row>
    <row r="293" ht="12">
      <c r="L293" s="248"/>
    </row>
    <row r="294" ht="12">
      <c r="L294" s="248"/>
    </row>
    <row r="295" ht="12">
      <c r="L295" s="248"/>
    </row>
    <row r="296" ht="12">
      <c r="L296" s="248"/>
    </row>
    <row r="297" ht="12">
      <c r="L297" s="248"/>
    </row>
    <row r="298" ht="12">
      <c r="L298" s="248"/>
    </row>
    <row r="299" ht="12">
      <c r="L299" s="248"/>
    </row>
    <row r="300" ht="12">
      <c r="L300" s="248"/>
    </row>
    <row r="301" ht="12">
      <c r="L301" s="248"/>
    </row>
    <row r="302" ht="12">
      <c r="L302" s="248"/>
    </row>
    <row r="303" ht="12">
      <c r="L303" s="248"/>
    </row>
    <row r="304" ht="12">
      <c r="L304" s="248"/>
    </row>
    <row r="305" ht="12">
      <c r="L305" s="248"/>
    </row>
    <row r="306" ht="12">
      <c r="L306" s="248"/>
    </row>
    <row r="307" ht="12">
      <c r="L307" s="248"/>
    </row>
    <row r="308" ht="12">
      <c r="L308" s="248"/>
    </row>
    <row r="309" ht="12">
      <c r="L309" s="248"/>
    </row>
    <row r="310" ht="12">
      <c r="L310" s="248"/>
    </row>
    <row r="311" ht="12">
      <c r="L311" s="248"/>
    </row>
    <row r="312" ht="12">
      <c r="L312" s="248"/>
    </row>
    <row r="313" ht="12">
      <c r="L313" s="248"/>
    </row>
    <row r="314" ht="12">
      <c r="L314" s="248"/>
    </row>
    <row r="315" ht="12">
      <c r="L315" s="248"/>
    </row>
    <row r="316" ht="12">
      <c r="L316" s="248"/>
    </row>
    <row r="317" ht="12">
      <c r="L317" s="248"/>
    </row>
    <row r="318" ht="12">
      <c r="L318" s="248"/>
    </row>
    <row r="319" ht="12">
      <c r="L319" s="248"/>
    </row>
    <row r="320" ht="12">
      <c r="L320" s="248"/>
    </row>
    <row r="321" ht="12">
      <c r="L321" s="248"/>
    </row>
    <row r="322" ht="12">
      <c r="L322" s="248"/>
    </row>
    <row r="323" ht="12">
      <c r="L323" s="248"/>
    </row>
    <row r="324" ht="12">
      <c r="L324" s="248"/>
    </row>
    <row r="325" ht="12">
      <c r="L325" s="248"/>
    </row>
    <row r="326" ht="12">
      <c r="L326" s="248"/>
    </row>
    <row r="327" ht="12">
      <c r="L327" s="248"/>
    </row>
    <row r="328" ht="12">
      <c r="L328" s="248"/>
    </row>
    <row r="329" ht="12">
      <c r="L329" s="248"/>
    </row>
    <row r="330" ht="12">
      <c r="L330" s="248"/>
    </row>
    <row r="331" ht="12">
      <c r="L331" s="248"/>
    </row>
    <row r="332" ht="12">
      <c r="L332" s="248"/>
    </row>
    <row r="333" ht="12">
      <c r="L333" s="248"/>
    </row>
    <row r="334" ht="12">
      <c r="L334" s="248"/>
    </row>
    <row r="335" ht="12">
      <c r="L335" s="248"/>
    </row>
    <row r="336" ht="12">
      <c r="L336" s="248"/>
    </row>
    <row r="337" ht="12">
      <c r="L337" s="248"/>
    </row>
    <row r="338" ht="12">
      <c r="L338" s="248"/>
    </row>
    <row r="339" ht="12">
      <c r="L339" s="248"/>
    </row>
    <row r="340" ht="12">
      <c r="L340" s="248"/>
    </row>
    <row r="341" ht="12">
      <c r="L341" s="248"/>
    </row>
    <row r="342" ht="12">
      <c r="L342" s="248"/>
    </row>
    <row r="343" ht="12">
      <c r="L343" s="248"/>
    </row>
    <row r="344" ht="12">
      <c r="L344" s="248"/>
    </row>
    <row r="345" ht="12">
      <c r="L345" s="248"/>
    </row>
    <row r="346" ht="12">
      <c r="L346" s="248"/>
    </row>
    <row r="347" ht="12">
      <c r="L347" s="248"/>
    </row>
    <row r="348" ht="12">
      <c r="L348" s="248"/>
    </row>
    <row r="349" ht="12">
      <c r="L349" s="248"/>
    </row>
    <row r="350" ht="12">
      <c r="L350" s="248"/>
    </row>
    <row r="351" ht="12">
      <c r="L351" s="248"/>
    </row>
    <row r="352" ht="12">
      <c r="L352" s="248"/>
    </row>
    <row r="353" ht="12">
      <c r="L353" s="248"/>
    </row>
    <row r="354" ht="12">
      <c r="L354" s="248"/>
    </row>
    <row r="355" ht="12">
      <c r="L355" s="248"/>
    </row>
    <row r="356" ht="12">
      <c r="L356" s="248"/>
    </row>
    <row r="357" ht="12">
      <c r="L357" s="248"/>
    </row>
    <row r="358" ht="12">
      <c r="L358" s="248"/>
    </row>
    <row r="359" ht="12">
      <c r="L359" s="248"/>
    </row>
    <row r="360" ht="12">
      <c r="L360" s="248"/>
    </row>
    <row r="361" ht="12">
      <c r="L361" s="248"/>
    </row>
    <row r="362" ht="12">
      <c r="L362" s="248"/>
    </row>
    <row r="363" ht="12">
      <c r="L363" s="248"/>
    </row>
    <row r="364" ht="12">
      <c r="L364" s="248"/>
    </row>
    <row r="365" ht="12">
      <c r="L365" s="248"/>
    </row>
    <row r="366" ht="12">
      <c r="L366" s="248"/>
    </row>
    <row r="367" ht="12">
      <c r="L367" s="248"/>
    </row>
    <row r="368" ht="12">
      <c r="L368" s="248"/>
    </row>
    <row r="369" ht="12">
      <c r="L369" s="248"/>
    </row>
    <row r="370" ht="12">
      <c r="L370" s="248"/>
    </row>
    <row r="371" ht="12">
      <c r="L371" s="248"/>
    </row>
    <row r="372" ht="12">
      <c r="L372" s="248"/>
    </row>
    <row r="373" ht="12">
      <c r="L373" s="248"/>
    </row>
    <row r="374" ht="12">
      <c r="L374" s="248"/>
    </row>
    <row r="375" ht="12">
      <c r="L375" s="248"/>
    </row>
    <row r="376" ht="12">
      <c r="L376" s="248"/>
    </row>
    <row r="377" ht="12">
      <c r="L377" s="248"/>
    </row>
    <row r="378" ht="12">
      <c r="L378" s="248"/>
    </row>
    <row r="379" ht="12">
      <c r="L379" s="248"/>
    </row>
    <row r="380" ht="12">
      <c r="L380" s="248"/>
    </row>
    <row r="381" ht="12">
      <c r="L381" s="248"/>
    </row>
    <row r="382" ht="12">
      <c r="L382" s="248"/>
    </row>
    <row r="383" ht="12">
      <c r="L383" s="248"/>
    </row>
    <row r="384" ht="12">
      <c r="L384" s="248"/>
    </row>
    <row r="385" ht="12">
      <c r="L385" s="248"/>
    </row>
    <row r="386" ht="12">
      <c r="L386" s="248"/>
    </row>
    <row r="387" ht="12">
      <c r="L387" s="248"/>
    </row>
    <row r="388" ht="12">
      <c r="L388" s="248"/>
    </row>
    <row r="389" ht="12">
      <c r="L389" s="248"/>
    </row>
    <row r="390" ht="12">
      <c r="L390" s="248"/>
    </row>
    <row r="391" ht="12">
      <c r="L391" s="248"/>
    </row>
    <row r="392" ht="12">
      <c r="L392" s="248"/>
    </row>
    <row r="393" ht="12">
      <c r="L393" s="248"/>
    </row>
    <row r="394" ht="12">
      <c r="L394" s="248"/>
    </row>
    <row r="395" ht="12">
      <c r="L395" s="248"/>
    </row>
    <row r="396" ht="12">
      <c r="L396" s="248"/>
    </row>
    <row r="397" ht="12">
      <c r="L397" s="248"/>
    </row>
    <row r="398" ht="12">
      <c r="L398" s="248"/>
    </row>
    <row r="399" ht="12">
      <c r="L399" s="248"/>
    </row>
    <row r="400" ht="12">
      <c r="L400" s="248"/>
    </row>
    <row r="401" ht="12">
      <c r="L401" s="248"/>
    </row>
    <row r="402" ht="12">
      <c r="L402" s="248"/>
    </row>
    <row r="403" ht="12">
      <c r="L403" s="248"/>
    </row>
    <row r="404" ht="12">
      <c r="L404" s="248"/>
    </row>
    <row r="405" ht="12">
      <c r="L405" s="248"/>
    </row>
    <row r="406" ht="12">
      <c r="L406" s="248"/>
    </row>
    <row r="407" ht="12">
      <c r="L407" s="248"/>
    </row>
    <row r="408" ht="12">
      <c r="L408" s="248"/>
    </row>
    <row r="409" ht="12">
      <c r="L409" s="248"/>
    </row>
    <row r="410" ht="12">
      <c r="L410" s="248"/>
    </row>
    <row r="411" ht="12">
      <c r="L411" s="248"/>
    </row>
    <row r="412" ht="12">
      <c r="L412" s="248"/>
    </row>
    <row r="413" ht="12">
      <c r="L413" s="248"/>
    </row>
    <row r="414" ht="12">
      <c r="L414" s="248"/>
    </row>
    <row r="415" ht="12">
      <c r="L415" s="248"/>
    </row>
    <row r="416" ht="12">
      <c r="L416" s="248"/>
    </row>
    <row r="417" ht="12">
      <c r="L417" s="248"/>
    </row>
    <row r="418" ht="12">
      <c r="L418" s="248"/>
    </row>
    <row r="419" ht="12">
      <c r="L419" s="248"/>
    </row>
    <row r="420" ht="12">
      <c r="L420" s="248"/>
    </row>
    <row r="421" ht="12">
      <c r="L421" s="248"/>
    </row>
    <row r="422" ht="12">
      <c r="L422" s="248"/>
    </row>
    <row r="423" ht="12">
      <c r="L423" s="248"/>
    </row>
    <row r="424" ht="12">
      <c r="L424" s="248"/>
    </row>
    <row r="425" ht="12">
      <c r="L425" s="248"/>
    </row>
    <row r="426" ht="12">
      <c r="L426" s="248"/>
    </row>
    <row r="427" ht="12">
      <c r="L427" s="248"/>
    </row>
    <row r="428" ht="12">
      <c r="L428" s="248"/>
    </row>
    <row r="429" ht="12">
      <c r="L429" s="248"/>
    </row>
    <row r="430" ht="12">
      <c r="L430" s="248"/>
    </row>
    <row r="431" ht="12">
      <c r="L431" s="248"/>
    </row>
    <row r="432" ht="12">
      <c r="L432" s="248"/>
    </row>
    <row r="433" ht="12">
      <c r="L433" s="248"/>
    </row>
    <row r="434" ht="12">
      <c r="L434" s="248"/>
    </row>
    <row r="435" ht="12">
      <c r="L435" s="248"/>
    </row>
    <row r="436" ht="12">
      <c r="L436" s="248"/>
    </row>
    <row r="437" ht="12">
      <c r="L437" s="248"/>
    </row>
    <row r="438" ht="12">
      <c r="L438" s="248"/>
    </row>
    <row r="439" ht="12">
      <c r="L439" s="248"/>
    </row>
    <row r="440" ht="12">
      <c r="L440" s="248"/>
    </row>
    <row r="441" ht="12">
      <c r="L441" s="248"/>
    </row>
    <row r="442" ht="12">
      <c r="L442" s="248"/>
    </row>
    <row r="443" ht="12">
      <c r="L443" s="248"/>
    </row>
    <row r="444" ht="12">
      <c r="L444" s="248"/>
    </row>
    <row r="445" ht="12">
      <c r="L445" s="248"/>
    </row>
    <row r="446" ht="12">
      <c r="L446" s="248"/>
    </row>
    <row r="447" ht="12">
      <c r="L447" s="248"/>
    </row>
    <row r="448" ht="12">
      <c r="L448" s="248"/>
    </row>
    <row r="449" ht="12">
      <c r="L449" s="248"/>
    </row>
    <row r="450" ht="12">
      <c r="L450" s="248"/>
    </row>
    <row r="451" ht="12">
      <c r="L451" s="248"/>
    </row>
    <row r="452" ht="12">
      <c r="L452" s="248"/>
    </row>
    <row r="453" ht="12">
      <c r="L453" s="248"/>
    </row>
    <row r="454" ht="12">
      <c r="L454" s="248"/>
    </row>
    <row r="455" ht="12">
      <c r="L455" s="248"/>
    </row>
    <row r="456" ht="12">
      <c r="L456" s="248"/>
    </row>
    <row r="457" ht="12">
      <c r="L457" s="248"/>
    </row>
    <row r="458" ht="12">
      <c r="L458" s="248"/>
    </row>
    <row r="459" ht="12">
      <c r="L459" s="248"/>
    </row>
    <row r="460" ht="12">
      <c r="L460" s="248"/>
    </row>
    <row r="461" ht="12">
      <c r="L461" s="248"/>
    </row>
    <row r="462" ht="12">
      <c r="L462" s="248"/>
    </row>
    <row r="463" ht="12">
      <c r="L463" s="248"/>
    </row>
    <row r="464" ht="12">
      <c r="L464" s="248"/>
    </row>
    <row r="465" ht="12">
      <c r="L465" s="248"/>
    </row>
    <row r="466" ht="12">
      <c r="L466" s="248"/>
    </row>
    <row r="467" ht="12">
      <c r="L467" s="248"/>
    </row>
    <row r="468" ht="12">
      <c r="L468" s="248"/>
    </row>
    <row r="469" ht="12">
      <c r="L469" s="248"/>
    </row>
    <row r="470" ht="12">
      <c r="L470" s="248"/>
    </row>
    <row r="471" ht="12">
      <c r="L471" s="248"/>
    </row>
    <row r="472" ht="12">
      <c r="L472" s="248"/>
    </row>
    <row r="473" ht="12">
      <c r="L473" s="248"/>
    </row>
    <row r="474" ht="12">
      <c r="L474" s="248"/>
    </row>
    <row r="475" ht="12">
      <c r="L475" s="248"/>
    </row>
    <row r="476" ht="12">
      <c r="L476" s="248"/>
    </row>
    <row r="477" ht="12">
      <c r="L477" s="248"/>
    </row>
    <row r="478" ht="12">
      <c r="L478" s="248"/>
    </row>
    <row r="479" ht="12">
      <c r="L479" s="248"/>
    </row>
    <row r="480" ht="12">
      <c r="L480" s="248"/>
    </row>
    <row r="481" ht="12">
      <c r="L481" s="248"/>
    </row>
    <row r="482" ht="12">
      <c r="L482" s="248"/>
    </row>
    <row r="483" ht="12">
      <c r="L483" s="248"/>
    </row>
    <row r="484" ht="12">
      <c r="L484" s="248"/>
    </row>
    <row r="485" ht="12">
      <c r="L485" s="248"/>
    </row>
    <row r="486" ht="12">
      <c r="L486" s="248"/>
    </row>
    <row r="487" ht="12">
      <c r="L487" s="248"/>
    </row>
    <row r="488" ht="12">
      <c r="L488" s="248"/>
    </row>
    <row r="489" ht="12">
      <c r="L489" s="248"/>
    </row>
    <row r="490" ht="12">
      <c r="L490" s="248"/>
    </row>
    <row r="491" ht="12">
      <c r="L491" s="248"/>
    </row>
    <row r="492" ht="12">
      <c r="L492" s="248"/>
    </row>
    <row r="493" ht="12">
      <c r="L493" s="248"/>
    </row>
    <row r="494" ht="12">
      <c r="L494" s="248"/>
    </row>
    <row r="495" ht="12">
      <c r="L495" s="248"/>
    </row>
    <row r="496" ht="12">
      <c r="L496" s="248"/>
    </row>
    <row r="497" ht="12">
      <c r="L497" s="248"/>
    </row>
    <row r="498" ht="12">
      <c r="L498" s="248"/>
    </row>
    <row r="499" ht="12">
      <c r="L499" s="248"/>
    </row>
    <row r="500" ht="12">
      <c r="L500" s="248"/>
    </row>
    <row r="501" ht="12">
      <c r="L501" s="248"/>
    </row>
    <row r="502" ht="12">
      <c r="L502" s="248"/>
    </row>
    <row r="503" ht="12">
      <c r="L503" s="248"/>
    </row>
    <row r="504" ht="12">
      <c r="L504" s="248"/>
    </row>
    <row r="505" ht="12">
      <c r="L505" s="248"/>
    </row>
    <row r="506" ht="12">
      <c r="L506" s="248"/>
    </row>
    <row r="507" ht="12">
      <c r="L507" s="248"/>
    </row>
    <row r="508" ht="12">
      <c r="L508" s="248"/>
    </row>
    <row r="509" ht="12">
      <c r="L509" s="248"/>
    </row>
    <row r="510" ht="12">
      <c r="L510" s="248"/>
    </row>
    <row r="511" ht="12">
      <c r="L511" s="248"/>
    </row>
    <row r="512" ht="12">
      <c r="L512" s="248"/>
    </row>
    <row r="513" ht="12">
      <c r="L513" s="248"/>
    </row>
    <row r="514" ht="12">
      <c r="L514" s="248"/>
    </row>
    <row r="515" ht="12">
      <c r="L515" s="248"/>
    </row>
    <row r="516" ht="12">
      <c r="L516" s="248"/>
    </row>
    <row r="517" ht="12">
      <c r="L517" s="248"/>
    </row>
    <row r="518" ht="12">
      <c r="L518" s="248"/>
    </row>
    <row r="519" ht="12">
      <c r="L519" s="248"/>
    </row>
    <row r="520" ht="12">
      <c r="L520" s="248"/>
    </row>
    <row r="521" ht="12">
      <c r="L521" s="248"/>
    </row>
    <row r="522" ht="12">
      <c r="L522" s="248"/>
    </row>
    <row r="523" ht="12">
      <c r="L523" s="248"/>
    </row>
    <row r="524" ht="12">
      <c r="L524" s="248"/>
    </row>
    <row r="525" ht="12">
      <c r="L525" s="248"/>
    </row>
    <row r="526" ht="12">
      <c r="L526" s="248"/>
    </row>
    <row r="527" ht="12">
      <c r="L527" s="248"/>
    </row>
    <row r="528" ht="12">
      <c r="L528" s="248"/>
    </row>
    <row r="529" ht="12">
      <c r="L529" s="248"/>
    </row>
    <row r="530" ht="12">
      <c r="L530" s="248"/>
    </row>
    <row r="531" ht="12">
      <c r="L531" s="248"/>
    </row>
    <row r="532" ht="12">
      <c r="L532" s="248"/>
    </row>
    <row r="533" ht="12">
      <c r="L533" s="248"/>
    </row>
    <row r="534" ht="12">
      <c r="L534" s="248"/>
    </row>
    <row r="535" ht="12">
      <c r="L535" s="248"/>
    </row>
    <row r="536" ht="12">
      <c r="L536" s="248"/>
    </row>
    <row r="537" ht="12">
      <c r="L537" s="248"/>
    </row>
    <row r="538" ht="12">
      <c r="L538" s="248"/>
    </row>
    <row r="539" ht="12">
      <c r="L539" s="248"/>
    </row>
    <row r="540" ht="12">
      <c r="L540" s="248"/>
    </row>
    <row r="541" ht="12">
      <c r="L541" s="248"/>
    </row>
    <row r="542" ht="12">
      <c r="L542" s="248"/>
    </row>
    <row r="543" ht="12">
      <c r="L543" s="248"/>
    </row>
    <row r="544" ht="12">
      <c r="L544" s="248"/>
    </row>
    <row r="545" ht="12">
      <c r="L545" s="248"/>
    </row>
    <row r="546" ht="12">
      <c r="L546" s="248"/>
    </row>
    <row r="547" ht="12">
      <c r="L547" s="248"/>
    </row>
    <row r="548" ht="12">
      <c r="L548" s="248"/>
    </row>
    <row r="549" ht="12">
      <c r="L549" s="248"/>
    </row>
    <row r="550" ht="12">
      <c r="L550" s="248"/>
    </row>
    <row r="551" ht="12">
      <c r="L551" s="248"/>
    </row>
    <row r="552" ht="12">
      <c r="L552" s="248"/>
    </row>
    <row r="553" ht="12">
      <c r="L553" s="248"/>
    </row>
    <row r="554" ht="12">
      <c r="L554" s="248"/>
    </row>
    <row r="555" ht="12">
      <c r="L555" s="248"/>
    </row>
    <row r="556" ht="12">
      <c r="L556" s="248"/>
    </row>
    <row r="557" ht="12">
      <c r="L557" s="248"/>
    </row>
    <row r="558" ht="12">
      <c r="L558" s="248"/>
    </row>
    <row r="559" ht="12">
      <c r="L559" s="248"/>
    </row>
    <row r="560" ht="12">
      <c r="L560" s="248"/>
    </row>
    <row r="561" ht="12">
      <c r="L561" s="248"/>
    </row>
    <row r="562" ht="12">
      <c r="L562" s="248"/>
    </row>
    <row r="563" ht="12">
      <c r="L563" s="248"/>
    </row>
    <row r="564" ht="12">
      <c r="L564" s="248"/>
    </row>
    <row r="565" ht="12">
      <c r="L565" s="248"/>
    </row>
    <row r="566" ht="12">
      <c r="L566" s="248"/>
    </row>
    <row r="567" ht="12">
      <c r="L567" s="248"/>
    </row>
    <row r="568" ht="12">
      <c r="L568" s="248"/>
    </row>
    <row r="569" ht="12">
      <c r="L569" s="248"/>
    </row>
    <row r="570" ht="12">
      <c r="L570" s="248"/>
    </row>
    <row r="571" ht="12">
      <c r="L571" s="248"/>
    </row>
    <row r="572" ht="12">
      <c r="L572" s="248"/>
    </row>
    <row r="573" ht="12">
      <c r="L573" s="248"/>
    </row>
    <row r="574" ht="12">
      <c r="L574" s="248"/>
    </row>
    <row r="575" ht="12">
      <c r="L575" s="248"/>
    </row>
    <row r="576" ht="12">
      <c r="L576" s="248"/>
    </row>
    <row r="577" ht="12">
      <c r="L577" s="248"/>
    </row>
    <row r="578" ht="12">
      <c r="L578" s="248"/>
    </row>
    <row r="579" ht="12">
      <c r="L579" s="248"/>
    </row>
    <row r="580" ht="12">
      <c r="L580" s="248"/>
    </row>
    <row r="581" ht="12">
      <c r="L581" s="248"/>
    </row>
    <row r="582" ht="12">
      <c r="L582" s="248"/>
    </row>
    <row r="583" ht="12">
      <c r="L583" s="248"/>
    </row>
    <row r="584" ht="12">
      <c r="L584" s="248"/>
    </row>
    <row r="585" ht="12">
      <c r="L585" s="248"/>
    </row>
    <row r="586" ht="12">
      <c r="L586" s="248"/>
    </row>
    <row r="587" ht="12">
      <c r="L587" s="248"/>
    </row>
    <row r="588" ht="12">
      <c r="L588" s="248"/>
    </row>
    <row r="589" ht="12">
      <c r="L589" s="248"/>
    </row>
    <row r="590" ht="12">
      <c r="L590" s="248"/>
    </row>
    <row r="591" ht="12">
      <c r="L591" s="248"/>
    </row>
    <row r="592" ht="12">
      <c r="L592" s="248"/>
    </row>
    <row r="593" ht="12">
      <c r="L593" s="248"/>
    </row>
    <row r="594" ht="12">
      <c r="L594" s="248"/>
    </row>
    <row r="595" ht="12">
      <c r="L595" s="248"/>
    </row>
    <row r="596" ht="12">
      <c r="L596" s="248"/>
    </row>
    <row r="597" ht="12">
      <c r="L597" s="248"/>
    </row>
    <row r="598" ht="12">
      <c r="L598" s="248"/>
    </row>
    <row r="599" ht="12">
      <c r="L599" s="248"/>
    </row>
    <row r="600" ht="12">
      <c r="L600" s="248"/>
    </row>
    <row r="601" ht="12">
      <c r="L601" s="248"/>
    </row>
    <row r="602" ht="12">
      <c r="L602" s="248"/>
    </row>
    <row r="603" ht="12">
      <c r="L603" s="248"/>
    </row>
    <row r="604" ht="12">
      <c r="L604" s="248"/>
    </row>
    <row r="605" ht="12">
      <c r="L605" s="248"/>
    </row>
    <row r="606" ht="12">
      <c r="L606" s="248"/>
    </row>
    <row r="607" ht="12">
      <c r="L607" s="248"/>
    </row>
    <row r="608" ht="12">
      <c r="L608" s="248"/>
    </row>
    <row r="609" ht="12">
      <c r="L609" s="248"/>
    </row>
    <row r="610" ht="12">
      <c r="L610" s="248"/>
    </row>
    <row r="611" ht="12">
      <c r="L611" s="248"/>
    </row>
    <row r="612" ht="12">
      <c r="L612" s="248"/>
    </row>
    <row r="613" ht="12">
      <c r="L613" s="248"/>
    </row>
    <row r="614" ht="12">
      <c r="L614" s="248"/>
    </row>
    <row r="615" ht="12">
      <c r="L615" s="248"/>
    </row>
    <row r="616" ht="12">
      <c r="L616" s="248"/>
    </row>
    <row r="617" ht="12">
      <c r="L617" s="248"/>
    </row>
    <row r="618" ht="12">
      <c r="L618" s="248"/>
    </row>
    <row r="619" ht="12">
      <c r="L619" s="248"/>
    </row>
    <row r="732" spans="14:15" ht="12">
      <c r="N732" s="365"/>
      <c r="O732" s="365"/>
    </row>
    <row r="733" spans="14:15" ht="12">
      <c r="N733" s="365"/>
      <c r="O733" s="365"/>
    </row>
    <row r="734" spans="14:15" ht="12">
      <c r="N734" s="365"/>
      <c r="O734" s="365"/>
    </row>
    <row r="735" spans="14:15" ht="12">
      <c r="N735" s="365"/>
      <c r="O735" s="365"/>
    </row>
    <row r="736" spans="14:15" ht="12">
      <c r="N736" s="365"/>
      <c r="O736" s="365"/>
    </row>
    <row r="737" spans="14:15" ht="12">
      <c r="N737" s="365"/>
      <c r="O737" s="365"/>
    </row>
    <row r="738" spans="14:15" ht="12">
      <c r="N738" s="365"/>
      <c r="O738" s="365"/>
    </row>
    <row r="739" spans="14:15" ht="12">
      <c r="N739" s="365"/>
      <c r="O739" s="365"/>
    </row>
    <row r="740" spans="14:15" ht="12">
      <c r="N740" s="365"/>
      <c r="O740" s="365"/>
    </row>
    <row r="741" spans="14:15" ht="12">
      <c r="N741" s="365"/>
      <c r="O741" s="365"/>
    </row>
    <row r="742" spans="14:15" ht="12">
      <c r="N742" s="365"/>
      <c r="O742" s="365"/>
    </row>
    <row r="743" spans="14:15" ht="12">
      <c r="N743" s="365"/>
      <c r="O743" s="365"/>
    </row>
    <row r="744" spans="14:15" ht="12">
      <c r="N744" s="365"/>
      <c r="O744" s="365"/>
    </row>
    <row r="745" spans="14:15" ht="12">
      <c r="N745" s="365"/>
      <c r="O745" s="365"/>
    </row>
    <row r="746" spans="14:15" ht="12">
      <c r="N746" s="365"/>
      <c r="O746" s="365"/>
    </row>
    <row r="747" spans="14:15" ht="12">
      <c r="N747" s="365"/>
      <c r="O747" s="365"/>
    </row>
    <row r="748" spans="14:15" ht="12">
      <c r="N748" s="365"/>
      <c r="O748" s="365"/>
    </row>
    <row r="749" spans="14:15" ht="12">
      <c r="N749" s="365"/>
      <c r="O749" s="365"/>
    </row>
    <row r="750" spans="14:15" ht="12">
      <c r="N750" s="365"/>
      <c r="O750" s="365"/>
    </row>
    <row r="751" spans="14:15" ht="12">
      <c r="N751" s="365"/>
      <c r="O751" s="365"/>
    </row>
    <row r="752" spans="14:15" ht="12">
      <c r="N752" s="365"/>
      <c r="O752" s="365"/>
    </row>
    <row r="753" spans="14:15" ht="12">
      <c r="N753" s="365"/>
      <c r="O753" s="365"/>
    </row>
    <row r="754" spans="14:15" ht="12">
      <c r="N754" s="365"/>
      <c r="O754" s="365"/>
    </row>
    <row r="755" spans="14:15" ht="12">
      <c r="N755" s="365"/>
      <c r="O755" s="365"/>
    </row>
    <row r="756" spans="14:15" ht="12">
      <c r="N756" s="365"/>
      <c r="O756" s="365"/>
    </row>
    <row r="757" spans="14:15" ht="12">
      <c r="N757" s="365"/>
      <c r="O757" s="365"/>
    </row>
    <row r="758" spans="14:15" ht="12">
      <c r="N758" s="365"/>
      <c r="O758" s="365"/>
    </row>
    <row r="759" spans="14:15" ht="12">
      <c r="N759" s="365"/>
      <c r="O759" s="365"/>
    </row>
    <row r="760" spans="14:15" ht="12">
      <c r="N760" s="365"/>
      <c r="O760" s="365"/>
    </row>
    <row r="761" spans="14:15" ht="12">
      <c r="N761" s="365"/>
      <c r="O761" s="365"/>
    </row>
    <row r="762" spans="14:15" ht="12">
      <c r="N762" s="365"/>
      <c r="O762" s="365"/>
    </row>
    <row r="763" spans="14:15" ht="12">
      <c r="N763" s="365"/>
      <c r="O763" s="365"/>
    </row>
    <row r="764" spans="14:15" ht="12">
      <c r="N764" s="365"/>
      <c r="O764" s="365"/>
    </row>
    <row r="765" spans="14:15" ht="12">
      <c r="N765" s="365"/>
      <c r="O765" s="365"/>
    </row>
    <row r="766" spans="14:15" ht="12">
      <c r="N766" s="365"/>
      <c r="O766" s="365"/>
    </row>
    <row r="767" spans="14:15" ht="12">
      <c r="N767" s="365"/>
      <c r="O767" s="365"/>
    </row>
    <row r="768" spans="14:15" ht="12">
      <c r="N768" s="365"/>
      <c r="O768" s="365"/>
    </row>
    <row r="769" spans="14:15" ht="12">
      <c r="N769" s="365"/>
      <c r="O769" s="365"/>
    </row>
    <row r="770" spans="14:15" ht="12">
      <c r="N770" s="365"/>
      <c r="O770" s="365"/>
    </row>
    <row r="771" spans="14:15" ht="12">
      <c r="N771" s="365"/>
      <c r="O771" s="365"/>
    </row>
    <row r="772" spans="14:15" ht="12">
      <c r="N772" s="365"/>
      <c r="O772" s="365"/>
    </row>
    <row r="773" spans="14:15" ht="12">
      <c r="N773" s="365"/>
      <c r="O773" s="365"/>
    </row>
    <row r="774" spans="14:15" ht="12">
      <c r="N774" s="365"/>
      <c r="O774" s="365"/>
    </row>
    <row r="775" spans="14:15" ht="12">
      <c r="N775" s="365"/>
      <c r="O775" s="365"/>
    </row>
    <row r="776" spans="14:15" ht="12">
      <c r="N776" s="365"/>
      <c r="O776" s="365"/>
    </row>
    <row r="777" spans="14:15" ht="12">
      <c r="N777" s="365"/>
      <c r="O777" s="365"/>
    </row>
    <row r="778" spans="14:15" ht="12">
      <c r="N778" s="365"/>
      <c r="O778" s="365"/>
    </row>
    <row r="779" spans="14:15" ht="12">
      <c r="N779" s="365"/>
      <c r="O779" s="365"/>
    </row>
    <row r="780" spans="14:15" ht="12">
      <c r="N780" s="365"/>
      <c r="O780" s="365"/>
    </row>
    <row r="781" spans="14:15" ht="12">
      <c r="N781" s="365"/>
      <c r="O781" s="365"/>
    </row>
    <row r="782" spans="14:15" ht="12">
      <c r="N782" s="365"/>
      <c r="O782" s="365"/>
    </row>
    <row r="783" spans="14:15" ht="12">
      <c r="N783" s="365"/>
      <c r="O783" s="365"/>
    </row>
    <row r="784" spans="14:15" ht="12">
      <c r="N784" s="365"/>
      <c r="O784" s="365"/>
    </row>
    <row r="785" spans="14:15" ht="12">
      <c r="N785" s="365"/>
      <c r="O785" s="365"/>
    </row>
    <row r="786" spans="14:15" ht="12">
      <c r="N786" s="365"/>
      <c r="O786" s="365"/>
    </row>
    <row r="787" spans="14:15" ht="12">
      <c r="N787" s="365"/>
      <c r="O787" s="365"/>
    </row>
    <row r="788" spans="14:15" ht="12">
      <c r="N788" s="365"/>
      <c r="O788" s="365"/>
    </row>
    <row r="789" spans="14:15" ht="12">
      <c r="N789" s="365"/>
      <c r="O789" s="365"/>
    </row>
    <row r="790" spans="14:15" ht="12">
      <c r="N790" s="365"/>
      <c r="O790" s="365"/>
    </row>
    <row r="791" spans="14:15" ht="12">
      <c r="N791" s="365"/>
      <c r="O791" s="365"/>
    </row>
    <row r="792" spans="14:15" ht="12">
      <c r="N792" s="365"/>
      <c r="O792" s="365"/>
    </row>
    <row r="793" spans="14:15" ht="12">
      <c r="N793" s="365"/>
      <c r="O793" s="365"/>
    </row>
    <row r="794" spans="14:15" ht="12">
      <c r="N794" s="365"/>
      <c r="O794" s="365"/>
    </row>
    <row r="795" spans="14:15" ht="12">
      <c r="N795" s="365"/>
      <c r="O795" s="365"/>
    </row>
    <row r="796" spans="14:15" ht="12">
      <c r="N796" s="365"/>
      <c r="O796" s="365"/>
    </row>
    <row r="797" spans="14:15" ht="12">
      <c r="N797" s="365"/>
      <c r="O797" s="365"/>
    </row>
    <row r="798" spans="14:15" ht="12">
      <c r="N798" s="365"/>
      <c r="O798" s="365"/>
    </row>
    <row r="799" spans="14:15" ht="12">
      <c r="N799" s="365"/>
      <c r="O799" s="365"/>
    </row>
    <row r="800" spans="14:15" ht="12">
      <c r="N800" s="365"/>
      <c r="O800" s="365"/>
    </row>
    <row r="801" spans="14:15" ht="12">
      <c r="N801" s="365"/>
      <c r="O801" s="365"/>
    </row>
    <row r="802" spans="14:15" ht="12">
      <c r="N802" s="365"/>
      <c r="O802" s="365"/>
    </row>
    <row r="803" spans="14:15" ht="12">
      <c r="N803" s="365"/>
      <c r="O803" s="365"/>
    </row>
    <row r="804" spans="14:15" ht="12">
      <c r="N804" s="365"/>
      <c r="O804" s="365"/>
    </row>
    <row r="805" spans="14:15" ht="12">
      <c r="N805" s="365"/>
      <c r="O805" s="365"/>
    </row>
    <row r="806" spans="14:15" ht="12">
      <c r="N806" s="365"/>
      <c r="O806" s="365"/>
    </row>
    <row r="807" spans="14:15" ht="12">
      <c r="N807" s="365"/>
      <c r="O807" s="365"/>
    </row>
    <row r="808" spans="14:15" ht="12">
      <c r="N808" s="365"/>
      <c r="O808" s="365"/>
    </row>
    <row r="809" spans="14:15" ht="12">
      <c r="N809" s="365"/>
      <c r="O809" s="365"/>
    </row>
    <row r="810" spans="14:15" ht="12">
      <c r="N810" s="365"/>
      <c r="O810" s="365"/>
    </row>
    <row r="811" spans="14:15" ht="12">
      <c r="N811" s="365"/>
      <c r="O811" s="365"/>
    </row>
    <row r="812" spans="14:15" ht="12">
      <c r="N812" s="365"/>
      <c r="O812" s="365"/>
    </row>
    <row r="813" spans="14:15" ht="12">
      <c r="N813" s="365"/>
      <c r="O813" s="365"/>
    </row>
    <row r="814" spans="14:15" ht="12">
      <c r="N814" s="366"/>
      <c r="O814" s="366"/>
    </row>
    <row r="815" spans="14:15" ht="12">
      <c r="N815" s="366"/>
      <c r="O815" s="366"/>
    </row>
    <row r="816" spans="14:15" ht="12">
      <c r="N816" s="366"/>
      <c r="O816" s="366"/>
    </row>
    <row r="817" spans="14:15" ht="12">
      <c r="N817" s="366"/>
      <c r="O817" s="366"/>
    </row>
    <row r="818" spans="14:15" ht="12">
      <c r="N818" s="366"/>
      <c r="O818" s="366"/>
    </row>
    <row r="819" spans="14:15" ht="12">
      <c r="N819" s="366"/>
      <c r="O819" s="366"/>
    </row>
    <row r="820" spans="14:15" ht="12">
      <c r="N820" s="366"/>
      <c r="O820" s="366"/>
    </row>
    <row r="821" spans="14:15" ht="12">
      <c r="N821" s="366"/>
      <c r="O821" s="366"/>
    </row>
    <row r="822" spans="14:15" ht="12">
      <c r="N822" s="366"/>
      <c r="O822" s="366"/>
    </row>
    <row r="823" spans="14:15" ht="12">
      <c r="N823" s="366"/>
      <c r="O823" s="366"/>
    </row>
    <row r="824" spans="14:15" ht="12">
      <c r="N824" s="366"/>
      <c r="O824" s="366"/>
    </row>
    <row r="825" spans="14:15" ht="12">
      <c r="N825" s="366"/>
      <c r="O825" s="366"/>
    </row>
    <row r="826" spans="14:15" ht="12">
      <c r="N826" s="366"/>
      <c r="O826" s="366"/>
    </row>
    <row r="827" spans="14:15" ht="12">
      <c r="N827" s="366"/>
      <c r="O827" s="366"/>
    </row>
    <row r="828" spans="14:15" ht="12">
      <c r="N828" s="366"/>
      <c r="O828" s="366"/>
    </row>
    <row r="829" spans="14:15" ht="12">
      <c r="N829" s="365"/>
      <c r="O829" s="365"/>
    </row>
    <row r="830" spans="14:15" ht="12">
      <c r="N830" s="365"/>
      <c r="O830" s="365"/>
    </row>
    <row r="831" spans="14:15" ht="12">
      <c r="N831" s="365"/>
      <c r="O831" s="365"/>
    </row>
    <row r="832" spans="14:15" ht="12">
      <c r="N832" s="365"/>
      <c r="O832" s="365"/>
    </row>
    <row r="833" spans="14:15" ht="12">
      <c r="N833" s="365"/>
      <c r="O833" s="365"/>
    </row>
    <row r="834" spans="14:15" ht="12">
      <c r="N834" s="365"/>
      <c r="O834" s="365"/>
    </row>
    <row r="835" spans="14:15" ht="12">
      <c r="N835" s="365"/>
      <c r="O835" s="365"/>
    </row>
    <row r="836" spans="14:15" ht="12">
      <c r="N836" s="365"/>
      <c r="O836" s="365"/>
    </row>
    <row r="837" spans="14:15" ht="12">
      <c r="N837" s="365"/>
      <c r="O837" s="365"/>
    </row>
    <row r="838" spans="14:15" ht="12">
      <c r="N838" s="365"/>
      <c r="O838" s="365"/>
    </row>
    <row r="839" spans="14:15" ht="12">
      <c r="N839" s="365"/>
      <c r="O839" s="365"/>
    </row>
    <row r="840" spans="14:15" ht="12">
      <c r="N840" s="365"/>
      <c r="O840" s="365"/>
    </row>
    <row r="841" spans="14:15" ht="12">
      <c r="N841" s="365"/>
      <c r="O841" s="365"/>
    </row>
    <row r="842" spans="14:15" ht="12">
      <c r="N842" s="365"/>
      <c r="O842" s="365"/>
    </row>
    <row r="843" spans="14:15" ht="12">
      <c r="N843" s="365"/>
      <c r="O843" s="365"/>
    </row>
    <row r="844" spans="14:15" ht="12">
      <c r="N844" s="365"/>
      <c r="O844" s="365"/>
    </row>
    <row r="845" spans="14:15" ht="12">
      <c r="N845" s="365"/>
      <c r="O845" s="365"/>
    </row>
    <row r="846" spans="14:15" ht="12">
      <c r="N846" s="365"/>
      <c r="O846" s="365"/>
    </row>
    <row r="847" spans="14:15" ht="12">
      <c r="N847" s="365"/>
      <c r="O847" s="365"/>
    </row>
    <row r="848" spans="14:15" ht="12">
      <c r="N848" s="365"/>
      <c r="O848" s="365"/>
    </row>
    <row r="849" spans="14:15" ht="12">
      <c r="N849" s="365"/>
      <c r="O849" s="365"/>
    </row>
    <row r="850" spans="14:15" ht="12">
      <c r="N850" s="365"/>
      <c r="O850" s="365"/>
    </row>
    <row r="851" spans="14:15" ht="12">
      <c r="N851" s="365"/>
      <c r="O851" s="365"/>
    </row>
    <row r="852" spans="14:15" ht="12">
      <c r="N852" s="365"/>
      <c r="O852" s="365"/>
    </row>
    <row r="853" spans="14:15" ht="12">
      <c r="N853" s="365"/>
      <c r="O853" s="365"/>
    </row>
    <row r="854" spans="14:15" ht="12">
      <c r="N854" s="365"/>
      <c r="O854" s="365"/>
    </row>
    <row r="855" spans="14:15" ht="12">
      <c r="N855" s="365"/>
      <c r="O855" s="365"/>
    </row>
    <row r="856" spans="14:15" ht="12">
      <c r="N856" s="365"/>
      <c r="O856" s="365"/>
    </row>
    <row r="857" spans="14:15" ht="12">
      <c r="N857" s="365"/>
      <c r="O857" s="365"/>
    </row>
    <row r="858" spans="14:15" ht="12">
      <c r="N858" s="365"/>
      <c r="O858" s="365"/>
    </row>
    <row r="859" spans="14:15" ht="12">
      <c r="N859" s="365"/>
      <c r="O859" s="365"/>
    </row>
    <row r="860" spans="14:15" ht="12">
      <c r="N860" s="365"/>
      <c r="O860" s="365"/>
    </row>
    <row r="861" spans="14:15" ht="12">
      <c r="N861" s="365"/>
      <c r="O861" s="365"/>
    </row>
    <row r="862" spans="14:15" ht="12">
      <c r="N862" s="365"/>
      <c r="O862" s="365"/>
    </row>
    <row r="863" spans="14:15" ht="12">
      <c r="N863" s="365"/>
      <c r="O863" s="365"/>
    </row>
    <row r="864" spans="14:15" ht="12">
      <c r="N864" s="365"/>
      <c r="O864" s="365"/>
    </row>
    <row r="865" spans="14:15" ht="12">
      <c r="N865" s="365"/>
      <c r="O865" s="365"/>
    </row>
    <row r="866" spans="14:15" ht="12">
      <c r="N866" s="365"/>
      <c r="O866" s="365"/>
    </row>
    <row r="867" spans="14:15" ht="12">
      <c r="N867" s="365"/>
      <c r="O867" s="365"/>
    </row>
    <row r="868" spans="14:15" ht="12">
      <c r="N868" s="365"/>
      <c r="O868" s="365"/>
    </row>
    <row r="869" spans="14:15" ht="12">
      <c r="N869" s="365"/>
      <c r="O869" s="365"/>
    </row>
    <row r="870" spans="14:15" ht="12">
      <c r="N870" s="365"/>
      <c r="O870" s="365"/>
    </row>
    <row r="871" spans="14:15" ht="12">
      <c r="N871" s="365"/>
      <c r="O871" s="365"/>
    </row>
    <row r="872" spans="14:15" ht="12">
      <c r="N872" s="365"/>
      <c r="O872" s="365"/>
    </row>
    <row r="873" spans="14:15" ht="12">
      <c r="N873" s="365"/>
      <c r="O873" s="365"/>
    </row>
    <row r="874" spans="14:15" ht="12">
      <c r="N874" s="365"/>
      <c r="O874" s="365"/>
    </row>
    <row r="875" spans="14:15" ht="12">
      <c r="N875" s="365"/>
      <c r="O875" s="365"/>
    </row>
    <row r="876" spans="14:15" ht="12">
      <c r="N876" s="365"/>
      <c r="O876" s="365"/>
    </row>
    <row r="877" spans="14:15" ht="12">
      <c r="N877" s="365"/>
      <c r="O877" s="365"/>
    </row>
    <row r="878" spans="14:15" ht="12">
      <c r="N878" s="365"/>
      <c r="O878" s="365"/>
    </row>
    <row r="879" spans="14:15" ht="12">
      <c r="N879" s="365"/>
      <c r="O879" s="365"/>
    </row>
    <row r="905" ht="12">
      <c r="L905" s="248"/>
    </row>
    <row r="906" ht="12">
      <c r="L906" s="248"/>
    </row>
    <row r="907" ht="12">
      <c r="L907" s="248"/>
    </row>
    <row r="908" ht="12">
      <c r="L908" s="248"/>
    </row>
    <row r="909" ht="12">
      <c r="L909" s="248"/>
    </row>
    <row r="910" ht="12">
      <c r="L910" s="248"/>
    </row>
    <row r="911" ht="12">
      <c r="L911" s="248"/>
    </row>
    <row r="912" ht="12">
      <c r="L912" s="248"/>
    </row>
    <row r="913" ht="12">
      <c r="L913" s="248"/>
    </row>
    <row r="914" ht="12">
      <c r="L914" s="248"/>
    </row>
    <row r="915" ht="12">
      <c r="L915" s="248"/>
    </row>
    <row r="916" ht="12">
      <c r="L916" s="248"/>
    </row>
    <row r="917" ht="12">
      <c r="L917" s="248"/>
    </row>
    <row r="918" ht="12">
      <c r="L918" s="248"/>
    </row>
    <row r="919" ht="12">
      <c r="L919" s="248"/>
    </row>
    <row r="920" ht="12">
      <c r="L920" s="248"/>
    </row>
    <row r="921" ht="12">
      <c r="L921" s="248"/>
    </row>
    <row r="922" ht="12">
      <c r="L922" s="248"/>
    </row>
    <row r="923" ht="12">
      <c r="L923" s="248"/>
    </row>
    <row r="924" ht="12">
      <c r="L924" s="248"/>
    </row>
    <row r="925" ht="12">
      <c r="L925" s="248"/>
    </row>
    <row r="926" ht="12">
      <c r="L926" s="248"/>
    </row>
    <row r="927" ht="12">
      <c r="L927" s="248"/>
    </row>
    <row r="928" ht="12">
      <c r="L928" s="248"/>
    </row>
    <row r="929" ht="12">
      <c r="L929" s="248"/>
    </row>
    <row r="930" ht="12">
      <c r="L930" s="248"/>
    </row>
    <row r="931" ht="12">
      <c r="L931" s="248"/>
    </row>
    <row r="932" ht="12">
      <c r="L932" s="248"/>
    </row>
    <row r="933" ht="12">
      <c r="L933" s="248"/>
    </row>
    <row r="934" ht="12">
      <c r="L934" s="248"/>
    </row>
    <row r="935" ht="12">
      <c r="L935" s="248"/>
    </row>
    <row r="936" ht="12">
      <c r="L936" s="248"/>
    </row>
    <row r="937" ht="12">
      <c r="L937" s="248"/>
    </row>
    <row r="938" ht="12">
      <c r="L938" s="248"/>
    </row>
    <row r="939" ht="12">
      <c r="L939" s="248"/>
    </row>
    <row r="940" ht="12">
      <c r="L940" s="248"/>
    </row>
    <row r="941" ht="12">
      <c r="L941" s="248"/>
    </row>
    <row r="942" ht="12">
      <c r="L942" s="248"/>
    </row>
    <row r="943" ht="12">
      <c r="L943" s="248"/>
    </row>
    <row r="944" ht="12">
      <c r="L944" s="248"/>
    </row>
    <row r="945" ht="12">
      <c r="L945" s="248"/>
    </row>
    <row r="946" ht="12">
      <c r="L946" s="248"/>
    </row>
    <row r="947" ht="12">
      <c r="L947" s="248"/>
    </row>
    <row r="948" ht="12">
      <c r="L948" s="248"/>
    </row>
    <row r="949" ht="12">
      <c r="L949" s="248"/>
    </row>
    <row r="950" ht="12">
      <c r="L950" s="248"/>
    </row>
    <row r="951" ht="12">
      <c r="L951" s="248"/>
    </row>
    <row r="952" ht="12">
      <c r="L952" s="248"/>
    </row>
    <row r="953" ht="12">
      <c r="L953" s="248"/>
    </row>
    <row r="954" ht="12">
      <c r="L954" s="248"/>
    </row>
    <row r="955" ht="12">
      <c r="L955" s="248"/>
    </row>
    <row r="956" ht="12">
      <c r="L956" s="248"/>
    </row>
    <row r="957" ht="12">
      <c r="L957" s="248"/>
    </row>
    <row r="960" ht="12">
      <c r="L960" s="248"/>
    </row>
    <row r="961" ht="12">
      <c r="L961" s="248"/>
    </row>
    <row r="962" ht="12">
      <c r="L962" s="248"/>
    </row>
    <row r="963" ht="12">
      <c r="L963" s="248"/>
    </row>
    <row r="964" ht="12">
      <c r="L964" s="248"/>
    </row>
    <row r="965" ht="12">
      <c r="L965" s="248"/>
    </row>
    <row r="966" ht="12">
      <c r="L966" s="248"/>
    </row>
    <row r="967" ht="12">
      <c r="L967" s="248"/>
    </row>
    <row r="968" ht="12">
      <c r="L968" s="248"/>
    </row>
    <row r="969" ht="12">
      <c r="L969" s="248"/>
    </row>
    <row r="970" ht="12">
      <c r="L970" s="248"/>
    </row>
    <row r="971" ht="12">
      <c r="L971" s="248"/>
    </row>
    <row r="972" ht="12">
      <c r="L972" s="248"/>
    </row>
    <row r="973" ht="12">
      <c r="L973" s="248"/>
    </row>
    <row r="974" ht="12">
      <c r="L974" s="248"/>
    </row>
    <row r="975" ht="12">
      <c r="L975" s="248"/>
    </row>
    <row r="976" ht="12">
      <c r="L976" s="248"/>
    </row>
    <row r="981" ht="12">
      <c r="L981" s="248"/>
    </row>
    <row r="982" ht="12">
      <c r="L982" s="248"/>
    </row>
    <row r="983" ht="12">
      <c r="L983" s="248"/>
    </row>
    <row r="984" ht="12">
      <c r="L984" s="248"/>
    </row>
    <row r="985" ht="12">
      <c r="L985" s="248"/>
    </row>
    <row r="986" ht="12">
      <c r="L986" s="248"/>
    </row>
    <row r="988" ht="12">
      <c r="L988" s="248"/>
    </row>
    <row r="993" ht="12">
      <c r="L993" s="248"/>
    </row>
    <row r="994" ht="12">
      <c r="L994" s="248"/>
    </row>
    <row r="995" ht="12">
      <c r="L995" s="248"/>
    </row>
    <row r="1005" ht="12">
      <c r="L1005" s="248"/>
    </row>
    <row r="1006" ht="12">
      <c r="L1006" s="248"/>
    </row>
    <row r="1007" ht="12">
      <c r="L1007" s="248"/>
    </row>
    <row r="1008" ht="12">
      <c r="L1008" s="248"/>
    </row>
    <row r="1009" ht="12">
      <c r="L1009" s="248"/>
    </row>
    <row r="1010" ht="12">
      <c r="L1010" s="248"/>
    </row>
    <row r="1011" ht="12">
      <c r="L1011" s="248"/>
    </row>
    <row r="1012" ht="12">
      <c r="L1012" s="248"/>
    </row>
    <row r="1013" ht="12">
      <c r="L1013" s="248"/>
    </row>
    <row r="1014" ht="12">
      <c r="L1014" s="248"/>
    </row>
    <row r="1015" ht="12">
      <c r="L1015" s="248"/>
    </row>
    <row r="1016" ht="12">
      <c r="L1016" s="248"/>
    </row>
    <row r="1017" ht="12">
      <c r="L1017" s="248"/>
    </row>
    <row r="1018" ht="12">
      <c r="L1018" s="248"/>
    </row>
    <row r="1049" ht="12">
      <c r="L1049" s="248"/>
    </row>
    <row r="1050" ht="12">
      <c r="L1050" s="248"/>
    </row>
    <row r="1121" ht="12">
      <c r="L1121" s="248"/>
    </row>
    <row r="1135" spans="10:12" ht="12">
      <c r="J1135" s="367"/>
      <c r="K1135" s="367"/>
      <c r="L1135" s="368"/>
    </row>
    <row r="1138" spans="1:15" s="295" customFormat="1" ht="12">
      <c r="A1138" s="345"/>
      <c r="B1138" s="346"/>
      <c r="C1138" s="347"/>
      <c r="D1138" s="356"/>
      <c r="E1138" s="345"/>
      <c r="F1138" s="349"/>
      <c r="G1138" s="314"/>
      <c r="H1138" s="314"/>
      <c r="I1138" s="356"/>
      <c r="J1138" s="248"/>
      <c r="K1138" s="248"/>
      <c r="M1138" s="248"/>
      <c r="N1138" s="248"/>
      <c r="O1138" s="248"/>
    </row>
    <row r="1139" spans="1:15" s="295" customFormat="1" ht="12">
      <c r="A1139" s="345"/>
      <c r="B1139" s="346"/>
      <c r="C1139" s="347"/>
      <c r="D1139" s="356"/>
      <c r="E1139" s="345"/>
      <c r="F1139" s="349"/>
      <c r="G1139" s="314"/>
      <c r="H1139" s="314"/>
      <c r="I1139" s="356"/>
      <c r="J1139" s="248"/>
      <c r="K1139" s="248"/>
      <c r="M1139" s="248"/>
      <c r="N1139" s="248"/>
      <c r="O1139" s="248"/>
    </row>
    <row r="1140" spans="1:15" s="295" customFormat="1" ht="12">
      <c r="A1140" s="345"/>
      <c r="B1140" s="346"/>
      <c r="C1140" s="347"/>
      <c r="D1140" s="356"/>
      <c r="E1140" s="345"/>
      <c r="F1140" s="349"/>
      <c r="G1140" s="314"/>
      <c r="H1140" s="314"/>
      <c r="I1140" s="356"/>
      <c r="J1140" s="248"/>
      <c r="K1140" s="248"/>
      <c r="M1140" s="248"/>
      <c r="N1140" s="248"/>
      <c r="O1140" s="248"/>
    </row>
    <row r="1141" spans="1:15" s="295" customFormat="1" ht="12">
      <c r="A1141" s="345"/>
      <c r="B1141" s="346"/>
      <c r="C1141" s="347"/>
      <c r="D1141" s="356"/>
      <c r="E1141" s="345"/>
      <c r="F1141" s="349"/>
      <c r="G1141" s="314"/>
      <c r="H1141" s="314"/>
      <c r="I1141" s="356"/>
      <c r="J1141" s="248"/>
      <c r="K1141" s="248"/>
      <c r="M1141" s="248"/>
      <c r="N1141" s="248"/>
      <c r="O1141" s="248"/>
    </row>
    <row r="1142" spans="1:15" s="295" customFormat="1" ht="12">
      <c r="A1142" s="345"/>
      <c r="B1142" s="346"/>
      <c r="C1142" s="347"/>
      <c r="D1142" s="356"/>
      <c r="E1142" s="345"/>
      <c r="F1142" s="349"/>
      <c r="G1142" s="314"/>
      <c r="H1142" s="314"/>
      <c r="I1142" s="356"/>
      <c r="J1142" s="248"/>
      <c r="K1142" s="248"/>
      <c r="M1142" s="248"/>
      <c r="N1142" s="248"/>
      <c r="O1142" s="248"/>
    </row>
    <row r="1143" spans="1:15" s="295" customFormat="1" ht="12">
      <c r="A1143" s="345"/>
      <c r="B1143" s="346"/>
      <c r="C1143" s="347"/>
      <c r="D1143" s="356"/>
      <c r="E1143" s="345"/>
      <c r="F1143" s="349"/>
      <c r="G1143" s="314"/>
      <c r="H1143" s="314"/>
      <c r="I1143" s="356"/>
      <c r="J1143" s="248"/>
      <c r="K1143" s="248"/>
      <c r="M1143" s="248"/>
      <c r="N1143" s="248"/>
      <c r="O1143" s="248"/>
    </row>
    <row r="1144" spans="1:15" s="295" customFormat="1" ht="12">
      <c r="A1144" s="345"/>
      <c r="B1144" s="346"/>
      <c r="C1144" s="347"/>
      <c r="D1144" s="356"/>
      <c r="E1144" s="345"/>
      <c r="F1144" s="349"/>
      <c r="G1144" s="314"/>
      <c r="H1144" s="314"/>
      <c r="I1144" s="356"/>
      <c r="J1144" s="248"/>
      <c r="K1144" s="248"/>
      <c r="M1144" s="248"/>
      <c r="N1144" s="248"/>
      <c r="O1144" s="248"/>
    </row>
    <row r="1145" spans="1:15" s="295" customFormat="1" ht="12">
      <c r="A1145" s="345"/>
      <c r="B1145" s="346"/>
      <c r="C1145" s="347"/>
      <c r="D1145" s="356"/>
      <c r="E1145" s="345"/>
      <c r="F1145" s="349"/>
      <c r="G1145" s="314"/>
      <c r="H1145" s="314"/>
      <c r="I1145" s="356"/>
      <c r="J1145" s="248"/>
      <c r="K1145" s="248"/>
      <c r="L1145" s="369"/>
      <c r="M1145" s="248"/>
      <c r="N1145" s="248"/>
      <c r="O1145" s="248"/>
    </row>
    <row r="1146" spans="1:15" s="295" customFormat="1" ht="12">
      <c r="A1146" s="345"/>
      <c r="B1146" s="346"/>
      <c r="C1146" s="347"/>
      <c r="D1146" s="356"/>
      <c r="E1146" s="345"/>
      <c r="F1146" s="349"/>
      <c r="G1146" s="314"/>
      <c r="H1146" s="314"/>
      <c r="I1146" s="356"/>
      <c r="J1146" s="248"/>
      <c r="K1146" s="367"/>
      <c r="L1146" s="368"/>
      <c r="M1146" s="248"/>
      <c r="N1146" s="248"/>
      <c r="O1146" s="248"/>
    </row>
    <row r="1147" spans="1:15" s="295" customFormat="1" ht="12">
      <c r="A1147" s="345"/>
      <c r="B1147" s="346"/>
      <c r="C1147" s="347"/>
      <c r="D1147" s="356"/>
      <c r="E1147" s="345"/>
      <c r="F1147" s="349"/>
      <c r="G1147" s="314"/>
      <c r="H1147" s="314"/>
      <c r="I1147" s="356"/>
      <c r="J1147" s="248"/>
      <c r="K1147" s="248"/>
      <c r="M1147" s="248"/>
      <c r="N1147" s="248"/>
      <c r="O1147" s="248"/>
    </row>
    <row r="1148" spans="1:15" s="295" customFormat="1" ht="12">
      <c r="A1148" s="345"/>
      <c r="B1148" s="346"/>
      <c r="C1148" s="347"/>
      <c r="D1148" s="356"/>
      <c r="E1148" s="345"/>
      <c r="F1148" s="349"/>
      <c r="G1148" s="314"/>
      <c r="H1148" s="314"/>
      <c r="I1148" s="356"/>
      <c r="J1148" s="248"/>
      <c r="K1148" s="248"/>
      <c r="M1148" s="248"/>
      <c r="N1148" s="248"/>
      <c r="O1148" s="248"/>
    </row>
    <row r="1149" spans="1:15" s="295" customFormat="1" ht="12">
      <c r="A1149" s="345"/>
      <c r="B1149" s="346"/>
      <c r="C1149" s="347"/>
      <c r="D1149" s="356"/>
      <c r="E1149" s="345"/>
      <c r="F1149" s="349"/>
      <c r="G1149" s="314"/>
      <c r="H1149" s="314"/>
      <c r="I1149" s="356"/>
      <c r="J1149" s="248"/>
      <c r="K1149" s="248"/>
      <c r="M1149" s="248"/>
      <c r="N1149" s="248"/>
      <c r="O1149" s="248"/>
    </row>
    <row r="1150" spans="1:15" s="295" customFormat="1" ht="12">
      <c r="A1150" s="345"/>
      <c r="B1150" s="346"/>
      <c r="C1150" s="347"/>
      <c r="D1150" s="356"/>
      <c r="E1150" s="345"/>
      <c r="F1150" s="349"/>
      <c r="G1150" s="314"/>
      <c r="H1150" s="314"/>
      <c r="I1150" s="356"/>
      <c r="J1150" s="248"/>
      <c r="K1150" s="248"/>
      <c r="M1150" s="248"/>
      <c r="N1150" s="248"/>
      <c r="O1150" s="248"/>
    </row>
    <row r="1151" spans="1:15" s="295" customFormat="1" ht="12">
      <c r="A1151" s="345"/>
      <c r="B1151" s="346"/>
      <c r="C1151" s="347"/>
      <c r="D1151" s="356"/>
      <c r="E1151" s="345"/>
      <c r="F1151" s="349"/>
      <c r="G1151" s="314"/>
      <c r="H1151" s="314"/>
      <c r="I1151" s="356"/>
      <c r="J1151" s="248"/>
      <c r="K1151" s="248"/>
      <c r="M1151" s="248"/>
      <c r="N1151" s="248"/>
      <c r="O1151" s="248"/>
    </row>
    <row r="1152" spans="1:15" s="295" customFormat="1" ht="12">
      <c r="A1152" s="345"/>
      <c r="B1152" s="346"/>
      <c r="C1152" s="347"/>
      <c r="D1152" s="356"/>
      <c r="E1152" s="345"/>
      <c r="F1152" s="349"/>
      <c r="G1152" s="314"/>
      <c r="H1152" s="314"/>
      <c r="I1152" s="356"/>
      <c r="J1152" s="248"/>
      <c r="K1152" s="248"/>
      <c r="M1152" s="248"/>
      <c r="N1152" s="248"/>
      <c r="O1152" s="248"/>
    </row>
    <row r="1153" spans="1:15" s="295" customFormat="1" ht="12">
      <c r="A1153" s="345"/>
      <c r="B1153" s="346"/>
      <c r="C1153" s="347"/>
      <c r="D1153" s="356"/>
      <c r="E1153" s="345"/>
      <c r="F1153" s="349"/>
      <c r="G1153" s="314"/>
      <c r="H1153" s="314"/>
      <c r="I1153" s="356"/>
      <c r="J1153" s="248"/>
      <c r="K1153" s="248"/>
      <c r="M1153" s="248"/>
      <c r="N1153" s="248"/>
      <c r="O1153" s="248"/>
    </row>
    <row r="1160" spans="11:12" ht="12">
      <c r="K1160" s="367"/>
      <c r="L1160" s="368"/>
    </row>
    <row r="1161" ht="12">
      <c r="K1161" s="367"/>
    </row>
    <row r="1162" spans="11:12" ht="12">
      <c r="K1162" s="367"/>
      <c r="L1162" s="368"/>
    </row>
    <row r="1163" ht="12">
      <c r="K1163" s="367"/>
    </row>
    <row r="1165" spans="11:12" ht="12">
      <c r="K1165" s="367"/>
      <c r="L1165" s="368"/>
    </row>
    <row r="1166" spans="1:15" s="370" customFormat="1" ht="12">
      <c r="A1166" s="345"/>
      <c r="B1166" s="346"/>
      <c r="C1166" s="347"/>
      <c r="D1166" s="356"/>
      <c r="E1166" s="345"/>
      <c r="F1166" s="349"/>
      <c r="G1166" s="314"/>
      <c r="H1166" s="314"/>
      <c r="I1166" s="356"/>
      <c r="J1166" s="248"/>
      <c r="K1166" s="248"/>
      <c r="L1166" s="295"/>
      <c r="M1166" s="248"/>
      <c r="N1166" s="248"/>
      <c r="O1166" s="248"/>
    </row>
    <row r="1167" spans="1:15" s="370" customFormat="1" ht="12">
      <c r="A1167" s="345"/>
      <c r="B1167" s="346"/>
      <c r="C1167" s="347"/>
      <c r="D1167" s="356"/>
      <c r="E1167" s="345"/>
      <c r="F1167" s="349"/>
      <c r="G1167" s="314"/>
      <c r="H1167" s="314"/>
      <c r="I1167" s="356"/>
      <c r="J1167" s="248"/>
      <c r="K1167" s="248"/>
      <c r="L1167" s="295"/>
      <c r="M1167" s="248"/>
      <c r="N1167" s="248"/>
      <c r="O1167" s="248"/>
    </row>
    <row r="1168" spans="1:15" s="370" customFormat="1" ht="12">
      <c r="A1168" s="345"/>
      <c r="B1168" s="346"/>
      <c r="C1168" s="347"/>
      <c r="D1168" s="356"/>
      <c r="E1168" s="345"/>
      <c r="F1168" s="349"/>
      <c r="G1168" s="314"/>
      <c r="H1168" s="314"/>
      <c r="I1168" s="356"/>
      <c r="J1168" s="248"/>
      <c r="K1168" s="248"/>
      <c r="L1168" s="295"/>
      <c r="M1168" s="248"/>
      <c r="N1168" s="248"/>
      <c r="O1168" s="248"/>
    </row>
    <row r="1169" spans="1:15" s="370" customFormat="1" ht="12">
      <c r="A1169" s="345"/>
      <c r="B1169" s="346"/>
      <c r="C1169" s="347"/>
      <c r="D1169" s="356"/>
      <c r="E1169" s="345"/>
      <c r="F1169" s="349"/>
      <c r="G1169" s="314"/>
      <c r="H1169" s="314"/>
      <c r="I1169" s="356"/>
      <c r="J1169" s="248"/>
      <c r="K1169" s="248"/>
      <c r="L1169" s="295"/>
      <c r="M1169" s="248"/>
      <c r="N1169" s="248"/>
      <c r="O1169" s="248"/>
    </row>
    <row r="1170" spans="1:15" s="370" customFormat="1" ht="12">
      <c r="A1170" s="345"/>
      <c r="B1170" s="346"/>
      <c r="C1170" s="347"/>
      <c r="D1170" s="356"/>
      <c r="E1170" s="345"/>
      <c r="F1170" s="349"/>
      <c r="G1170" s="314"/>
      <c r="H1170" s="314"/>
      <c r="I1170" s="356"/>
      <c r="J1170" s="248"/>
      <c r="K1170" s="248"/>
      <c r="L1170" s="295"/>
      <c r="M1170" s="248"/>
      <c r="N1170" s="248"/>
      <c r="O1170" s="248"/>
    </row>
    <row r="1171" spans="1:15" s="370" customFormat="1" ht="12">
      <c r="A1171" s="345"/>
      <c r="B1171" s="346"/>
      <c r="C1171" s="347"/>
      <c r="D1171" s="356"/>
      <c r="E1171" s="345"/>
      <c r="F1171" s="349"/>
      <c r="G1171" s="314"/>
      <c r="H1171" s="314"/>
      <c r="I1171" s="356"/>
      <c r="J1171" s="248"/>
      <c r="K1171" s="248"/>
      <c r="L1171" s="295"/>
      <c r="M1171" s="248"/>
      <c r="N1171" s="248"/>
      <c r="O1171" s="248"/>
    </row>
    <row r="1172" spans="1:15" s="370" customFormat="1" ht="12">
      <c r="A1172" s="345"/>
      <c r="B1172" s="346"/>
      <c r="C1172" s="347"/>
      <c r="D1172" s="356"/>
      <c r="E1172" s="345"/>
      <c r="F1172" s="349"/>
      <c r="G1172" s="314"/>
      <c r="H1172" s="314"/>
      <c r="I1172" s="356"/>
      <c r="J1172" s="248"/>
      <c r="K1172" s="248"/>
      <c r="L1172" s="295"/>
      <c r="M1172" s="248"/>
      <c r="N1172" s="248"/>
      <c r="O1172" s="248"/>
    </row>
    <row r="1173" spans="1:15" s="370" customFormat="1" ht="12">
      <c r="A1173" s="345"/>
      <c r="B1173" s="346"/>
      <c r="C1173" s="347"/>
      <c r="D1173" s="356"/>
      <c r="E1173" s="345"/>
      <c r="F1173" s="349"/>
      <c r="G1173" s="314"/>
      <c r="H1173" s="314"/>
      <c r="I1173" s="356"/>
      <c r="J1173" s="248"/>
      <c r="K1173" s="248"/>
      <c r="L1173" s="295"/>
      <c r="M1173" s="248"/>
      <c r="N1173" s="248"/>
      <c r="O1173" s="248"/>
    </row>
    <row r="1174" spans="1:15" s="370" customFormat="1" ht="12">
      <c r="A1174" s="345"/>
      <c r="B1174" s="346"/>
      <c r="C1174" s="347"/>
      <c r="D1174" s="356"/>
      <c r="E1174" s="345"/>
      <c r="F1174" s="349"/>
      <c r="G1174" s="314"/>
      <c r="H1174" s="314"/>
      <c r="I1174" s="356"/>
      <c r="J1174" s="248"/>
      <c r="K1174" s="248"/>
      <c r="L1174" s="295"/>
      <c r="M1174" s="248"/>
      <c r="N1174" s="248"/>
      <c r="O1174" s="248"/>
    </row>
    <row r="1175" spans="1:15" s="370" customFormat="1" ht="12">
      <c r="A1175" s="345"/>
      <c r="B1175" s="346"/>
      <c r="C1175" s="347"/>
      <c r="D1175" s="356"/>
      <c r="E1175" s="345"/>
      <c r="F1175" s="349"/>
      <c r="G1175" s="314"/>
      <c r="H1175" s="314"/>
      <c r="I1175" s="356"/>
      <c r="J1175" s="248"/>
      <c r="K1175" s="248"/>
      <c r="L1175" s="295"/>
      <c r="M1175" s="248"/>
      <c r="N1175" s="248"/>
      <c r="O1175" s="248"/>
    </row>
    <row r="1176" spans="1:15" s="370" customFormat="1" ht="12">
      <c r="A1176" s="345"/>
      <c r="B1176" s="346"/>
      <c r="C1176" s="347"/>
      <c r="D1176" s="356"/>
      <c r="E1176" s="345"/>
      <c r="F1176" s="349"/>
      <c r="G1176" s="314"/>
      <c r="H1176" s="314"/>
      <c r="I1176" s="356"/>
      <c r="J1176" s="248"/>
      <c r="K1176" s="248"/>
      <c r="L1176" s="295"/>
      <c r="M1176" s="248"/>
      <c r="N1176" s="248"/>
      <c r="O1176" s="248"/>
    </row>
    <row r="1177" spans="1:15" s="370" customFormat="1" ht="12">
      <c r="A1177" s="345"/>
      <c r="B1177" s="346"/>
      <c r="C1177" s="347"/>
      <c r="D1177" s="356"/>
      <c r="E1177" s="345"/>
      <c r="F1177" s="349"/>
      <c r="G1177" s="314"/>
      <c r="H1177" s="314"/>
      <c r="I1177" s="356"/>
      <c r="J1177" s="248"/>
      <c r="K1177" s="248"/>
      <c r="L1177" s="295"/>
      <c r="M1177" s="248"/>
      <c r="N1177" s="248"/>
      <c r="O1177" s="248"/>
    </row>
    <row r="1178" spans="1:15" s="370" customFormat="1" ht="12">
      <c r="A1178" s="345"/>
      <c r="B1178" s="346"/>
      <c r="C1178" s="347"/>
      <c r="D1178" s="356"/>
      <c r="E1178" s="345"/>
      <c r="F1178" s="349"/>
      <c r="G1178" s="314"/>
      <c r="H1178" s="314"/>
      <c r="I1178" s="356"/>
      <c r="J1178" s="248"/>
      <c r="K1178" s="248"/>
      <c r="L1178" s="295"/>
      <c r="M1178" s="248"/>
      <c r="N1178" s="248"/>
      <c r="O1178" s="248"/>
    </row>
    <row r="1179" spans="1:15" s="370" customFormat="1" ht="12">
      <c r="A1179" s="345"/>
      <c r="B1179" s="346"/>
      <c r="C1179" s="347"/>
      <c r="D1179" s="356"/>
      <c r="E1179" s="345"/>
      <c r="F1179" s="349"/>
      <c r="G1179" s="314"/>
      <c r="H1179" s="314"/>
      <c r="I1179" s="356"/>
      <c r="J1179" s="248"/>
      <c r="K1179" s="248"/>
      <c r="L1179" s="295"/>
      <c r="M1179" s="248"/>
      <c r="N1179" s="248"/>
      <c r="O1179" s="248"/>
    </row>
    <row r="1180" spans="1:15" s="370" customFormat="1" ht="12">
      <c r="A1180" s="345"/>
      <c r="B1180" s="346"/>
      <c r="C1180" s="347"/>
      <c r="D1180" s="356"/>
      <c r="E1180" s="345"/>
      <c r="F1180" s="349"/>
      <c r="G1180" s="314"/>
      <c r="H1180" s="314"/>
      <c r="I1180" s="356"/>
      <c r="J1180" s="248"/>
      <c r="K1180" s="248"/>
      <c r="L1180" s="295"/>
      <c r="M1180" s="248"/>
      <c r="N1180" s="248"/>
      <c r="O1180" s="248"/>
    </row>
    <row r="1181" spans="1:15" s="370" customFormat="1" ht="12">
      <c r="A1181" s="345"/>
      <c r="B1181" s="346"/>
      <c r="C1181" s="347"/>
      <c r="D1181" s="356"/>
      <c r="E1181" s="345"/>
      <c r="F1181" s="349"/>
      <c r="G1181" s="314"/>
      <c r="H1181" s="314"/>
      <c r="I1181" s="356"/>
      <c r="J1181" s="248"/>
      <c r="K1181" s="248"/>
      <c r="L1181" s="295"/>
      <c r="M1181" s="248"/>
      <c r="N1181" s="248"/>
      <c r="O1181" s="248"/>
    </row>
    <row r="1182" spans="1:15" s="370" customFormat="1" ht="12">
      <c r="A1182" s="345"/>
      <c r="B1182" s="346"/>
      <c r="C1182" s="347"/>
      <c r="D1182" s="356"/>
      <c r="E1182" s="345"/>
      <c r="F1182" s="349"/>
      <c r="G1182" s="314"/>
      <c r="H1182" s="314"/>
      <c r="I1182" s="356"/>
      <c r="J1182" s="248"/>
      <c r="K1182" s="248"/>
      <c r="L1182" s="295"/>
      <c r="M1182" s="248"/>
      <c r="N1182" s="248"/>
      <c r="O1182" s="248"/>
    </row>
    <row r="1183" spans="1:15" s="370" customFormat="1" ht="12">
      <c r="A1183" s="345"/>
      <c r="B1183" s="346"/>
      <c r="C1183" s="347"/>
      <c r="D1183" s="356"/>
      <c r="E1183" s="345"/>
      <c r="F1183" s="349"/>
      <c r="G1183" s="314"/>
      <c r="H1183" s="314"/>
      <c r="I1183" s="356"/>
      <c r="J1183" s="248"/>
      <c r="K1183" s="248"/>
      <c r="L1183" s="295"/>
      <c r="M1183" s="248"/>
      <c r="N1183" s="248"/>
      <c r="O1183" s="248"/>
    </row>
    <row r="1184" spans="1:15" s="370" customFormat="1" ht="12">
      <c r="A1184" s="345"/>
      <c r="B1184" s="346"/>
      <c r="C1184" s="347"/>
      <c r="D1184" s="356"/>
      <c r="E1184" s="345"/>
      <c r="F1184" s="349"/>
      <c r="G1184" s="314"/>
      <c r="H1184" s="314"/>
      <c r="I1184" s="356"/>
      <c r="J1184" s="248"/>
      <c r="K1184" s="248"/>
      <c r="L1184" s="295"/>
      <c r="M1184" s="248"/>
      <c r="N1184" s="248"/>
      <c r="O1184" s="248"/>
    </row>
    <row r="1185" spans="1:15" s="370" customFormat="1" ht="12">
      <c r="A1185" s="345"/>
      <c r="B1185" s="346"/>
      <c r="C1185" s="347"/>
      <c r="D1185" s="356"/>
      <c r="E1185" s="345"/>
      <c r="F1185" s="349"/>
      <c r="G1185" s="314"/>
      <c r="H1185" s="314"/>
      <c r="I1185" s="356"/>
      <c r="J1185" s="248"/>
      <c r="K1185" s="248"/>
      <c r="L1185" s="295"/>
      <c r="M1185" s="248"/>
      <c r="N1185" s="248"/>
      <c r="O1185" s="248"/>
    </row>
    <row r="1186" spans="1:15" s="370" customFormat="1" ht="12">
      <c r="A1186" s="345"/>
      <c r="B1186" s="346"/>
      <c r="C1186" s="347"/>
      <c r="D1186" s="356"/>
      <c r="E1186" s="345"/>
      <c r="F1186" s="349"/>
      <c r="G1186" s="314"/>
      <c r="H1186" s="314"/>
      <c r="I1186" s="356"/>
      <c r="J1186" s="248"/>
      <c r="K1186" s="248"/>
      <c r="L1186" s="295"/>
      <c r="M1186" s="248"/>
      <c r="N1186" s="248"/>
      <c r="O1186" s="248"/>
    </row>
    <row r="1187" spans="1:15" s="370" customFormat="1" ht="12">
      <c r="A1187" s="345"/>
      <c r="B1187" s="346"/>
      <c r="C1187" s="347"/>
      <c r="D1187" s="356"/>
      <c r="E1187" s="345"/>
      <c r="F1187" s="349"/>
      <c r="G1187" s="314"/>
      <c r="H1187" s="314"/>
      <c r="I1187" s="356"/>
      <c r="J1187" s="248"/>
      <c r="K1187" s="248"/>
      <c r="L1187" s="295"/>
      <c r="M1187" s="248"/>
      <c r="N1187" s="248"/>
      <c r="O1187" s="248"/>
    </row>
    <row r="1188" spans="1:15" s="370" customFormat="1" ht="12">
      <c r="A1188" s="345"/>
      <c r="B1188" s="346"/>
      <c r="C1188" s="347"/>
      <c r="D1188" s="356"/>
      <c r="E1188" s="345"/>
      <c r="F1188" s="349"/>
      <c r="G1188" s="314"/>
      <c r="H1188" s="314"/>
      <c r="I1188" s="356"/>
      <c r="J1188" s="248"/>
      <c r="K1188" s="248"/>
      <c r="L1188" s="295"/>
      <c r="M1188" s="248"/>
      <c r="N1188" s="248"/>
      <c r="O1188" s="248"/>
    </row>
    <row r="1189" spans="1:15" s="370" customFormat="1" ht="12">
      <c r="A1189" s="345"/>
      <c r="B1189" s="346"/>
      <c r="C1189" s="347"/>
      <c r="D1189" s="356"/>
      <c r="E1189" s="345"/>
      <c r="F1189" s="349"/>
      <c r="G1189" s="314"/>
      <c r="H1189" s="314"/>
      <c r="I1189" s="356"/>
      <c r="J1189" s="248"/>
      <c r="K1189" s="248"/>
      <c r="L1189" s="295"/>
      <c r="M1189" s="248"/>
      <c r="N1189" s="248"/>
      <c r="O1189" s="248"/>
    </row>
    <row r="1190" spans="1:15" s="370" customFormat="1" ht="12">
      <c r="A1190" s="345"/>
      <c r="B1190" s="346"/>
      <c r="C1190" s="347"/>
      <c r="D1190" s="356"/>
      <c r="E1190" s="345"/>
      <c r="F1190" s="349"/>
      <c r="G1190" s="314"/>
      <c r="H1190" s="314"/>
      <c r="I1190" s="356"/>
      <c r="J1190" s="248"/>
      <c r="K1190" s="248"/>
      <c r="L1190" s="295"/>
      <c r="M1190" s="248"/>
      <c r="N1190" s="248"/>
      <c r="O1190" s="248"/>
    </row>
    <row r="1191" spans="1:15" s="370" customFormat="1" ht="12">
      <c r="A1191" s="345"/>
      <c r="B1191" s="346"/>
      <c r="C1191" s="347"/>
      <c r="D1191" s="356"/>
      <c r="E1191" s="345"/>
      <c r="F1191" s="349"/>
      <c r="G1191" s="314"/>
      <c r="H1191" s="314"/>
      <c r="I1191" s="356"/>
      <c r="J1191" s="248"/>
      <c r="K1191" s="248"/>
      <c r="L1191" s="295"/>
      <c r="M1191" s="248"/>
      <c r="N1191" s="248"/>
      <c r="O1191" s="248"/>
    </row>
    <row r="1192" spans="1:15" s="370" customFormat="1" ht="12">
      <c r="A1192" s="345"/>
      <c r="B1192" s="346"/>
      <c r="C1192" s="347"/>
      <c r="D1192" s="356"/>
      <c r="E1192" s="345"/>
      <c r="F1192" s="349"/>
      <c r="G1192" s="314"/>
      <c r="H1192" s="314"/>
      <c r="I1192" s="356"/>
      <c r="J1192" s="248"/>
      <c r="K1192" s="248"/>
      <c r="L1192" s="295"/>
      <c r="M1192" s="248"/>
      <c r="N1192" s="248"/>
      <c r="O1192" s="248"/>
    </row>
    <row r="1193" spans="1:15" s="370" customFormat="1" ht="12">
      <c r="A1193" s="345"/>
      <c r="B1193" s="346"/>
      <c r="C1193" s="347"/>
      <c r="D1193" s="356"/>
      <c r="E1193" s="345"/>
      <c r="F1193" s="349"/>
      <c r="G1193" s="314"/>
      <c r="H1193" s="314"/>
      <c r="I1193" s="356"/>
      <c r="J1193" s="248"/>
      <c r="K1193" s="248"/>
      <c r="L1193" s="295"/>
      <c r="M1193" s="248"/>
      <c r="N1193" s="248"/>
      <c r="O1193" s="248"/>
    </row>
    <row r="1194" spans="1:15" s="370" customFormat="1" ht="12">
      <c r="A1194" s="345"/>
      <c r="B1194" s="346"/>
      <c r="C1194" s="347"/>
      <c r="D1194" s="356"/>
      <c r="E1194" s="345"/>
      <c r="F1194" s="349"/>
      <c r="G1194" s="314"/>
      <c r="H1194" s="314"/>
      <c r="I1194" s="356"/>
      <c r="J1194" s="248"/>
      <c r="K1194" s="248"/>
      <c r="L1194" s="295"/>
      <c r="M1194" s="248"/>
      <c r="N1194" s="248"/>
      <c r="O1194" s="248"/>
    </row>
    <row r="1195" spans="1:15" s="370" customFormat="1" ht="12">
      <c r="A1195" s="345"/>
      <c r="B1195" s="346"/>
      <c r="C1195" s="347"/>
      <c r="D1195" s="356"/>
      <c r="E1195" s="345"/>
      <c r="F1195" s="349"/>
      <c r="G1195" s="314"/>
      <c r="H1195" s="314"/>
      <c r="I1195" s="356"/>
      <c r="J1195" s="248"/>
      <c r="K1195" s="248"/>
      <c r="L1195" s="295"/>
      <c r="M1195" s="248"/>
      <c r="N1195" s="248"/>
      <c r="O1195" s="248"/>
    </row>
    <row r="1196" spans="1:15" s="370" customFormat="1" ht="12">
      <c r="A1196" s="345"/>
      <c r="B1196" s="346"/>
      <c r="C1196" s="347"/>
      <c r="D1196" s="356"/>
      <c r="E1196" s="345"/>
      <c r="F1196" s="349"/>
      <c r="G1196" s="314"/>
      <c r="H1196" s="314"/>
      <c r="I1196" s="356"/>
      <c r="J1196" s="248"/>
      <c r="K1196" s="248"/>
      <c r="L1196" s="295"/>
      <c r="M1196" s="248"/>
      <c r="N1196" s="248"/>
      <c r="O1196" s="248"/>
    </row>
    <row r="1197" spans="1:15" s="370" customFormat="1" ht="12">
      <c r="A1197" s="345"/>
      <c r="B1197" s="346"/>
      <c r="C1197" s="347"/>
      <c r="D1197" s="356"/>
      <c r="E1197" s="345"/>
      <c r="F1197" s="349"/>
      <c r="G1197" s="314"/>
      <c r="H1197" s="314"/>
      <c r="I1197" s="356"/>
      <c r="J1197" s="248"/>
      <c r="K1197" s="248"/>
      <c r="L1197" s="295"/>
      <c r="M1197" s="248"/>
      <c r="N1197" s="248"/>
      <c r="O1197" s="248"/>
    </row>
    <row r="1198" spans="1:15" s="370" customFormat="1" ht="12">
      <c r="A1198" s="345"/>
      <c r="B1198" s="346"/>
      <c r="C1198" s="347"/>
      <c r="D1198" s="356"/>
      <c r="E1198" s="345"/>
      <c r="F1198" s="349"/>
      <c r="G1198" s="314"/>
      <c r="H1198" s="314"/>
      <c r="I1198" s="356"/>
      <c r="J1198" s="248"/>
      <c r="K1198" s="248"/>
      <c r="L1198" s="295"/>
      <c r="M1198" s="248"/>
      <c r="N1198" s="248"/>
      <c r="O1198" s="248"/>
    </row>
    <row r="1199" spans="1:15" s="370" customFormat="1" ht="12">
      <c r="A1199" s="345"/>
      <c r="B1199" s="346"/>
      <c r="C1199" s="347"/>
      <c r="D1199" s="356"/>
      <c r="E1199" s="345"/>
      <c r="F1199" s="349"/>
      <c r="G1199" s="314"/>
      <c r="H1199" s="314"/>
      <c r="I1199" s="356"/>
      <c r="J1199" s="248"/>
      <c r="K1199" s="248"/>
      <c r="L1199" s="295"/>
      <c r="M1199" s="248"/>
      <c r="N1199" s="248"/>
      <c r="O1199" s="248"/>
    </row>
    <row r="1200" spans="1:15" s="370" customFormat="1" ht="12">
      <c r="A1200" s="345"/>
      <c r="B1200" s="346"/>
      <c r="C1200" s="347"/>
      <c r="D1200" s="356"/>
      <c r="E1200" s="345"/>
      <c r="F1200" s="349"/>
      <c r="G1200" s="314"/>
      <c r="H1200" s="314"/>
      <c r="I1200" s="356"/>
      <c r="J1200" s="248"/>
      <c r="K1200" s="248"/>
      <c r="L1200" s="295"/>
      <c r="M1200" s="248"/>
      <c r="N1200" s="248"/>
      <c r="O1200" s="248"/>
    </row>
    <row r="1201" spans="1:15" s="370" customFormat="1" ht="12">
      <c r="A1201" s="345"/>
      <c r="B1201" s="346"/>
      <c r="C1201" s="347"/>
      <c r="D1201" s="356"/>
      <c r="E1201" s="345"/>
      <c r="F1201" s="349"/>
      <c r="G1201" s="314"/>
      <c r="H1201" s="314"/>
      <c r="I1201" s="356"/>
      <c r="J1201" s="248"/>
      <c r="K1201" s="248"/>
      <c r="L1201" s="295"/>
      <c r="M1201" s="248"/>
      <c r="N1201" s="248"/>
      <c r="O1201" s="248"/>
    </row>
    <row r="1202" spans="1:15" s="370" customFormat="1" ht="12">
      <c r="A1202" s="345"/>
      <c r="B1202" s="346"/>
      <c r="C1202" s="347"/>
      <c r="D1202" s="356"/>
      <c r="E1202" s="345"/>
      <c r="F1202" s="349"/>
      <c r="G1202" s="314"/>
      <c r="H1202" s="314"/>
      <c r="I1202" s="356"/>
      <c r="J1202" s="248"/>
      <c r="K1202" s="248"/>
      <c r="L1202" s="295"/>
      <c r="M1202" s="248"/>
      <c r="N1202" s="248"/>
      <c r="O1202" s="248"/>
    </row>
    <row r="1203" spans="1:15" s="370" customFormat="1" ht="12">
      <c r="A1203" s="345"/>
      <c r="B1203" s="346"/>
      <c r="C1203" s="347"/>
      <c r="D1203" s="356"/>
      <c r="E1203" s="345"/>
      <c r="F1203" s="349"/>
      <c r="G1203" s="314"/>
      <c r="H1203" s="314"/>
      <c r="I1203" s="356"/>
      <c r="J1203" s="248"/>
      <c r="K1203" s="248"/>
      <c r="L1203" s="295"/>
      <c r="M1203" s="248"/>
      <c r="N1203" s="248"/>
      <c r="O1203" s="248"/>
    </row>
    <row r="1204" spans="1:15" s="370" customFormat="1" ht="12">
      <c r="A1204" s="345"/>
      <c r="B1204" s="346"/>
      <c r="C1204" s="347"/>
      <c r="D1204" s="356"/>
      <c r="E1204" s="345"/>
      <c r="F1204" s="349"/>
      <c r="G1204" s="314"/>
      <c r="H1204" s="314"/>
      <c r="I1204" s="356"/>
      <c r="J1204" s="248"/>
      <c r="K1204" s="248"/>
      <c r="L1204" s="295"/>
      <c r="M1204" s="248"/>
      <c r="N1204" s="248"/>
      <c r="O1204" s="248"/>
    </row>
    <row r="1205" spans="1:15" s="370" customFormat="1" ht="12">
      <c r="A1205" s="345"/>
      <c r="B1205" s="346"/>
      <c r="C1205" s="347"/>
      <c r="D1205" s="356"/>
      <c r="E1205" s="345"/>
      <c r="F1205" s="349"/>
      <c r="G1205" s="314"/>
      <c r="H1205" s="314"/>
      <c r="I1205" s="356"/>
      <c r="J1205" s="248"/>
      <c r="K1205" s="248"/>
      <c r="L1205" s="295"/>
      <c r="M1205" s="248"/>
      <c r="N1205" s="248"/>
      <c r="O1205" s="248"/>
    </row>
    <row r="1206" spans="1:15" s="370" customFormat="1" ht="12">
      <c r="A1206" s="345"/>
      <c r="B1206" s="346"/>
      <c r="C1206" s="347"/>
      <c r="D1206" s="356"/>
      <c r="E1206" s="345"/>
      <c r="F1206" s="349"/>
      <c r="G1206" s="314"/>
      <c r="H1206" s="314"/>
      <c r="I1206" s="356"/>
      <c r="J1206" s="248"/>
      <c r="K1206" s="248"/>
      <c r="L1206" s="295"/>
      <c r="M1206" s="248"/>
      <c r="N1206" s="248"/>
      <c r="O1206" s="248"/>
    </row>
    <row r="1207" spans="1:15" s="370" customFormat="1" ht="12">
      <c r="A1207" s="345"/>
      <c r="B1207" s="346"/>
      <c r="C1207" s="347"/>
      <c r="D1207" s="356"/>
      <c r="E1207" s="345"/>
      <c r="F1207" s="349"/>
      <c r="G1207" s="314"/>
      <c r="H1207" s="314"/>
      <c r="I1207" s="356"/>
      <c r="J1207" s="248"/>
      <c r="K1207" s="248"/>
      <c r="L1207" s="295"/>
      <c r="M1207" s="248"/>
      <c r="N1207" s="248"/>
      <c r="O1207" s="248"/>
    </row>
    <row r="1208" spans="1:15" s="370" customFormat="1" ht="12">
      <c r="A1208" s="345"/>
      <c r="B1208" s="346"/>
      <c r="C1208" s="347"/>
      <c r="D1208" s="356"/>
      <c r="E1208" s="345"/>
      <c r="F1208" s="349"/>
      <c r="G1208" s="314"/>
      <c r="H1208" s="314"/>
      <c r="I1208" s="356"/>
      <c r="J1208" s="248"/>
      <c r="K1208" s="248"/>
      <c r="L1208" s="295"/>
      <c r="M1208" s="248"/>
      <c r="N1208" s="248"/>
      <c r="O1208" s="248"/>
    </row>
    <row r="1209" spans="1:15" s="370" customFormat="1" ht="12">
      <c r="A1209" s="345"/>
      <c r="B1209" s="346"/>
      <c r="C1209" s="347"/>
      <c r="D1209" s="356"/>
      <c r="E1209" s="345"/>
      <c r="F1209" s="349"/>
      <c r="G1209" s="314"/>
      <c r="H1209" s="314"/>
      <c r="I1209" s="356"/>
      <c r="J1209" s="248"/>
      <c r="K1209" s="248"/>
      <c r="L1209" s="295"/>
      <c r="M1209" s="248"/>
      <c r="N1209" s="248"/>
      <c r="O1209" s="248"/>
    </row>
    <row r="1210" spans="1:15" s="370" customFormat="1" ht="12">
      <c r="A1210" s="345"/>
      <c r="B1210" s="346"/>
      <c r="C1210" s="347"/>
      <c r="D1210" s="356"/>
      <c r="E1210" s="345"/>
      <c r="F1210" s="349"/>
      <c r="G1210" s="314"/>
      <c r="H1210" s="314"/>
      <c r="I1210" s="356"/>
      <c r="J1210" s="248"/>
      <c r="K1210" s="248"/>
      <c r="L1210" s="295"/>
      <c r="M1210" s="248"/>
      <c r="N1210" s="248"/>
      <c r="O1210" s="248"/>
    </row>
    <row r="1211" spans="1:15" s="370" customFormat="1" ht="12">
      <c r="A1211" s="345"/>
      <c r="B1211" s="346"/>
      <c r="C1211" s="347"/>
      <c r="D1211" s="356"/>
      <c r="E1211" s="345"/>
      <c r="F1211" s="349"/>
      <c r="G1211" s="314"/>
      <c r="H1211" s="314"/>
      <c r="I1211" s="356"/>
      <c r="J1211" s="248"/>
      <c r="K1211" s="248"/>
      <c r="L1211" s="295"/>
      <c r="M1211" s="248"/>
      <c r="N1211" s="248"/>
      <c r="O1211" s="248"/>
    </row>
    <row r="1212" spans="1:15" s="370" customFormat="1" ht="12">
      <c r="A1212" s="345"/>
      <c r="B1212" s="346"/>
      <c r="C1212" s="347"/>
      <c r="D1212" s="356"/>
      <c r="E1212" s="345"/>
      <c r="F1212" s="349"/>
      <c r="G1212" s="314"/>
      <c r="H1212" s="314"/>
      <c r="I1212" s="356"/>
      <c r="J1212" s="248"/>
      <c r="K1212" s="248"/>
      <c r="L1212" s="295"/>
      <c r="M1212" s="248"/>
      <c r="N1212" s="248"/>
      <c r="O1212" s="248"/>
    </row>
    <row r="1213" spans="1:15" s="370" customFormat="1" ht="12">
      <c r="A1213" s="345"/>
      <c r="B1213" s="346"/>
      <c r="C1213" s="347"/>
      <c r="D1213" s="356"/>
      <c r="E1213" s="345"/>
      <c r="F1213" s="349"/>
      <c r="G1213" s="314"/>
      <c r="H1213" s="314"/>
      <c r="I1213" s="356"/>
      <c r="J1213" s="248"/>
      <c r="K1213" s="248"/>
      <c r="L1213" s="295"/>
      <c r="M1213" s="248"/>
      <c r="N1213" s="248"/>
      <c r="O1213" s="248"/>
    </row>
    <row r="1214" spans="1:15" s="370" customFormat="1" ht="12">
      <c r="A1214" s="345"/>
      <c r="B1214" s="346"/>
      <c r="C1214" s="347"/>
      <c r="D1214" s="356"/>
      <c r="E1214" s="345"/>
      <c r="F1214" s="349"/>
      <c r="G1214" s="314"/>
      <c r="H1214" s="314"/>
      <c r="I1214" s="356"/>
      <c r="J1214" s="248"/>
      <c r="K1214" s="248"/>
      <c r="L1214" s="295"/>
      <c r="M1214" s="248"/>
      <c r="N1214" s="248"/>
      <c r="O1214" s="248"/>
    </row>
    <row r="1215" spans="1:15" s="370" customFormat="1" ht="12">
      <c r="A1215" s="345"/>
      <c r="B1215" s="346"/>
      <c r="C1215" s="347"/>
      <c r="D1215" s="356"/>
      <c r="E1215" s="345"/>
      <c r="F1215" s="349"/>
      <c r="G1215" s="314"/>
      <c r="H1215" s="314"/>
      <c r="I1215" s="356"/>
      <c r="J1215" s="248"/>
      <c r="K1215" s="248"/>
      <c r="L1215" s="295"/>
      <c r="M1215" s="248"/>
      <c r="N1215" s="248"/>
      <c r="O1215" s="248"/>
    </row>
    <row r="1216" spans="1:15" s="370" customFormat="1" ht="12">
      <c r="A1216" s="345"/>
      <c r="B1216" s="346"/>
      <c r="C1216" s="347"/>
      <c r="D1216" s="356"/>
      <c r="E1216" s="345"/>
      <c r="F1216" s="349"/>
      <c r="G1216" s="314"/>
      <c r="H1216" s="314"/>
      <c r="I1216" s="356"/>
      <c r="J1216" s="248"/>
      <c r="K1216" s="248"/>
      <c r="L1216" s="295"/>
      <c r="M1216" s="248"/>
      <c r="N1216" s="248"/>
      <c r="O1216" s="248"/>
    </row>
    <row r="1217" spans="1:15" s="370" customFormat="1" ht="12">
      <c r="A1217" s="345"/>
      <c r="B1217" s="346"/>
      <c r="C1217" s="347"/>
      <c r="D1217" s="356"/>
      <c r="E1217" s="345"/>
      <c r="F1217" s="349"/>
      <c r="G1217" s="314"/>
      <c r="H1217" s="314"/>
      <c r="I1217" s="356"/>
      <c r="J1217" s="248"/>
      <c r="K1217" s="248"/>
      <c r="L1217" s="295"/>
      <c r="M1217" s="248"/>
      <c r="N1217" s="248"/>
      <c r="O1217" s="248"/>
    </row>
    <row r="1218" spans="1:15" s="370" customFormat="1" ht="12">
      <c r="A1218" s="345"/>
      <c r="B1218" s="346"/>
      <c r="C1218" s="347"/>
      <c r="D1218" s="356"/>
      <c r="E1218" s="345"/>
      <c r="F1218" s="349"/>
      <c r="G1218" s="314"/>
      <c r="H1218" s="314"/>
      <c r="I1218" s="356"/>
      <c r="J1218" s="248"/>
      <c r="K1218" s="248"/>
      <c r="L1218" s="295"/>
      <c r="M1218" s="248"/>
      <c r="N1218" s="248"/>
      <c r="O1218" s="248"/>
    </row>
    <row r="1219" spans="1:15" s="370" customFormat="1" ht="12">
      <c r="A1219" s="345"/>
      <c r="B1219" s="346"/>
      <c r="C1219" s="347"/>
      <c r="D1219" s="356"/>
      <c r="E1219" s="345"/>
      <c r="F1219" s="349"/>
      <c r="G1219" s="314"/>
      <c r="H1219" s="314"/>
      <c r="I1219" s="356"/>
      <c r="J1219" s="248"/>
      <c r="K1219" s="248"/>
      <c r="L1219" s="295"/>
      <c r="M1219" s="248"/>
      <c r="N1219" s="248"/>
      <c r="O1219" s="248"/>
    </row>
    <row r="1220" spans="1:15" s="370" customFormat="1" ht="12">
      <c r="A1220" s="345"/>
      <c r="B1220" s="346"/>
      <c r="C1220" s="347"/>
      <c r="D1220" s="356"/>
      <c r="E1220" s="345"/>
      <c r="F1220" s="349"/>
      <c r="G1220" s="314"/>
      <c r="H1220" s="314"/>
      <c r="I1220" s="356"/>
      <c r="J1220" s="248"/>
      <c r="K1220" s="248"/>
      <c r="L1220" s="295"/>
      <c r="M1220" s="248"/>
      <c r="N1220" s="248"/>
      <c r="O1220" s="248"/>
    </row>
    <row r="1221" spans="1:15" s="370" customFormat="1" ht="12">
      <c r="A1221" s="345"/>
      <c r="B1221" s="346"/>
      <c r="C1221" s="347"/>
      <c r="D1221" s="356"/>
      <c r="E1221" s="345"/>
      <c r="F1221" s="349"/>
      <c r="G1221" s="314"/>
      <c r="H1221" s="314"/>
      <c r="I1221" s="356"/>
      <c r="J1221" s="248"/>
      <c r="K1221" s="248"/>
      <c r="L1221" s="295"/>
      <c r="M1221" s="248"/>
      <c r="N1221" s="248"/>
      <c r="O1221" s="248"/>
    </row>
    <row r="1222" spans="1:15" s="370" customFormat="1" ht="12">
      <c r="A1222" s="345"/>
      <c r="B1222" s="346"/>
      <c r="C1222" s="347"/>
      <c r="D1222" s="356"/>
      <c r="E1222" s="345"/>
      <c r="F1222" s="349"/>
      <c r="G1222" s="314"/>
      <c r="H1222" s="314"/>
      <c r="I1222" s="356"/>
      <c r="J1222" s="248"/>
      <c r="K1222" s="248"/>
      <c r="L1222" s="295"/>
      <c r="M1222" s="248"/>
      <c r="N1222" s="248"/>
      <c r="O1222" s="248"/>
    </row>
    <row r="1223" spans="1:15" s="370" customFormat="1" ht="12">
      <c r="A1223" s="345"/>
      <c r="B1223" s="346"/>
      <c r="C1223" s="347"/>
      <c r="D1223" s="356"/>
      <c r="E1223" s="345"/>
      <c r="F1223" s="349"/>
      <c r="G1223" s="314"/>
      <c r="H1223" s="314"/>
      <c r="I1223" s="356"/>
      <c r="J1223" s="248"/>
      <c r="K1223" s="248"/>
      <c r="L1223" s="295"/>
      <c r="M1223" s="248"/>
      <c r="N1223" s="248"/>
      <c r="O1223" s="248"/>
    </row>
    <row r="1224" spans="1:15" s="370" customFormat="1" ht="12">
      <c r="A1224" s="345"/>
      <c r="B1224" s="346"/>
      <c r="C1224" s="347"/>
      <c r="D1224" s="356"/>
      <c r="E1224" s="345"/>
      <c r="F1224" s="349"/>
      <c r="G1224" s="314"/>
      <c r="H1224" s="314"/>
      <c r="I1224" s="356"/>
      <c r="J1224" s="248"/>
      <c r="K1224" s="248"/>
      <c r="L1224" s="295"/>
      <c r="M1224" s="248"/>
      <c r="N1224" s="248"/>
      <c r="O1224" s="248"/>
    </row>
    <row r="1225" spans="1:15" s="370" customFormat="1" ht="12">
      <c r="A1225" s="345"/>
      <c r="B1225" s="346"/>
      <c r="C1225" s="347"/>
      <c r="D1225" s="356"/>
      <c r="E1225" s="345"/>
      <c r="F1225" s="349"/>
      <c r="G1225" s="314"/>
      <c r="H1225" s="314"/>
      <c r="I1225" s="356"/>
      <c r="J1225" s="248"/>
      <c r="K1225" s="248"/>
      <c r="L1225" s="295"/>
      <c r="M1225" s="248"/>
      <c r="N1225" s="248"/>
      <c r="O1225" s="248"/>
    </row>
    <row r="1226" spans="1:15" s="370" customFormat="1" ht="12">
      <c r="A1226" s="345"/>
      <c r="B1226" s="346"/>
      <c r="C1226" s="347"/>
      <c r="D1226" s="356"/>
      <c r="E1226" s="345"/>
      <c r="F1226" s="349"/>
      <c r="G1226" s="314"/>
      <c r="H1226" s="314"/>
      <c r="I1226" s="356"/>
      <c r="J1226" s="248"/>
      <c r="K1226" s="248"/>
      <c r="L1226" s="295"/>
      <c r="M1226" s="248"/>
      <c r="N1226" s="248"/>
      <c r="O1226" s="248"/>
    </row>
    <row r="1227" spans="1:15" s="370" customFormat="1" ht="12">
      <c r="A1227" s="345"/>
      <c r="B1227" s="346"/>
      <c r="C1227" s="347"/>
      <c r="D1227" s="356"/>
      <c r="E1227" s="345"/>
      <c r="F1227" s="349"/>
      <c r="G1227" s="314"/>
      <c r="H1227" s="314"/>
      <c r="I1227" s="356"/>
      <c r="J1227" s="248"/>
      <c r="K1227" s="248"/>
      <c r="L1227" s="295"/>
      <c r="M1227" s="248"/>
      <c r="N1227" s="248"/>
      <c r="O1227" s="248"/>
    </row>
    <row r="1228" spans="1:15" s="370" customFormat="1" ht="12">
      <c r="A1228" s="345"/>
      <c r="B1228" s="346"/>
      <c r="C1228" s="347"/>
      <c r="D1228" s="356"/>
      <c r="E1228" s="345"/>
      <c r="F1228" s="349"/>
      <c r="G1228" s="314"/>
      <c r="H1228" s="314"/>
      <c r="I1228" s="356"/>
      <c r="J1228" s="248"/>
      <c r="K1228" s="248"/>
      <c r="L1228" s="295"/>
      <c r="M1228" s="248"/>
      <c r="N1228" s="248"/>
      <c r="O1228" s="248"/>
    </row>
    <row r="1229" spans="1:15" s="370" customFormat="1" ht="12">
      <c r="A1229" s="345"/>
      <c r="B1229" s="346"/>
      <c r="C1229" s="347"/>
      <c r="D1229" s="356"/>
      <c r="E1229" s="345"/>
      <c r="F1229" s="349"/>
      <c r="G1229" s="314"/>
      <c r="H1229" s="314"/>
      <c r="I1229" s="356"/>
      <c r="J1229" s="248"/>
      <c r="K1229" s="248"/>
      <c r="L1229" s="295"/>
      <c r="M1229" s="248"/>
      <c r="N1229" s="248"/>
      <c r="O1229" s="248"/>
    </row>
    <row r="1230" spans="1:15" s="370" customFormat="1" ht="12">
      <c r="A1230" s="345"/>
      <c r="B1230" s="346"/>
      <c r="C1230" s="347"/>
      <c r="D1230" s="356"/>
      <c r="E1230" s="345"/>
      <c r="F1230" s="349"/>
      <c r="G1230" s="314"/>
      <c r="H1230" s="314"/>
      <c r="I1230" s="356"/>
      <c r="J1230" s="248"/>
      <c r="K1230" s="248"/>
      <c r="L1230" s="295"/>
      <c r="M1230" s="248"/>
      <c r="N1230" s="248"/>
      <c r="O1230" s="248"/>
    </row>
    <row r="1231" spans="1:15" s="370" customFormat="1" ht="12">
      <c r="A1231" s="345"/>
      <c r="B1231" s="346"/>
      <c r="C1231" s="347"/>
      <c r="D1231" s="356"/>
      <c r="E1231" s="345"/>
      <c r="F1231" s="349"/>
      <c r="G1231" s="314"/>
      <c r="H1231" s="314"/>
      <c r="I1231" s="356"/>
      <c r="J1231" s="248"/>
      <c r="K1231" s="248"/>
      <c r="L1231" s="295"/>
      <c r="M1231" s="248"/>
      <c r="N1231" s="248"/>
      <c r="O1231" s="248"/>
    </row>
    <row r="1232" spans="1:15" s="370" customFormat="1" ht="12">
      <c r="A1232" s="345"/>
      <c r="B1232" s="346"/>
      <c r="C1232" s="347"/>
      <c r="D1232" s="356"/>
      <c r="E1232" s="345"/>
      <c r="F1232" s="349"/>
      <c r="G1232" s="314"/>
      <c r="H1232" s="314"/>
      <c r="I1232" s="356"/>
      <c r="J1232" s="248"/>
      <c r="K1232" s="248"/>
      <c r="L1232" s="295"/>
      <c r="M1232" s="248"/>
      <c r="N1232" s="248"/>
      <c r="O1232" s="248"/>
    </row>
    <row r="1233" spans="1:15" s="370" customFormat="1" ht="12">
      <c r="A1233" s="345"/>
      <c r="B1233" s="346"/>
      <c r="C1233" s="347"/>
      <c r="D1233" s="356"/>
      <c r="E1233" s="345"/>
      <c r="F1233" s="349"/>
      <c r="G1233" s="314"/>
      <c r="H1233" s="314"/>
      <c r="I1233" s="356"/>
      <c r="J1233" s="248"/>
      <c r="K1233" s="248"/>
      <c r="L1233" s="295"/>
      <c r="M1233" s="248"/>
      <c r="N1233" s="248"/>
      <c r="O1233" s="248"/>
    </row>
    <row r="1234" spans="1:15" s="370" customFormat="1" ht="12">
      <c r="A1234" s="345"/>
      <c r="B1234" s="346"/>
      <c r="C1234" s="347"/>
      <c r="D1234" s="356"/>
      <c r="E1234" s="345"/>
      <c r="F1234" s="349"/>
      <c r="G1234" s="314"/>
      <c r="H1234" s="314"/>
      <c r="I1234" s="356"/>
      <c r="J1234" s="248"/>
      <c r="K1234" s="248"/>
      <c r="L1234" s="295"/>
      <c r="M1234" s="248"/>
      <c r="N1234" s="248"/>
      <c r="O1234" s="248"/>
    </row>
    <row r="1235" spans="1:15" s="370" customFormat="1" ht="12">
      <c r="A1235" s="345"/>
      <c r="B1235" s="346"/>
      <c r="C1235" s="347"/>
      <c r="D1235" s="356"/>
      <c r="E1235" s="345"/>
      <c r="F1235" s="349"/>
      <c r="G1235" s="314"/>
      <c r="H1235" s="314"/>
      <c r="I1235" s="356"/>
      <c r="J1235" s="248"/>
      <c r="K1235" s="248"/>
      <c r="L1235" s="295"/>
      <c r="M1235" s="248"/>
      <c r="N1235" s="248"/>
      <c r="O1235" s="248"/>
    </row>
    <row r="1236" spans="1:15" s="370" customFormat="1" ht="12">
      <c r="A1236" s="345"/>
      <c r="B1236" s="346"/>
      <c r="C1236" s="347"/>
      <c r="D1236" s="356"/>
      <c r="E1236" s="345"/>
      <c r="F1236" s="349"/>
      <c r="G1236" s="314"/>
      <c r="H1236" s="314"/>
      <c r="I1236" s="356"/>
      <c r="J1236" s="248"/>
      <c r="K1236" s="248"/>
      <c r="L1236" s="295"/>
      <c r="M1236" s="248"/>
      <c r="N1236" s="248"/>
      <c r="O1236" s="248"/>
    </row>
    <row r="1237" spans="1:15" s="370" customFormat="1" ht="12">
      <c r="A1237" s="345"/>
      <c r="B1237" s="346"/>
      <c r="C1237" s="347"/>
      <c r="D1237" s="356"/>
      <c r="E1237" s="345"/>
      <c r="F1237" s="349"/>
      <c r="G1237" s="314"/>
      <c r="H1237" s="314"/>
      <c r="I1237" s="356"/>
      <c r="J1237" s="248"/>
      <c r="K1237" s="248"/>
      <c r="L1237" s="295"/>
      <c r="M1237" s="248"/>
      <c r="N1237" s="248"/>
      <c r="O1237" s="248"/>
    </row>
    <row r="1238" spans="1:15" s="370" customFormat="1" ht="12">
      <c r="A1238" s="345"/>
      <c r="B1238" s="346"/>
      <c r="C1238" s="347"/>
      <c r="D1238" s="356"/>
      <c r="E1238" s="345"/>
      <c r="F1238" s="349"/>
      <c r="G1238" s="314"/>
      <c r="H1238" s="314"/>
      <c r="I1238" s="356"/>
      <c r="J1238" s="248"/>
      <c r="K1238" s="248"/>
      <c r="L1238" s="295"/>
      <c r="M1238" s="248"/>
      <c r="N1238" s="248"/>
      <c r="O1238" s="248"/>
    </row>
    <row r="1239" spans="1:15" s="370" customFormat="1" ht="12">
      <c r="A1239" s="345"/>
      <c r="B1239" s="346"/>
      <c r="C1239" s="347"/>
      <c r="D1239" s="356"/>
      <c r="E1239" s="345"/>
      <c r="F1239" s="349"/>
      <c r="G1239" s="314"/>
      <c r="H1239" s="314"/>
      <c r="I1239" s="356"/>
      <c r="J1239" s="248"/>
      <c r="K1239" s="248"/>
      <c r="L1239" s="295"/>
      <c r="M1239" s="248"/>
      <c r="N1239" s="248"/>
      <c r="O1239" s="248"/>
    </row>
    <row r="1240" spans="1:15" s="370" customFormat="1" ht="12">
      <c r="A1240" s="345"/>
      <c r="B1240" s="346"/>
      <c r="C1240" s="347"/>
      <c r="D1240" s="356"/>
      <c r="E1240" s="345"/>
      <c r="F1240" s="349"/>
      <c r="G1240" s="314"/>
      <c r="H1240" s="314"/>
      <c r="I1240" s="356"/>
      <c r="J1240" s="248"/>
      <c r="K1240" s="248"/>
      <c r="L1240" s="295"/>
      <c r="M1240" s="248"/>
      <c r="N1240" s="248"/>
      <c r="O1240" s="248"/>
    </row>
    <row r="1241" spans="1:15" s="370" customFormat="1" ht="12">
      <c r="A1241" s="345"/>
      <c r="B1241" s="346"/>
      <c r="C1241" s="347"/>
      <c r="D1241" s="356"/>
      <c r="E1241" s="345"/>
      <c r="F1241" s="349"/>
      <c r="G1241" s="314"/>
      <c r="H1241" s="314"/>
      <c r="I1241" s="356"/>
      <c r="J1241" s="248"/>
      <c r="K1241" s="248"/>
      <c r="L1241" s="295"/>
      <c r="M1241" s="248"/>
      <c r="N1241" s="248"/>
      <c r="O1241" s="248"/>
    </row>
    <row r="1242" spans="1:15" s="370" customFormat="1" ht="12">
      <c r="A1242" s="345"/>
      <c r="B1242" s="346"/>
      <c r="C1242" s="347"/>
      <c r="D1242" s="356"/>
      <c r="E1242" s="345"/>
      <c r="F1242" s="349"/>
      <c r="G1242" s="314"/>
      <c r="H1242" s="314"/>
      <c r="I1242" s="356"/>
      <c r="J1242" s="248"/>
      <c r="K1242" s="248"/>
      <c r="L1242" s="295"/>
      <c r="M1242" s="248"/>
      <c r="N1242" s="248"/>
      <c r="O1242" s="248"/>
    </row>
    <row r="1243" spans="1:15" s="370" customFormat="1" ht="12">
      <c r="A1243" s="345"/>
      <c r="B1243" s="346"/>
      <c r="C1243" s="347"/>
      <c r="D1243" s="356"/>
      <c r="E1243" s="345"/>
      <c r="F1243" s="349"/>
      <c r="G1243" s="314"/>
      <c r="H1243" s="314"/>
      <c r="I1243" s="356"/>
      <c r="J1243" s="248"/>
      <c r="K1243" s="248"/>
      <c r="L1243" s="295"/>
      <c r="M1243" s="248"/>
      <c r="N1243" s="248"/>
      <c r="O1243" s="248"/>
    </row>
    <row r="1244" spans="1:15" s="370" customFormat="1" ht="12">
      <c r="A1244" s="345"/>
      <c r="B1244" s="346"/>
      <c r="C1244" s="347"/>
      <c r="D1244" s="356"/>
      <c r="E1244" s="345"/>
      <c r="F1244" s="349"/>
      <c r="G1244" s="314"/>
      <c r="H1244" s="314"/>
      <c r="I1244" s="356"/>
      <c r="J1244" s="248"/>
      <c r="K1244" s="248"/>
      <c r="L1244" s="295"/>
      <c r="M1244" s="248"/>
      <c r="N1244" s="248"/>
      <c r="O1244" s="248"/>
    </row>
    <row r="1245" spans="1:15" s="370" customFormat="1" ht="12">
      <c r="A1245" s="345"/>
      <c r="B1245" s="346"/>
      <c r="C1245" s="347"/>
      <c r="D1245" s="356"/>
      <c r="E1245" s="345"/>
      <c r="F1245" s="349"/>
      <c r="G1245" s="314"/>
      <c r="H1245" s="314"/>
      <c r="I1245" s="356"/>
      <c r="J1245" s="248"/>
      <c r="K1245" s="248"/>
      <c r="L1245" s="295"/>
      <c r="M1245" s="248"/>
      <c r="N1245" s="248"/>
      <c r="O1245" s="248"/>
    </row>
    <row r="1246" spans="1:15" s="370" customFormat="1" ht="12">
      <c r="A1246" s="345"/>
      <c r="B1246" s="346"/>
      <c r="C1246" s="347"/>
      <c r="D1246" s="356"/>
      <c r="E1246" s="345"/>
      <c r="F1246" s="349"/>
      <c r="G1246" s="314"/>
      <c r="H1246" s="314"/>
      <c r="I1246" s="356"/>
      <c r="J1246" s="248"/>
      <c r="K1246" s="248"/>
      <c r="L1246" s="295"/>
      <c r="M1246" s="248"/>
      <c r="N1246" s="248"/>
      <c r="O1246" s="248"/>
    </row>
    <row r="1247" spans="1:15" s="370" customFormat="1" ht="12">
      <c r="A1247" s="345"/>
      <c r="B1247" s="346"/>
      <c r="C1247" s="347"/>
      <c r="D1247" s="356"/>
      <c r="E1247" s="345"/>
      <c r="F1247" s="349"/>
      <c r="G1247" s="314"/>
      <c r="H1247" s="314"/>
      <c r="I1247" s="356"/>
      <c r="J1247" s="248"/>
      <c r="K1247" s="248"/>
      <c r="L1247" s="295"/>
      <c r="M1247" s="248"/>
      <c r="N1247" s="248"/>
      <c r="O1247" s="248"/>
    </row>
    <row r="1248" spans="1:15" s="370" customFormat="1" ht="12">
      <c r="A1248" s="345"/>
      <c r="B1248" s="346"/>
      <c r="C1248" s="347"/>
      <c r="D1248" s="356"/>
      <c r="E1248" s="345"/>
      <c r="F1248" s="349"/>
      <c r="G1248" s="314"/>
      <c r="H1248" s="314"/>
      <c r="I1248" s="356"/>
      <c r="J1248" s="248"/>
      <c r="K1248" s="248"/>
      <c r="L1248" s="295"/>
      <c r="M1248" s="248"/>
      <c r="N1248" s="248"/>
      <c r="O1248" s="248"/>
    </row>
    <row r="1249" spans="1:15" s="370" customFormat="1" ht="12">
      <c r="A1249" s="345"/>
      <c r="B1249" s="346"/>
      <c r="C1249" s="347"/>
      <c r="D1249" s="356"/>
      <c r="E1249" s="345"/>
      <c r="F1249" s="349"/>
      <c r="G1249" s="314"/>
      <c r="H1249" s="314"/>
      <c r="I1249" s="356"/>
      <c r="J1249" s="248"/>
      <c r="K1249" s="248"/>
      <c r="L1249" s="295"/>
      <c r="M1249" s="248"/>
      <c r="N1249" s="248"/>
      <c r="O1249" s="248"/>
    </row>
    <row r="1250" spans="1:15" s="370" customFormat="1" ht="12">
      <c r="A1250" s="345"/>
      <c r="B1250" s="346"/>
      <c r="C1250" s="347"/>
      <c r="D1250" s="356"/>
      <c r="E1250" s="345"/>
      <c r="F1250" s="349"/>
      <c r="G1250" s="314"/>
      <c r="H1250" s="314"/>
      <c r="I1250" s="356"/>
      <c r="J1250" s="248"/>
      <c r="K1250" s="248"/>
      <c r="L1250" s="295"/>
      <c r="M1250" s="248"/>
      <c r="N1250" s="248"/>
      <c r="O1250" s="248"/>
    </row>
    <row r="1251" spans="1:15" s="370" customFormat="1" ht="12">
      <c r="A1251" s="345"/>
      <c r="B1251" s="346"/>
      <c r="C1251" s="347"/>
      <c r="D1251" s="356"/>
      <c r="E1251" s="345"/>
      <c r="F1251" s="349"/>
      <c r="G1251" s="314"/>
      <c r="H1251" s="314"/>
      <c r="I1251" s="356"/>
      <c r="J1251" s="248"/>
      <c r="K1251" s="248"/>
      <c r="L1251" s="295"/>
      <c r="M1251" s="248"/>
      <c r="N1251" s="248"/>
      <c r="O1251" s="248"/>
    </row>
    <row r="1252" spans="1:15" s="370" customFormat="1" ht="12">
      <c r="A1252" s="345"/>
      <c r="B1252" s="346"/>
      <c r="C1252" s="347"/>
      <c r="D1252" s="356"/>
      <c r="E1252" s="345"/>
      <c r="F1252" s="349"/>
      <c r="G1252" s="314"/>
      <c r="H1252" s="314"/>
      <c r="I1252" s="356"/>
      <c r="J1252" s="248"/>
      <c r="K1252" s="248"/>
      <c r="L1252" s="295"/>
      <c r="M1252" s="248"/>
      <c r="N1252" s="248"/>
      <c r="O1252" s="248"/>
    </row>
    <row r="1253" spans="1:15" s="370" customFormat="1" ht="12">
      <c r="A1253" s="345"/>
      <c r="B1253" s="346"/>
      <c r="C1253" s="347"/>
      <c r="D1253" s="356"/>
      <c r="E1253" s="345"/>
      <c r="F1253" s="349"/>
      <c r="G1253" s="314"/>
      <c r="H1253" s="314"/>
      <c r="I1253" s="356"/>
      <c r="J1253" s="248"/>
      <c r="K1253" s="248"/>
      <c r="L1253" s="295"/>
      <c r="M1253" s="248"/>
      <c r="N1253" s="248"/>
      <c r="O1253" s="248"/>
    </row>
    <row r="1254" spans="1:15" s="370" customFormat="1" ht="12">
      <c r="A1254" s="345"/>
      <c r="B1254" s="346"/>
      <c r="C1254" s="347"/>
      <c r="D1254" s="356"/>
      <c r="E1254" s="345"/>
      <c r="F1254" s="349"/>
      <c r="G1254" s="314"/>
      <c r="H1254" s="314"/>
      <c r="I1254" s="356"/>
      <c r="J1254" s="248"/>
      <c r="K1254" s="248"/>
      <c r="L1254" s="295"/>
      <c r="M1254" s="248"/>
      <c r="N1254" s="248"/>
      <c r="O1254" s="248"/>
    </row>
    <row r="1255" spans="1:15" s="370" customFormat="1" ht="12">
      <c r="A1255" s="345"/>
      <c r="B1255" s="346"/>
      <c r="C1255" s="347"/>
      <c r="D1255" s="356"/>
      <c r="E1255" s="345"/>
      <c r="F1255" s="349"/>
      <c r="G1255" s="314"/>
      <c r="H1255" s="314"/>
      <c r="I1255" s="356"/>
      <c r="J1255" s="248"/>
      <c r="K1255" s="248"/>
      <c r="L1255" s="295"/>
      <c r="M1255" s="248"/>
      <c r="N1255" s="248"/>
      <c r="O1255" s="248"/>
    </row>
    <row r="1256" spans="1:15" s="370" customFormat="1" ht="12">
      <c r="A1256" s="345"/>
      <c r="B1256" s="346"/>
      <c r="C1256" s="347"/>
      <c r="D1256" s="356"/>
      <c r="E1256" s="345"/>
      <c r="F1256" s="349"/>
      <c r="G1256" s="314"/>
      <c r="H1256" s="314"/>
      <c r="I1256" s="356"/>
      <c r="J1256" s="248"/>
      <c r="K1256" s="248"/>
      <c r="L1256" s="295"/>
      <c r="M1256" s="248"/>
      <c r="N1256" s="248"/>
      <c r="O1256" s="248"/>
    </row>
    <row r="1257" spans="1:15" s="370" customFormat="1" ht="12">
      <c r="A1257" s="345"/>
      <c r="B1257" s="346"/>
      <c r="C1257" s="347"/>
      <c r="D1257" s="356"/>
      <c r="E1257" s="345"/>
      <c r="F1257" s="349"/>
      <c r="G1257" s="314"/>
      <c r="H1257" s="314"/>
      <c r="I1257" s="356"/>
      <c r="J1257" s="248"/>
      <c r="K1257" s="248"/>
      <c r="L1257" s="295"/>
      <c r="M1257" s="248"/>
      <c r="N1257" s="248"/>
      <c r="O1257" s="248"/>
    </row>
    <row r="1258" spans="1:15" s="370" customFormat="1" ht="12">
      <c r="A1258" s="345"/>
      <c r="B1258" s="346"/>
      <c r="C1258" s="347"/>
      <c r="D1258" s="356"/>
      <c r="E1258" s="345"/>
      <c r="F1258" s="349"/>
      <c r="G1258" s="314"/>
      <c r="H1258" s="314"/>
      <c r="I1258" s="356"/>
      <c r="J1258" s="248"/>
      <c r="K1258" s="248"/>
      <c r="L1258" s="295"/>
      <c r="M1258" s="248"/>
      <c r="N1258" s="248"/>
      <c r="O1258" s="248"/>
    </row>
    <row r="1259" spans="1:15" s="370" customFormat="1" ht="12">
      <c r="A1259" s="345"/>
      <c r="B1259" s="346"/>
      <c r="C1259" s="347"/>
      <c r="D1259" s="356"/>
      <c r="E1259" s="345"/>
      <c r="F1259" s="349"/>
      <c r="G1259" s="314"/>
      <c r="H1259" s="314"/>
      <c r="I1259" s="356"/>
      <c r="J1259" s="248"/>
      <c r="K1259" s="248"/>
      <c r="L1259" s="295"/>
      <c r="M1259" s="248"/>
      <c r="N1259" s="248"/>
      <c r="O1259" s="248"/>
    </row>
    <row r="1260" spans="1:15" s="370" customFormat="1" ht="12">
      <c r="A1260" s="345"/>
      <c r="B1260" s="346"/>
      <c r="C1260" s="347"/>
      <c r="D1260" s="356"/>
      <c r="E1260" s="345"/>
      <c r="F1260" s="349"/>
      <c r="G1260" s="314"/>
      <c r="H1260" s="314"/>
      <c r="I1260" s="356"/>
      <c r="J1260" s="248"/>
      <c r="K1260" s="248"/>
      <c r="L1260" s="295"/>
      <c r="M1260" s="248"/>
      <c r="N1260" s="248"/>
      <c r="O1260" s="248"/>
    </row>
    <row r="1261" spans="1:15" s="370" customFormat="1" ht="12">
      <c r="A1261" s="345"/>
      <c r="B1261" s="346"/>
      <c r="C1261" s="347"/>
      <c r="D1261" s="356"/>
      <c r="E1261" s="345"/>
      <c r="F1261" s="349"/>
      <c r="G1261" s="314"/>
      <c r="H1261" s="314"/>
      <c r="I1261" s="356"/>
      <c r="J1261" s="248"/>
      <c r="K1261" s="248"/>
      <c r="L1261" s="295"/>
      <c r="M1261" s="248"/>
      <c r="N1261" s="248"/>
      <c r="O1261" s="248"/>
    </row>
    <row r="1262" spans="1:15" s="370" customFormat="1" ht="12">
      <c r="A1262" s="345"/>
      <c r="B1262" s="346"/>
      <c r="C1262" s="347"/>
      <c r="D1262" s="356"/>
      <c r="E1262" s="345"/>
      <c r="F1262" s="349"/>
      <c r="G1262" s="314"/>
      <c r="H1262" s="314"/>
      <c r="I1262" s="356"/>
      <c r="J1262" s="248"/>
      <c r="K1262" s="248"/>
      <c r="L1262" s="295"/>
      <c r="M1262" s="248"/>
      <c r="N1262" s="248"/>
      <c r="O1262" s="248"/>
    </row>
    <row r="1263" spans="1:15" s="370" customFormat="1" ht="12">
      <c r="A1263" s="345"/>
      <c r="B1263" s="346"/>
      <c r="C1263" s="347"/>
      <c r="D1263" s="356"/>
      <c r="E1263" s="345"/>
      <c r="F1263" s="349"/>
      <c r="G1263" s="314"/>
      <c r="H1263" s="314"/>
      <c r="I1263" s="356"/>
      <c r="J1263" s="248"/>
      <c r="K1263" s="248"/>
      <c r="L1263" s="295"/>
      <c r="M1263" s="248"/>
      <c r="N1263" s="248"/>
      <c r="O1263" s="248"/>
    </row>
    <row r="1264" spans="1:15" s="370" customFormat="1" ht="12">
      <c r="A1264" s="345"/>
      <c r="B1264" s="346"/>
      <c r="C1264" s="347"/>
      <c r="D1264" s="356"/>
      <c r="E1264" s="345"/>
      <c r="F1264" s="349"/>
      <c r="G1264" s="314"/>
      <c r="H1264" s="314"/>
      <c r="I1264" s="356"/>
      <c r="J1264" s="248"/>
      <c r="K1264" s="248"/>
      <c r="L1264" s="295"/>
      <c r="M1264" s="248"/>
      <c r="N1264" s="248"/>
      <c r="O1264" s="248"/>
    </row>
    <row r="1265" spans="1:15" s="370" customFormat="1" ht="12">
      <c r="A1265" s="345"/>
      <c r="B1265" s="346"/>
      <c r="C1265" s="347"/>
      <c r="D1265" s="356"/>
      <c r="E1265" s="345"/>
      <c r="F1265" s="349"/>
      <c r="G1265" s="314"/>
      <c r="H1265" s="314"/>
      <c r="I1265" s="356"/>
      <c r="J1265" s="248"/>
      <c r="K1265" s="248"/>
      <c r="L1265" s="295"/>
      <c r="M1265" s="248"/>
      <c r="N1265" s="248"/>
      <c r="O1265" s="248"/>
    </row>
    <row r="1266" spans="1:15" s="370" customFormat="1" ht="12">
      <c r="A1266" s="345"/>
      <c r="B1266" s="346"/>
      <c r="C1266" s="347"/>
      <c r="D1266" s="356"/>
      <c r="E1266" s="345"/>
      <c r="F1266" s="349"/>
      <c r="G1266" s="314"/>
      <c r="H1266" s="314"/>
      <c r="I1266" s="356"/>
      <c r="J1266" s="248"/>
      <c r="K1266" s="248"/>
      <c r="L1266" s="295"/>
      <c r="M1266" s="248"/>
      <c r="N1266" s="248"/>
      <c r="O1266" s="248"/>
    </row>
    <row r="1267" spans="1:15" s="370" customFormat="1" ht="12">
      <c r="A1267" s="345"/>
      <c r="B1267" s="346"/>
      <c r="C1267" s="347"/>
      <c r="D1267" s="356"/>
      <c r="E1267" s="345"/>
      <c r="F1267" s="349"/>
      <c r="G1267" s="314"/>
      <c r="H1267" s="314"/>
      <c r="I1267" s="356"/>
      <c r="J1267" s="248"/>
      <c r="K1267" s="248"/>
      <c r="L1267" s="295"/>
      <c r="M1267" s="248"/>
      <c r="N1267" s="248"/>
      <c r="O1267" s="248"/>
    </row>
    <row r="1268" spans="1:15" s="370" customFormat="1" ht="12">
      <c r="A1268" s="345"/>
      <c r="B1268" s="346"/>
      <c r="C1268" s="347"/>
      <c r="D1268" s="356"/>
      <c r="E1268" s="345"/>
      <c r="F1268" s="349"/>
      <c r="G1268" s="314"/>
      <c r="H1268" s="314"/>
      <c r="I1268" s="356"/>
      <c r="J1268" s="248"/>
      <c r="K1268" s="248"/>
      <c r="L1268" s="295"/>
      <c r="M1268" s="248"/>
      <c r="N1268" s="248"/>
      <c r="O1268" s="248"/>
    </row>
    <row r="1269" spans="1:15" s="370" customFormat="1" ht="12">
      <c r="A1269" s="345"/>
      <c r="B1269" s="346"/>
      <c r="C1269" s="347"/>
      <c r="D1269" s="356"/>
      <c r="E1269" s="345"/>
      <c r="F1269" s="349"/>
      <c r="G1269" s="314"/>
      <c r="H1269" s="314"/>
      <c r="I1269" s="356"/>
      <c r="J1269" s="248"/>
      <c r="K1269" s="248"/>
      <c r="L1269" s="295"/>
      <c r="M1269" s="248"/>
      <c r="N1269" s="248"/>
      <c r="O1269" s="248"/>
    </row>
    <row r="1270" spans="1:15" s="370" customFormat="1" ht="12">
      <c r="A1270" s="345"/>
      <c r="B1270" s="346"/>
      <c r="C1270" s="347"/>
      <c r="D1270" s="356"/>
      <c r="E1270" s="345"/>
      <c r="F1270" s="349"/>
      <c r="G1270" s="314"/>
      <c r="H1270" s="314"/>
      <c r="I1270" s="356"/>
      <c r="J1270" s="248"/>
      <c r="K1270" s="248"/>
      <c r="L1270" s="295"/>
      <c r="M1270" s="248"/>
      <c r="N1270" s="248"/>
      <c r="O1270" s="248"/>
    </row>
    <row r="1271" spans="1:15" s="370" customFormat="1" ht="12">
      <c r="A1271" s="345"/>
      <c r="B1271" s="346"/>
      <c r="C1271" s="347"/>
      <c r="D1271" s="356"/>
      <c r="E1271" s="345"/>
      <c r="F1271" s="349"/>
      <c r="G1271" s="314"/>
      <c r="H1271" s="314"/>
      <c r="I1271" s="356"/>
      <c r="J1271" s="248"/>
      <c r="K1271" s="248"/>
      <c r="L1271" s="295"/>
      <c r="M1271" s="248"/>
      <c r="N1271" s="248"/>
      <c r="O1271" s="248"/>
    </row>
    <row r="1272" spans="1:15" s="370" customFormat="1" ht="12">
      <c r="A1272" s="345"/>
      <c r="B1272" s="346"/>
      <c r="C1272" s="347"/>
      <c r="D1272" s="356"/>
      <c r="E1272" s="345"/>
      <c r="F1272" s="349"/>
      <c r="G1272" s="314"/>
      <c r="H1272" s="314"/>
      <c r="I1272" s="356"/>
      <c r="J1272" s="248"/>
      <c r="K1272" s="248"/>
      <c r="L1272" s="295"/>
      <c r="M1272" s="248"/>
      <c r="N1272" s="248"/>
      <c r="O1272" s="248"/>
    </row>
    <row r="1273" spans="1:15" s="370" customFormat="1" ht="12">
      <c r="A1273" s="345"/>
      <c r="B1273" s="346"/>
      <c r="C1273" s="347"/>
      <c r="D1273" s="356"/>
      <c r="E1273" s="345"/>
      <c r="F1273" s="349"/>
      <c r="G1273" s="314"/>
      <c r="H1273" s="314"/>
      <c r="I1273" s="356"/>
      <c r="J1273" s="248"/>
      <c r="K1273" s="248"/>
      <c r="L1273" s="295"/>
      <c r="M1273" s="248"/>
      <c r="N1273" s="248"/>
      <c r="O1273" s="248"/>
    </row>
    <row r="1274" spans="1:15" s="370" customFormat="1" ht="12">
      <c r="A1274" s="345"/>
      <c r="B1274" s="346"/>
      <c r="C1274" s="347"/>
      <c r="D1274" s="356"/>
      <c r="E1274" s="345"/>
      <c r="F1274" s="349"/>
      <c r="G1274" s="314"/>
      <c r="H1274" s="314"/>
      <c r="I1274" s="356"/>
      <c r="J1274" s="248"/>
      <c r="K1274" s="248"/>
      <c r="L1274" s="295"/>
      <c r="M1274" s="248"/>
      <c r="N1274" s="248"/>
      <c r="O1274" s="248"/>
    </row>
    <row r="1275" spans="1:15" s="370" customFormat="1" ht="12">
      <c r="A1275" s="345"/>
      <c r="B1275" s="346"/>
      <c r="C1275" s="347"/>
      <c r="D1275" s="356"/>
      <c r="E1275" s="345"/>
      <c r="F1275" s="349"/>
      <c r="G1275" s="314"/>
      <c r="H1275" s="314"/>
      <c r="I1275" s="356"/>
      <c r="J1275" s="248"/>
      <c r="K1275" s="248"/>
      <c r="L1275" s="295"/>
      <c r="M1275" s="248"/>
      <c r="N1275" s="248"/>
      <c r="O1275" s="248"/>
    </row>
    <row r="1276" spans="1:15" s="370" customFormat="1" ht="12">
      <c r="A1276" s="345"/>
      <c r="B1276" s="346"/>
      <c r="C1276" s="347"/>
      <c r="D1276" s="356"/>
      <c r="E1276" s="345"/>
      <c r="F1276" s="349"/>
      <c r="G1276" s="314"/>
      <c r="H1276" s="314"/>
      <c r="I1276" s="356"/>
      <c r="J1276" s="248"/>
      <c r="K1276" s="248"/>
      <c r="L1276" s="295"/>
      <c r="M1276" s="248"/>
      <c r="N1276" s="248"/>
      <c r="O1276" s="248"/>
    </row>
    <row r="1277" spans="1:15" s="370" customFormat="1" ht="12">
      <c r="A1277" s="345"/>
      <c r="B1277" s="346"/>
      <c r="C1277" s="347"/>
      <c r="D1277" s="356"/>
      <c r="E1277" s="345"/>
      <c r="F1277" s="349"/>
      <c r="G1277" s="314"/>
      <c r="H1277" s="314"/>
      <c r="I1277" s="356"/>
      <c r="J1277" s="248"/>
      <c r="K1277" s="248"/>
      <c r="L1277" s="295"/>
      <c r="M1277" s="248"/>
      <c r="N1277" s="248"/>
      <c r="O1277" s="248"/>
    </row>
    <row r="1288" ht="12">
      <c r="L1288" s="248"/>
    </row>
    <row r="1289" ht="12">
      <c r="L1289" s="248"/>
    </row>
    <row r="1290" ht="12">
      <c r="L1290" s="248"/>
    </row>
    <row r="1291" ht="12">
      <c r="L1291" s="248"/>
    </row>
    <row r="1292" spans="1:15" s="295" customFormat="1" ht="12">
      <c r="A1292" s="345"/>
      <c r="B1292" s="346"/>
      <c r="C1292" s="347"/>
      <c r="D1292" s="356"/>
      <c r="E1292" s="345"/>
      <c r="F1292" s="349"/>
      <c r="G1292" s="314"/>
      <c r="H1292" s="314"/>
      <c r="I1292" s="356"/>
      <c r="J1292" s="248"/>
      <c r="K1292" s="248"/>
      <c r="L1292" s="248"/>
      <c r="M1292" s="248"/>
      <c r="N1292" s="248"/>
      <c r="O1292" s="248"/>
    </row>
    <row r="1293" spans="1:15" s="295" customFormat="1" ht="12">
      <c r="A1293" s="345"/>
      <c r="B1293" s="346"/>
      <c r="C1293" s="347"/>
      <c r="D1293" s="356"/>
      <c r="E1293" s="345"/>
      <c r="F1293" s="349"/>
      <c r="G1293" s="314"/>
      <c r="H1293" s="314"/>
      <c r="I1293" s="356"/>
      <c r="J1293" s="248"/>
      <c r="K1293" s="248"/>
      <c r="L1293" s="248"/>
      <c r="M1293" s="248"/>
      <c r="N1293" s="248"/>
      <c r="O1293" s="248"/>
    </row>
    <row r="1294" spans="1:15" s="295" customFormat="1" ht="12">
      <c r="A1294" s="345"/>
      <c r="B1294" s="346"/>
      <c r="C1294" s="347"/>
      <c r="D1294" s="356"/>
      <c r="E1294" s="345"/>
      <c r="F1294" s="349"/>
      <c r="G1294" s="314"/>
      <c r="H1294" s="314"/>
      <c r="I1294" s="356"/>
      <c r="J1294" s="248"/>
      <c r="K1294" s="248"/>
      <c r="L1294" s="248"/>
      <c r="M1294" s="248"/>
      <c r="N1294" s="248"/>
      <c r="O1294" s="248"/>
    </row>
    <row r="1295" spans="1:15" s="295" customFormat="1" ht="12">
      <c r="A1295" s="345"/>
      <c r="B1295" s="346"/>
      <c r="C1295" s="347"/>
      <c r="D1295" s="356"/>
      <c r="E1295" s="345"/>
      <c r="F1295" s="349"/>
      <c r="G1295" s="314"/>
      <c r="H1295" s="314"/>
      <c r="I1295" s="356"/>
      <c r="J1295" s="248"/>
      <c r="K1295" s="248"/>
      <c r="L1295" s="248"/>
      <c r="M1295" s="248"/>
      <c r="N1295" s="248"/>
      <c r="O1295" s="248"/>
    </row>
    <row r="1296" spans="1:15" s="295" customFormat="1" ht="12">
      <c r="A1296" s="345"/>
      <c r="B1296" s="346"/>
      <c r="C1296" s="347"/>
      <c r="D1296" s="356"/>
      <c r="E1296" s="345"/>
      <c r="F1296" s="349"/>
      <c r="G1296" s="314"/>
      <c r="H1296" s="314"/>
      <c r="I1296" s="356"/>
      <c r="J1296" s="248"/>
      <c r="K1296" s="248"/>
      <c r="L1296" s="248"/>
      <c r="M1296" s="248"/>
      <c r="N1296" s="248"/>
      <c r="O1296" s="248"/>
    </row>
    <row r="1297" spans="1:15" s="295" customFormat="1" ht="12">
      <c r="A1297" s="345"/>
      <c r="B1297" s="346"/>
      <c r="C1297" s="347"/>
      <c r="D1297" s="356"/>
      <c r="E1297" s="345"/>
      <c r="F1297" s="349"/>
      <c r="G1297" s="314"/>
      <c r="H1297" s="314"/>
      <c r="I1297" s="356"/>
      <c r="J1297" s="248"/>
      <c r="K1297" s="248"/>
      <c r="L1297" s="248"/>
      <c r="M1297" s="248"/>
      <c r="N1297" s="248"/>
      <c r="O1297" s="248"/>
    </row>
    <row r="1298" spans="1:15" s="295" customFormat="1" ht="12">
      <c r="A1298" s="345"/>
      <c r="B1298" s="346"/>
      <c r="C1298" s="347"/>
      <c r="D1298" s="356"/>
      <c r="E1298" s="345"/>
      <c r="F1298" s="349"/>
      <c r="G1298" s="314"/>
      <c r="H1298" s="314"/>
      <c r="I1298" s="356"/>
      <c r="J1298" s="248"/>
      <c r="K1298" s="248"/>
      <c r="L1298" s="248"/>
      <c r="M1298" s="248"/>
      <c r="N1298" s="248"/>
      <c r="O1298" s="248"/>
    </row>
    <row r="1299" spans="1:15" s="295" customFormat="1" ht="12">
      <c r="A1299" s="345"/>
      <c r="B1299" s="346"/>
      <c r="C1299" s="347"/>
      <c r="D1299" s="356"/>
      <c r="E1299" s="345"/>
      <c r="F1299" s="349"/>
      <c r="G1299" s="314"/>
      <c r="H1299" s="314"/>
      <c r="I1299" s="356"/>
      <c r="J1299" s="248"/>
      <c r="K1299" s="248"/>
      <c r="L1299" s="248"/>
      <c r="M1299" s="248"/>
      <c r="N1299" s="248"/>
      <c r="O1299" s="248"/>
    </row>
    <row r="1300" spans="1:15" s="295" customFormat="1" ht="12">
      <c r="A1300" s="345"/>
      <c r="B1300" s="346"/>
      <c r="C1300" s="347"/>
      <c r="D1300" s="356"/>
      <c r="E1300" s="345"/>
      <c r="F1300" s="349"/>
      <c r="G1300" s="314"/>
      <c r="H1300" s="314"/>
      <c r="I1300" s="356"/>
      <c r="J1300" s="248"/>
      <c r="K1300" s="248"/>
      <c r="L1300" s="248"/>
      <c r="M1300" s="248"/>
      <c r="N1300" s="248"/>
      <c r="O1300" s="248"/>
    </row>
    <row r="1301" spans="1:15" s="295" customFormat="1" ht="12">
      <c r="A1301" s="345"/>
      <c r="B1301" s="346"/>
      <c r="C1301" s="347"/>
      <c r="D1301" s="356"/>
      <c r="E1301" s="345"/>
      <c r="F1301" s="349"/>
      <c r="G1301" s="314"/>
      <c r="H1301" s="314"/>
      <c r="I1301" s="356"/>
      <c r="J1301" s="248"/>
      <c r="K1301" s="248"/>
      <c r="L1301" s="248"/>
      <c r="M1301" s="248"/>
      <c r="N1301" s="248"/>
      <c r="O1301" s="248"/>
    </row>
    <row r="1302" spans="1:15" s="295" customFormat="1" ht="12">
      <c r="A1302" s="345"/>
      <c r="B1302" s="346"/>
      <c r="C1302" s="347"/>
      <c r="D1302" s="356"/>
      <c r="E1302" s="345"/>
      <c r="F1302" s="349"/>
      <c r="G1302" s="314"/>
      <c r="H1302" s="314"/>
      <c r="I1302" s="356"/>
      <c r="J1302" s="248"/>
      <c r="K1302" s="248"/>
      <c r="L1302" s="248"/>
      <c r="M1302" s="248"/>
      <c r="N1302" s="248"/>
      <c r="O1302" s="248"/>
    </row>
    <row r="1303" spans="1:15" s="295" customFormat="1" ht="12">
      <c r="A1303" s="345"/>
      <c r="B1303" s="346"/>
      <c r="C1303" s="347"/>
      <c r="D1303" s="356"/>
      <c r="E1303" s="345"/>
      <c r="F1303" s="349"/>
      <c r="G1303" s="314"/>
      <c r="H1303" s="314"/>
      <c r="I1303" s="356"/>
      <c r="J1303" s="248"/>
      <c r="K1303" s="248"/>
      <c r="L1303" s="248"/>
      <c r="M1303" s="248"/>
      <c r="N1303" s="248"/>
      <c r="O1303" s="248"/>
    </row>
    <row r="1304" spans="1:15" s="295" customFormat="1" ht="12">
      <c r="A1304" s="345"/>
      <c r="B1304" s="346"/>
      <c r="C1304" s="347"/>
      <c r="D1304" s="356"/>
      <c r="E1304" s="345"/>
      <c r="F1304" s="349"/>
      <c r="G1304" s="314"/>
      <c r="H1304" s="314"/>
      <c r="I1304" s="356"/>
      <c r="J1304" s="248"/>
      <c r="K1304" s="248"/>
      <c r="L1304" s="248"/>
      <c r="M1304" s="248"/>
      <c r="N1304" s="248"/>
      <c r="O1304" s="248"/>
    </row>
    <row r="1305" spans="1:15" s="295" customFormat="1" ht="12">
      <c r="A1305" s="345"/>
      <c r="B1305" s="346"/>
      <c r="C1305" s="347"/>
      <c r="D1305" s="356"/>
      <c r="E1305" s="345"/>
      <c r="F1305" s="349"/>
      <c r="G1305" s="314"/>
      <c r="H1305" s="314"/>
      <c r="I1305" s="356"/>
      <c r="J1305" s="248"/>
      <c r="K1305" s="248"/>
      <c r="L1305" s="248"/>
      <c r="M1305" s="248"/>
      <c r="N1305" s="248"/>
      <c r="O1305" s="248"/>
    </row>
    <row r="1306" spans="1:15" s="295" customFormat="1" ht="12">
      <c r="A1306" s="345"/>
      <c r="B1306" s="346"/>
      <c r="C1306" s="347"/>
      <c r="D1306" s="356"/>
      <c r="E1306" s="345"/>
      <c r="F1306" s="349"/>
      <c r="G1306" s="314"/>
      <c r="H1306" s="314"/>
      <c r="I1306" s="356"/>
      <c r="J1306" s="248"/>
      <c r="K1306" s="248"/>
      <c r="L1306" s="248"/>
      <c r="M1306" s="248"/>
      <c r="N1306" s="248"/>
      <c r="O1306" s="248"/>
    </row>
    <row r="1307" spans="1:15" s="295" customFormat="1" ht="12">
      <c r="A1307" s="345"/>
      <c r="B1307" s="346"/>
      <c r="C1307" s="347"/>
      <c r="D1307" s="356"/>
      <c r="E1307" s="345"/>
      <c r="F1307" s="349"/>
      <c r="G1307" s="314"/>
      <c r="H1307" s="314"/>
      <c r="I1307" s="356"/>
      <c r="J1307" s="248"/>
      <c r="K1307" s="248"/>
      <c r="L1307" s="248"/>
      <c r="M1307" s="248"/>
      <c r="N1307" s="248"/>
      <c r="O1307" s="248"/>
    </row>
    <row r="1308" spans="1:15" s="295" customFormat="1" ht="12">
      <c r="A1308" s="345"/>
      <c r="B1308" s="346"/>
      <c r="C1308" s="347"/>
      <c r="D1308" s="356"/>
      <c r="E1308" s="345"/>
      <c r="F1308" s="349"/>
      <c r="G1308" s="314"/>
      <c r="H1308" s="314"/>
      <c r="I1308" s="356"/>
      <c r="J1308" s="248"/>
      <c r="K1308" s="248"/>
      <c r="L1308" s="248"/>
      <c r="M1308" s="248"/>
      <c r="N1308" s="248"/>
      <c r="O1308" s="248"/>
    </row>
    <row r="1309" spans="1:15" s="295" customFormat="1" ht="12">
      <c r="A1309" s="345"/>
      <c r="B1309" s="346"/>
      <c r="C1309" s="347"/>
      <c r="D1309" s="356"/>
      <c r="E1309" s="345"/>
      <c r="F1309" s="349"/>
      <c r="G1309" s="314"/>
      <c r="H1309" s="314"/>
      <c r="I1309" s="356"/>
      <c r="J1309" s="248"/>
      <c r="K1309" s="248"/>
      <c r="L1309" s="248"/>
      <c r="M1309" s="248"/>
      <c r="N1309" s="248"/>
      <c r="O1309" s="248"/>
    </row>
    <row r="1310" spans="1:15" s="295" customFormat="1" ht="12">
      <c r="A1310" s="345"/>
      <c r="B1310" s="346"/>
      <c r="C1310" s="347"/>
      <c r="D1310" s="356"/>
      <c r="E1310" s="345"/>
      <c r="F1310" s="349"/>
      <c r="G1310" s="314"/>
      <c r="H1310" s="314"/>
      <c r="I1310" s="356"/>
      <c r="J1310" s="248"/>
      <c r="K1310" s="248"/>
      <c r="L1310" s="248"/>
      <c r="M1310" s="248"/>
      <c r="N1310" s="248"/>
      <c r="O1310" s="248"/>
    </row>
    <row r="1311" spans="1:15" s="295" customFormat="1" ht="12">
      <c r="A1311" s="345"/>
      <c r="B1311" s="346"/>
      <c r="C1311" s="347"/>
      <c r="D1311" s="356"/>
      <c r="E1311" s="345"/>
      <c r="F1311" s="349"/>
      <c r="G1311" s="314"/>
      <c r="H1311" s="314"/>
      <c r="I1311" s="356"/>
      <c r="J1311" s="248"/>
      <c r="K1311" s="248"/>
      <c r="L1311" s="248"/>
      <c r="M1311" s="248"/>
      <c r="N1311" s="248"/>
      <c r="O1311" s="248"/>
    </row>
    <row r="1312" spans="1:15" s="295" customFormat="1" ht="12">
      <c r="A1312" s="345"/>
      <c r="B1312" s="346"/>
      <c r="C1312" s="347"/>
      <c r="D1312" s="356"/>
      <c r="E1312" s="345"/>
      <c r="F1312" s="349"/>
      <c r="G1312" s="314"/>
      <c r="H1312" s="314"/>
      <c r="I1312" s="356"/>
      <c r="J1312" s="248"/>
      <c r="K1312" s="248"/>
      <c r="L1312" s="248"/>
      <c r="M1312" s="248"/>
      <c r="N1312" s="248"/>
      <c r="O1312" s="248"/>
    </row>
    <row r="1313" spans="1:15" s="295" customFormat="1" ht="12">
      <c r="A1313" s="345"/>
      <c r="B1313" s="346"/>
      <c r="C1313" s="347"/>
      <c r="D1313" s="356"/>
      <c r="E1313" s="345"/>
      <c r="F1313" s="349"/>
      <c r="G1313" s="314"/>
      <c r="H1313" s="314"/>
      <c r="I1313" s="356"/>
      <c r="J1313" s="248"/>
      <c r="K1313" s="248"/>
      <c r="L1313" s="248"/>
      <c r="M1313" s="248"/>
      <c r="N1313" s="248"/>
      <c r="O1313" s="248"/>
    </row>
    <row r="1314" spans="1:15" s="295" customFormat="1" ht="12">
      <c r="A1314" s="345"/>
      <c r="B1314" s="346"/>
      <c r="C1314" s="347"/>
      <c r="D1314" s="356"/>
      <c r="E1314" s="345"/>
      <c r="F1314" s="349"/>
      <c r="G1314" s="314"/>
      <c r="H1314" s="314"/>
      <c r="I1314" s="356"/>
      <c r="J1314" s="248"/>
      <c r="K1314" s="248"/>
      <c r="L1314" s="248"/>
      <c r="M1314" s="248"/>
      <c r="N1314" s="248"/>
      <c r="O1314" s="248"/>
    </row>
    <row r="1315" spans="1:15" s="295" customFormat="1" ht="12">
      <c r="A1315" s="345"/>
      <c r="B1315" s="346"/>
      <c r="C1315" s="347"/>
      <c r="D1315" s="356"/>
      <c r="E1315" s="345"/>
      <c r="F1315" s="349"/>
      <c r="G1315" s="314"/>
      <c r="H1315" s="314"/>
      <c r="I1315" s="356"/>
      <c r="J1315" s="248"/>
      <c r="K1315" s="248"/>
      <c r="L1315" s="248"/>
      <c r="M1315" s="248"/>
      <c r="N1315" s="248"/>
      <c r="O1315" s="248"/>
    </row>
    <row r="1316" spans="1:15" s="295" customFormat="1" ht="12">
      <c r="A1316" s="345"/>
      <c r="B1316" s="346"/>
      <c r="C1316" s="347"/>
      <c r="D1316" s="356"/>
      <c r="E1316" s="345"/>
      <c r="F1316" s="349"/>
      <c r="G1316" s="314"/>
      <c r="H1316" s="314"/>
      <c r="I1316" s="356"/>
      <c r="J1316" s="248"/>
      <c r="K1316" s="248"/>
      <c r="L1316" s="248"/>
      <c r="M1316" s="248"/>
      <c r="N1316" s="248"/>
      <c r="O1316" s="248"/>
    </row>
    <row r="1317" spans="1:15" s="295" customFormat="1" ht="12">
      <c r="A1317" s="345"/>
      <c r="B1317" s="346"/>
      <c r="C1317" s="347"/>
      <c r="D1317" s="356"/>
      <c r="E1317" s="345"/>
      <c r="F1317" s="349"/>
      <c r="G1317" s="314"/>
      <c r="H1317" s="314"/>
      <c r="I1317" s="356"/>
      <c r="J1317" s="248"/>
      <c r="K1317" s="248"/>
      <c r="L1317" s="248"/>
      <c r="M1317" s="248"/>
      <c r="N1317" s="248"/>
      <c r="O1317" s="248"/>
    </row>
    <row r="1318" spans="1:15" s="295" customFormat="1" ht="12">
      <c r="A1318" s="345"/>
      <c r="B1318" s="346"/>
      <c r="C1318" s="347"/>
      <c r="D1318" s="356"/>
      <c r="E1318" s="345"/>
      <c r="F1318" s="349"/>
      <c r="G1318" s="314"/>
      <c r="H1318" s="314"/>
      <c r="I1318" s="356"/>
      <c r="J1318" s="248"/>
      <c r="K1318" s="248"/>
      <c r="L1318" s="248"/>
      <c r="M1318" s="248"/>
      <c r="N1318" s="248"/>
      <c r="O1318" s="248"/>
    </row>
    <row r="1319" spans="1:15" s="295" customFormat="1" ht="12">
      <c r="A1319" s="345"/>
      <c r="B1319" s="346"/>
      <c r="C1319" s="347"/>
      <c r="D1319" s="356"/>
      <c r="E1319" s="345"/>
      <c r="F1319" s="349"/>
      <c r="G1319" s="314"/>
      <c r="H1319" s="314"/>
      <c r="I1319" s="356"/>
      <c r="J1319" s="248"/>
      <c r="K1319" s="248"/>
      <c r="L1319" s="248"/>
      <c r="M1319" s="248"/>
      <c r="N1319" s="248"/>
      <c r="O1319" s="248"/>
    </row>
    <row r="1320" spans="1:15" s="295" customFormat="1" ht="12">
      <c r="A1320" s="345"/>
      <c r="B1320" s="346"/>
      <c r="C1320" s="347"/>
      <c r="D1320" s="356"/>
      <c r="E1320" s="345"/>
      <c r="F1320" s="349"/>
      <c r="G1320" s="314"/>
      <c r="H1320" s="314"/>
      <c r="I1320" s="356"/>
      <c r="J1320" s="248"/>
      <c r="K1320" s="248"/>
      <c r="L1320" s="248"/>
      <c r="M1320" s="248"/>
      <c r="N1320" s="248"/>
      <c r="O1320" s="248"/>
    </row>
    <row r="1321" spans="1:15" s="295" customFormat="1" ht="12">
      <c r="A1321" s="345"/>
      <c r="B1321" s="346"/>
      <c r="C1321" s="347"/>
      <c r="D1321" s="356"/>
      <c r="E1321" s="345"/>
      <c r="F1321" s="349"/>
      <c r="G1321" s="314"/>
      <c r="H1321" s="314"/>
      <c r="I1321" s="356"/>
      <c r="J1321" s="248"/>
      <c r="K1321" s="248"/>
      <c r="L1321" s="248"/>
      <c r="M1321" s="248"/>
      <c r="N1321" s="248"/>
      <c r="O1321" s="248"/>
    </row>
    <row r="1322" spans="1:15" s="295" customFormat="1" ht="12">
      <c r="A1322" s="345"/>
      <c r="B1322" s="346"/>
      <c r="C1322" s="347"/>
      <c r="D1322" s="356"/>
      <c r="E1322" s="345"/>
      <c r="F1322" s="349"/>
      <c r="G1322" s="314"/>
      <c r="H1322" s="314"/>
      <c r="I1322" s="356"/>
      <c r="J1322" s="248"/>
      <c r="K1322" s="248"/>
      <c r="L1322" s="248"/>
      <c r="M1322" s="248"/>
      <c r="N1322" s="248"/>
      <c r="O1322" s="248"/>
    </row>
    <row r="1323" spans="1:15" s="295" customFormat="1" ht="12">
      <c r="A1323" s="345"/>
      <c r="B1323" s="346"/>
      <c r="C1323" s="347"/>
      <c r="D1323" s="356"/>
      <c r="E1323" s="345"/>
      <c r="F1323" s="349"/>
      <c r="G1323" s="314"/>
      <c r="H1323" s="314"/>
      <c r="I1323" s="356"/>
      <c r="J1323" s="248"/>
      <c r="K1323" s="248"/>
      <c r="L1323" s="248"/>
      <c r="M1323" s="248"/>
      <c r="N1323" s="248"/>
      <c r="O1323" s="248"/>
    </row>
    <row r="1324" spans="1:15" s="295" customFormat="1" ht="12">
      <c r="A1324" s="345"/>
      <c r="B1324" s="346"/>
      <c r="C1324" s="347"/>
      <c r="D1324" s="356"/>
      <c r="E1324" s="345"/>
      <c r="F1324" s="349"/>
      <c r="G1324" s="314"/>
      <c r="H1324" s="314"/>
      <c r="I1324" s="356"/>
      <c r="J1324" s="248"/>
      <c r="K1324" s="248"/>
      <c r="L1324" s="248"/>
      <c r="M1324" s="248"/>
      <c r="N1324" s="248"/>
      <c r="O1324" s="248"/>
    </row>
    <row r="1325" spans="1:15" s="295" customFormat="1" ht="12">
      <c r="A1325" s="345"/>
      <c r="B1325" s="346"/>
      <c r="C1325" s="347"/>
      <c r="D1325" s="356"/>
      <c r="E1325" s="345"/>
      <c r="F1325" s="349"/>
      <c r="G1325" s="314"/>
      <c r="H1325" s="314"/>
      <c r="I1325" s="356"/>
      <c r="J1325" s="248"/>
      <c r="K1325" s="248"/>
      <c r="L1325" s="248"/>
      <c r="M1325" s="248"/>
      <c r="N1325" s="248"/>
      <c r="O1325" s="248"/>
    </row>
    <row r="1326" spans="1:15" s="295" customFormat="1" ht="12">
      <c r="A1326" s="345"/>
      <c r="B1326" s="346"/>
      <c r="C1326" s="347"/>
      <c r="D1326" s="356"/>
      <c r="E1326" s="345"/>
      <c r="F1326" s="349"/>
      <c r="G1326" s="314"/>
      <c r="H1326" s="314"/>
      <c r="I1326" s="356"/>
      <c r="J1326" s="248"/>
      <c r="K1326" s="248"/>
      <c r="L1326" s="248"/>
      <c r="M1326" s="248"/>
      <c r="N1326" s="248"/>
      <c r="O1326" s="248"/>
    </row>
    <row r="1327" spans="1:15" s="295" customFormat="1" ht="12">
      <c r="A1327" s="345"/>
      <c r="B1327" s="346"/>
      <c r="C1327" s="347"/>
      <c r="D1327" s="356"/>
      <c r="E1327" s="345"/>
      <c r="F1327" s="349"/>
      <c r="G1327" s="314"/>
      <c r="H1327" s="314"/>
      <c r="I1327" s="356"/>
      <c r="J1327" s="248"/>
      <c r="K1327" s="248"/>
      <c r="L1327" s="248"/>
      <c r="M1327" s="248"/>
      <c r="N1327" s="248"/>
      <c r="O1327" s="248"/>
    </row>
    <row r="1328" spans="1:15" s="295" customFormat="1" ht="12">
      <c r="A1328" s="345"/>
      <c r="B1328" s="346"/>
      <c r="C1328" s="347"/>
      <c r="D1328" s="356"/>
      <c r="E1328" s="345"/>
      <c r="F1328" s="349"/>
      <c r="G1328" s="314"/>
      <c r="H1328" s="314"/>
      <c r="I1328" s="356"/>
      <c r="J1328" s="248"/>
      <c r="K1328" s="248"/>
      <c r="L1328" s="248"/>
      <c r="M1328" s="248"/>
      <c r="N1328" s="248"/>
      <c r="O1328" s="248"/>
    </row>
    <row r="1329" spans="1:15" s="295" customFormat="1" ht="12">
      <c r="A1329" s="345"/>
      <c r="B1329" s="346"/>
      <c r="C1329" s="347"/>
      <c r="D1329" s="356"/>
      <c r="E1329" s="345"/>
      <c r="F1329" s="349"/>
      <c r="G1329" s="314"/>
      <c r="H1329" s="314"/>
      <c r="I1329" s="356"/>
      <c r="J1329" s="248"/>
      <c r="K1329" s="248"/>
      <c r="L1329" s="248"/>
      <c r="M1329" s="248"/>
      <c r="N1329" s="248"/>
      <c r="O1329" s="248"/>
    </row>
    <row r="1330" spans="1:15" s="295" customFormat="1" ht="12">
      <c r="A1330" s="345"/>
      <c r="B1330" s="346"/>
      <c r="C1330" s="347"/>
      <c r="D1330" s="356"/>
      <c r="E1330" s="345"/>
      <c r="F1330" s="349"/>
      <c r="G1330" s="314"/>
      <c r="H1330" s="314"/>
      <c r="I1330" s="356"/>
      <c r="J1330" s="248"/>
      <c r="K1330" s="248"/>
      <c r="L1330" s="248"/>
      <c r="M1330" s="248"/>
      <c r="N1330" s="248"/>
      <c r="O1330" s="248"/>
    </row>
    <row r="1331" spans="1:15" s="295" customFormat="1" ht="12">
      <c r="A1331" s="345"/>
      <c r="B1331" s="346"/>
      <c r="C1331" s="347"/>
      <c r="D1331" s="356"/>
      <c r="E1331" s="345"/>
      <c r="F1331" s="349"/>
      <c r="G1331" s="314"/>
      <c r="H1331" s="314"/>
      <c r="I1331" s="356"/>
      <c r="J1331" s="248"/>
      <c r="K1331" s="248"/>
      <c r="L1331" s="248"/>
      <c r="M1331" s="248"/>
      <c r="N1331" s="248"/>
      <c r="O1331" s="248"/>
    </row>
    <row r="1332" spans="1:15" s="295" customFormat="1" ht="12">
      <c r="A1332" s="345"/>
      <c r="B1332" s="346"/>
      <c r="C1332" s="347"/>
      <c r="D1332" s="356"/>
      <c r="E1332" s="345"/>
      <c r="F1332" s="349"/>
      <c r="G1332" s="314"/>
      <c r="H1332" s="314"/>
      <c r="I1332" s="356"/>
      <c r="J1332" s="248"/>
      <c r="K1332" s="248"/>
      <c r="L1332" s="248"/>
      <c r="M1332" s="248"/>
      <c r="N1332" s="248"/>
      <c r="O1332" s="248"/>
    </row>
    <row r="1333" spans="1:15" s="295" customFormat="1" ht="12">
      <c r="A1333" s="345"/>
      <c r="B1333" s="346"/>
      <c r="C1333" s="347"/>
      <c r="D1333" s="356"/>
      <c r="E1333" s="345"/>
      <c r="F1333" s="349"/>
      <c r="G1333" s="314"/>
      <c r="H1333" s="314"/>
      <c r="I1333" s="356"/>
      <c r="J1333" s="248"/>
      <c r="K1333" s="248"/>
      <c r="L1333" s="248"/>
      <c r="M1333" s="248"/>
      <c r="N1333" s="248"/>
      <c r="O1333" s="248"/>
    </row>
    <row r="1334" spans="1:15" s="295" customFormat="1" ht="12">
      <c r="A1334" s="345"/>
      <c r="B1334" s="346"/>
      <c r="C1334" s="347"/>
      <c r="D1334" s="356"/>
      <c r="E1334" s="345"/>
      <c r="F1334" s="349"/>
      <c r="G1334" s="314"/>
      <c r="H1334" s="314"/>
      <c r="I1334" s="356"/>
      <c r="J1334" s="248"/>
      <c r="K1334" s="248"/>
      <c r="L1334" s="248"/>
      <c r="M1334" s="248"/>
      <c r="N1334" s="248"/>
      <c r="O1334" s="248"/>
    </row>
    <row r="1335" spans="1:15" s="295" customFormat="1" ht="12">
      <c r="A1335" s="345"/>
      <c r="B1335" s="346"/>
      <c r="C1335" s="347"/>
      <c r="D1335" s="356"/>
      <c r="E1335" s="345"/>
      <c r="F1335" s="349"/>
      <c r="G1335" s="314"/>
      <c r="H1335" s="314"/>
      <c r="I1335" s="356"/>
      <c r="J1335" s="248"/>
      <c r="K1335" s="248"/>
      <c r="L1335" s="248"/>
      <c r="M1335" s="248"/>
      <c r="N1335" s="248"/>
      <c r="O1335" s="248"/>
    </row>
    <row r="1336" spans="1:15" s="295" customFormat="1" ht="12">
      <c r="A1336" s="345"/>
      <c r="B1336" s="346"/>
      <c r="C1336" s="347"/>
      <c r="D1336" s="356"/>
      <c r="E1336" s="345"/>
      <c r="F1336" s="349"/>
      <c r="G1336" s="314"/>
      <c r="H1336" s="314"/>
      <c r="I1336" s="356"/>
      <c r="J1336" s="248"/>
      <c r="K1336" s="248"/>
      <c r="L1336" s="248"/>
      <c r="M1336" s="248"/>
      <c r="N1336" s="248"/>
      <c r="O1336" s="248"/>
    </row>
    <row r="1337" spans="1:15" s="295" customFormat="1" ht="12">
      <c r="A1337" s="345"/>
      <c r="B1337" s="346"/>
      <c r="C1337" s="347"/>
      <c r="D1337" s="356"/>
      <c r="E1337" s="345"/>
      <c r="F1337" s="349"/>
      <c r="G1337" s="314"/>
      <c r="H1337" s="314"/>
      <c r="I1337" s="356"/>
      <c r="J1337" s="248"/>
      <c r="K1337" s="248"/>
      <c r="L1337" s="248"/>
      <c r="M1337" s="248"/>
      <c r="N1337" s="248"/>
      <c r="O1337" s="248"/>
    </row>
    <row r="1338" spans="1:15" s="295" customFormat="1" ht="12">
      <c r="A1338" s="345"/>
      <c r="B1338" s="346"/>
      <c r="C1338" s="347"/>
      <c r="D1338" s="356"/>
      <c r="E1338" s="345"/>
      <c r="F1338" s="349"/>
      <c r="G1338" s="314"/>
      <c r="H1338" s="314"/>
      <c r="I1338" s="356"/>
      <c r="J1338" s="248"/>
      <c r="K1338" s="248"/>
      <c r="L1338" s="248"/>
      <c r="M1338" s="248"/>
      <c r="N1338" s="248"/>
      <c r="O1338" s="248"/>
    </row>
    <row r="1339" spans="1:15" s="295" customFormat="1" ht="12">
      <c r="A1339" s="345"/>
      <c r="B1339" s="346"/>
      <c r="C1339" s="347"/>
      <c r="D1339" s="356"/>
      <c r="E1339" s="345"/>
      <c r="F1339" s="349"/>
      <c r="G1339" s="314"/>
      <c r="H1339" s="314"/>
      <c r="I1339" s="356"/>
      <c r="J1339" s="248"/>
      <c r="K1339" s="248"/>
      <c r="L1339" s="248"/>
      <c r="M1339" s="248"/>
      <c r="N1339" s="248"/>
      <c r="O1339" s="248"/>
    </row>
    <row r="1340" spans="1:15" s="295" customFormat="1" ht="12">
      <c r="A1340" s="345"/>
      <c r="B1340" s="346"/>
      <c r="C1340" s="347"/>
      <c r="D1340" s="356"/>
      <c r="E1340" s="345"/>
      <c r="F1340" s="349"/>
      <c r="G1340" s="314"/>
      <c r="H1340" s="314"/>
      <c r="I1340" s="356"/>
      <c r="J1340" s="248"/>
      <c r="K1340" s="248"/>
      <c r="L1340" s="248"/>
      <c r="M1340" s="248"/>
      <c r="N1340" s="248"/>
      <c r="O1340" s="248"/>
    </row>
    <row r="1341" spans="1:15" s="295" customFormat="1" ht="12">
      <c r="A1341" s="345"/>
      <c r="B1341" s="346"/>
      <c r="C1341" s="347"/>
      <c r="D1341" s="356"/>
      <c r="E1341" s="345"/>
      <c r="F1341" s="349"/>
      <c r="G1341" s="314"/>
      <c r="H1341" s="314"/>
      <c r="I1341" s="356"/>
      <c r="J1341" s="248"/>
      <c r="K1341" s="248"/>
      <c r="L1341" s="248"/>
      <c r="M1341" s="248"/>
      <c r="N1341" s="248"/>
      <c r="O1341" s="248"/>
    </row>
    <row r="1342" spans="1:15" s="295" customFormat="1" ht="12">
      <c r="A1342" s="345"/>
      <c r="B1342" s="346"/>
      <c r="C1342" s="347"/>
      <c r="D1342" s="356"/>
      <c r="E1342" s="345"/>
      <c r="F1342" s="349"/>
      <c r="G1342" s="314"/>
      <c r="H1342" s="314"/>
      <c r="I1342" s="356"/>
      <c r="J1342" s="248"/>
      <c r="K1342" s="248"/>
      <c r="L1342" s="248"/>
      <c r="M1342" s="248"/>
      <c r="N1342" s="248"/>
      <c r="O1342" s="248"/>
    </row>
    <row r="1343" spans="1:15" s="295" customFormat="1" ht="12">
      <c r="A1343" s="345"/>
      <c r="B1343" s="346"/>
      <c r="C1343" s="347"/>
      <c r="D1343" s="356"/>
      <c r="E1343" s="345"/>
      <c r="F1343" s="349"/>
      <c r="G1343" s="314"/>
      <c r="H1343" s="314"/>
      <c r="I1343" s="356"/>
      <c r="J1343" s="248"/>
      <c r="K1343" s="248"/>
      <c r="L1343" s="248"/>
      <c r="M1343" s="248"/>
      <c r="N1343" s="248"/>
      <c r="O1343" s="248"/>
    </row>
    <row r="1344" spans="1:15" s="295" customFormat="1" ht="12">
      <c r="A1344" s="345"/>
      <c r="B1344" s="346"/>
      <c r="C1344" s="347"/>
      <c r="D1344" s="356"/>
      <c r="E1344" s="345"/>
      <c r="F1344" s="349"/>
      <c r="G1344" s="314"/>
      <c r="H1344" s="314"/>
      <c r="I1344" s="356"/>
      <c r="J1344" s="248"/>
      <c r="K1344" s="248"/>
      <c r="L1344" s="248"/>
      <c r="M1344" s="248"/>
      <c r="N1344" s="248"/>
      <c r="O1344" s="248"/>
    </row>
    <row r="1345" spans="1:15" s="295" customFormat="1" ht="12">
      <c r="A1345" s="345"/>
      <c r="B1345" s="346"/>
      <c r="C1345" s="347"/>
      <c r="D1345" s="356"/>
      <c r="E1345" s="345"/>
      <c r="F1345" s="349"/>
      <c r="G1345" s="314"/>
      <c r="H1345" s="314"/>
      <c r="I1345" s="356"/>
      <c r="J1345" s="248"/>
      <c r="K1345" s="248"/>
      <c r="L1345" s="248"/>
      <c r="M1345" s="248"/>
      <c r="N1345" s="248"/>
      <c r="O1345" s="248"/>
    </row>
    <row r="1346" spans="1:15" s="295" customFormat="1" ht="12">
      <c r="A1346" s="345"/>
      <c r="B1346" s="346"/>
      <c r="C1346" s="347"/>
      <c r="D1346" s="356"/>
      <c r="E1346" s="345"/>
      <c r="F1346" s="349"/>
      <c r="G1346" s="314"/>
      <c r="H1346" s="314"/>
      <c r="I1346" s="356"/>
      <c r="J1346" s="248"/>
      <c r="K1346" s="248"/>
      <c r="L1346" s="248"/>
      <c r="M1346" s="248"/>
      <c r="N1346" s="248"/>
      <c r="O1346" s="248"/>
    </row>
    <row r="1347" spans="1:15" s="295" customFormat="1" ht="12">
      <c r="A1347" s="345"/>
      <c r="B1347" s="346"/>
      <c r="C1347" s="347"/>
      <c r="D1347" s="356"/>
      <c r="E1347" s="345"/>
      <c r="F1347" s="349"/>
      <c r="G1347" s="314"/>
      <c r="H1347" s="314"/>
      <c r="I1347" s="356"/>
      <c r="J1347" s="248"/>
      <c r="K1347" s="248"/>
      <c r="L1347" s="248"/>
      <c r="M1347" s="248"/>
      <c r="N1347" s="248"/>
      <c r="O1347" s="248"/>
    </row>
    <row r="1348" spans="1:15" s="295" customFormat="1" ht="12">
      <c r="A1348" s="345"/>
      <c r="B1348" s="346"/>
      <c r="C1348" s="347"/>
      <c r="D1348" s="356"/>
      <c r="E1348" s="345"/>
      <c r="F1348" s="349"/>
      <c r="G1348" s="314"/>
      <c r="H1348" s="314"/>
      <c r="I1348" s="356"/>
      <c r="J1348" s="248"/>
      <c r="K1348" s="248"/>
      <c r="L1348" s="248"/>
      <c r="M1348" s="248"/>
      <c r="N1348" s="248"/>
      <c r="O1348" s="248"/>
    </row>
    <row r="1349" spans="1:15" s="295" customFormat="1" ht="12">
      <c r="A1349" s="345"/>
      <c r="B1349" s="346"/>
      <c r="C1349" s="347"/>
      <c r="D1349" s="356"/>
      <c r="E1349" s="345"/>
      <c r="F1349" s="349"/>
      <c r="G1349" s="314"/>
      <c r="H1349" s="314"/>
      <c r="I1349" s="356"/>
      <c r="J1349" s="248"/>
      <c r="K1349" s="248"/>
      <c r="L1349" s="248"/>
      <c r="M1349" s="248"/>
      <c r="N1349" s="248"/>
      <c r="O1349" s="248"/>
    </row>
    <row r="1350" spans="1:15" s="295" customFormat="1" ht="12">
      <c r="A1350" s="345"/>
      <c r="B1350" s="346"/>
      <c r="C1350" s="347"/>
      <c r="D1350" s="356"/>
      <c r="E1350" s="345"/>
      <c r="F1350" s="349"/>
      <c r="G1350" s="314"/>
      <c r="H1350" s="314"/>
      <c r="I1350" s="356"/>
      <c r="J1350" s="248"/>
      <c r="K1350" s="248"/>
      <c r="L1350" s="248"/>
      <c r="M1350" s="248"/>
      <c r="N1350" s="248"/>
      <c r="O1350" s="248"/>
    </row>
    <row r="1351" spans="1:15" s="295" customFormat="1" ht="12">
      <c r="A1351" s="345"/>
      <c r="B1351" s="346"/>
      <c r="C1351" s="347"/>
      <c r="D1351" s="356"/>
      <c r="E1351" s="345"/>
      <c r="F1351" s="349"/>
      <c r="G1351" s="314"/>
      <c r="H1351" s="314"/>
      <c r="I1351" s="356"/>
      <c r="J1351" s="248"/>
      <c r="K1351" s="248"/>
      <c r="L1351" s="248"/>
      <c r="M1351" s="248"/>
      <c r="N1351" s="248"/>
      <c r="O1351" s="248"/>
    </row>
    <row r="1352" spans="1:15" s="295" customFormat="1" ht="12">
      <c r="A1352" s="345"/>
      <c r="B1352" s="346"/>
      <c r="C1352" s="347"/>
      <c r="D1352" s="356"/>
      <c r="E1352" s="345"/>
      <c r="F1352" s="349"/>
      <c r="G1352" s="314"/>
      <c r="H1352" s="314"/>
      <c r="I1352" s="356"/>
      <c r="J1352" s="248"/>
      <c r="K1352" s="248"/>
      <c r="L1352" s="248"/>
      <c r="M1352" s="248"/>
      <c r="N1352" s="248"/>
      <c r="O1352" s="248"/>
    </row>
    <row r="1353" spans="1:15" s="295" customFormat="1" ht="12">
      <c r="A1353" s="345"/>
      <c r="B1353" s="346"/>
      <c r="C1353" s="347"/>
      <c r="D1353" s="356"/>
      <c r="E1353" s="345"/>
      <c r="F1353" s="349"/>
      <c r="G1353" s="314"/>
      <c r="H1353" s="314"/>
      <c r="I1353" s="356"/>
      <c r="J1353" s="248"/>
      <c r="K1353" s="248"/>
      <c r="L1353" s="248"/>
      <c r="M1353" s="248"/>
      <c r="N1353" s="248"/>
      <c r="O1353" s="248"/>
    </row>
    <row r="1354" spans="1:15" s="295" customFormat="1" ht="12">
      <c r="A1354" s="345"/>
      <c r="B1354" s="346"/>
      <c r="C1354" s="347"/>
      <c r="D1354" s="356"/>
      <c r="E1354" s="345"/>
      <c r="F1354" s="349"/>
      <c r="G1354" s="314"/>
      <c r="H1354" s="314"/>
      <c r="I1354" s="356"/>
      <c r="J1354" s="248"/>
      <c r="K1354" s="248"/>
      <c r="L1354" s="248"/>
      <c r="M1354" s="248"/>
      <c r="N1354" s="248"/>
      <c r="O1354" s="248"/>
    </row>
    <row r="1355" spans="1:15" s="295" customFormat="1" ht="12">
      <c r="A1355" s="345"/>
      <c r="B1355" s="346"/>
      <c r="C1355" s="347"/>
      <c r="D1355" s="356"/>
      <c r="E1355" s="345"/>
      <c r="F1355" s="349"/>
      <c r="G1355" s="314"/>
      <c r="H1355" s="314"/>
      <c r="I1355" s="356"/>
      <c r="J1355" s="248"/>
      <c r="K1355" s="248"/>
      <c r="L1355" s="248"/>
      <c r="M1355" s="248"/>
      <c r="N1355" s="248"/>
      <c r="O1355" s="248"/>
    </row>
    <row r="1356" spans="1:15" s="295" customFormat="1" ht="12">
      <c r="A1356" s="345"/>
      <c r="B1356" s="346"/>
      <c r="C1356" s="347"/>
      <c r="D1356" s="356"/>
      <c r="E1356" s="345"/>
      <c r="F1356" s="349"/>
      <c r="G1356" s="314"/>
      <c r="H1356" s="314"/>
      <c r="I1356" s="356"/>
      <c r="J1356" s="248"/>
      <c r="K1356" s="248"/>
      <c r="L1356" s="248"/>
      <c r="M1356" s="248"/>
      <c r="N1356" s="248"/>
      <c r="O1356" s="248"/>
    </row>
    <row r="1357" spans="1:15" s="295" customFormat="1" ht="12">
      <c r="A1357" s="345"/>
      <c r="B1357" s="346"/>
      <c r="C1357" s="347"/>
      <c r="D1357" s="356"/>
      <c r="E1357" s="345"/>
      <c r="F1357" s="349"/>
      <c r="G1357" s="314"/>
      <c r="H1357" s="314"/>
      <c r="I1357" s="356"/>
      <c r="J1357" s="248"/>
      <c r="K1357" s="248"/>
      <c r="L1357" s="248"/>
      <c r="M1357" s="248"/>
      <c r="N1357" s="248"/>
      <c r="O1357" s="248"/>
    </row>
    <row r="1358" spans="1:15" s="295" customFormat="1" ht="12">
      <c r="A1358" s="345"/>
      <c r="B1358" s="346"/>
      <c r="C1358" s="347"/>
      <c r="D1358" s="356"/>
      <c r="E1358" s="345"/>
      <c r="F1358" s="349"/>
      <c r="G1358" s="314"/>
      <c r="H1358" s="314"/>
      <c r="I1358" s="356"/>
      <c r="J1358" s="248"/>
      <c r="K1358" s="248"/>
      <c r="L1358" s="248"/>
      <c r="M1358" s="248"/>
      <c r="N1358" s="248"/>
      <c r="O1358" s="248"/>
    </row>
    <row r="1359" spans="1:15" s="295" customFormat="1" ht="12">
      <c r="A1359" s="345"/>
      <c r="B1359" s="346"/>
      <c r="C1359" s="347"/>
      <c r="D1359" s="356"/>
      <c r="E1359" s="345"/>
      <c r="F1359" s="349"/>
      <c r="G1359" s="314"/>
      <c r="H1359" s="314"/>
      <c r="I1359" s="356"/>
      <c r="J1359" s="248"/>
      <c r="K1359" s="248"/>
      <c r="L1359" s="248"/>
      <c r="M1359" s="248"/>
      <c r="N1359" s="248"/>
      <c r="O1359" s="248"/>
    </row>
    <row r="1360" spans="1:15" s="295" customFormat="1" ht="12">
      <c r="A1360" s="345"/>
      <c r="B1360" s="346"/>
      <c r="C1360" s="347"/>
      <c r="D1360" s="356"/>
      <c r="E1360" s="345"/>
      <c r="F1360" s="349"/>
      <c r="G1360" s="314"/>
      <c r="H1360" s="314"/>
      <c r="I1360" s="356"/>
      <c r="J1360" s="248"/>
      <c r="K1360" s="248"/>
      <c r="L1360" s="248"/>
      <c r="M1360" s="248"/>
      <c r="N1360" s="248"/>
      <c r="O1360" s="248"/>
    </row>
    <row r="1361" spans="1:15" s="295" customFormat="1" ht="12">
      <c r="A1361" s="345"/>
      <c r="B1361" s="346"/>
      <c r="C1361" s="347"/>
      <c r="D1361" s="356"/>
      <c r="E1361" s="345"/>
      <c r="F1361" s="349"/>
      <c r="G1361" s="314"/>
      <c r="H1361" s="314"/>
      <c r="I1361" s="356"/>
      <c r="J1361" s="248"/>
      <c r="K1361" s="248"/>
      <c r="L1361" s="248"/>
      <c r="M1361" s="248"/>
      <c r="N1361" s="248"/>
      <c r="O1361" s="248"/>
    </row>
    <row r="1362" spans="1:15" s="295" customFormat="1" ht="12">
      <c r="A1362" s="345"/>
      <c r="B1362" s="346"/>
      <c r="C1362" s="347"/>
      <c r="D1362" s="356"/>
      <c r="E1362" s="345"/>
      <c r="F1362" s="349"/>
      <c r="G1362" s="314"/>
      <c r="H1362" s="314"/>
      <c r="I1362" s="356"/>
      <c r="J1362" s="248"/>
      <c r="K1362" s="248"/>
      <c r="L1362" s="248"/>
      <c r="M1362" s="248"/>
      <c r="N1362" s="248"/>
      <c r="O1362" s="248"/>
    </row>
    <row r="1363" spans="1:15" s="295" customFormat="1" ht="12">
      <c r="A1363" s="345"/>
      <c r="B1363" s="346"/>
      <c r="C1363" s="347"/>
      <c r="D1363" s="356"/>
      <c r="E1363" s="345"/>
      <c r="F1363" s="349"/>
      <c r="G1363" s="314"/>
      <c r="H1363" s="314"/>
      <c r="I1363" s="356"/>
      <c r="J1363" s="248"/>
      <c r="K1363" s="248"/>
      <c r="L1363" s="248"/>
      <c r="M1363" s="248"/>
      <c r="N1363" s="248"/>
      <c r="O1363" s="248"/>
    </row>
    <row r="1364" spans="1:15" s="295" customFormat="1" ht="12">
      <c r="A1364" s="345"/>
      <c r="B1364" s="346"/>
      <c r="C1364" s="347"/>
      <c r="D1364" s="356"/>
      <c r="E1364" s="345"/>
      <c r="F1364" s="349"/>
      <c r="G1364" s="314"/>
      <c r="H1364" s="314"/>
      <c r="I1364" s="356"/>
      <c r="J1364" s="248"/>
      <c r="K1364" s="248"/>
      <c r="L1364" s="248"/>
      <c r="M1364" s="248"/>
      <c r="N1364" s="248"/>
      <c r="O1364" s="248"/>
    </row>
    <row r="1365" spans="1:15" s="295" customFormat="1" ht="12">
      <c r="A1365" s="345"/>
      <c r="B1365" s="346"/>
      <c r="C1365" s="347"/>
      <c r="D1365" s="356"/>
      <c r="E1365" s="345"/>
      <c r="F1365" s="349"/>
      <c r="G1365" s="314"/>
      <c r="H1365" s="314"/>
      <c r="I1365" s="356"/>
      <c r="J1365" s="248"/>
      <c r="K1365" s="248"/>
      <c r="L1365" s="248"/>
      <c r="M1365" s="248"/>
      <c r="N1365" s="248"/>
      <c r="O1365" s="248"/>
    </row>
    <row r="1366" spans="1:15" s="295" customFormat="1" ht="12">
      <c r="A1366" s="345"/>
      <c r="B1366" s="346"/>
      <c r="C1366" s="347"/>
      <c r="D1366" s="356"/>
      <c r="E1366" s="345"/>
      <c r="F1366" s="349"/>
      <c r="G1366" s="314"/>
      <c r="H1366" s="314"/>
      <c r="I1366" s="356"/>
      <c r="J1366" s="248"/>
      <c r="K1366" s="248"/>
      <c r="L1366" s="248"/>
      <c r="M1366" s="248"/>
      <c r="N1366" s="248"/>
      <c r="O1366" s="248"/>
    </row>
    <row r="1367" spans="1:15" s="295" customFormat="1" ht="12">
      <c r="A1367" s="345"/>
      <c r="B1367" s="346"/>
      <c r="C1367" s="347"/>
      <c r="D1367" s="356"/>
      <c r="E1367" s="345"/>
      <c r="F1367" s="349"/>
      <c r="G1367" s="314"/>
      <c r="H1367" s="314"/>
      <c r="I1367" s="356"/>
      <c r="J1367" s="248"/>
      <c r="K1367" s="248"/>
      <c r="L1367" s="248"/>
      <c r="M1367" s="248"/>
      <c r="N1367" s="248"/>
      <c r="O1367" s="248"/>
    </row>
    <row r="1368" spans="1:15" s="295" customFormat="1" ht="12">
      <c r="A1368" s="345"/>
      <c r="B1368" s="346"/>
      <c r="C1368" s="347"/>
      <c r="D1368" s="356"/>
      <c r="E1368" s="345"/>
      <c r="F1368" s="349"/>
      <c r="G1368" s="314"/>
      <c r="H1368" s="314"/>
      <c r="I1368" s="356"/>
      <c r="J1368" s="248"/>
      <c r="K1368" s="248"/>
      <c r="L1368" s="248"/>
      <c r="M1368" s="248"/>
      <c r="N1368" s="248"/>
      <c r="O1368" s="248"/>
    </row>
    <row r="1369" spans="1:15" s="295" customFormat="1" ht="12">
      <c r="A1369" s="345"/>
      <c r="B1369" s="346"/>
      <c r="C1369" s="347"/>
      <c r="D1369" s="356"/>
      <c r="E1369" s="345"/>
      <c r="F1369" s="349"/>
      <c r="G1369" s="314"/>
      <c r="H1369" s="314"/>
      <c r="I1369" s="356"/>
      <c r="J1369" s="248"/>
      <c r="K1369" s="248"/>
      <c r="L1369" s="248"/>
      <c r="M1369" s="248"/>
      <c r="N1369" s="248"/>
      <c r="O1369" s="248"/>
    </row>
    <row r="1370" spans="1:15" s="295" customFormat="1" ht="12">
      <c r="A1370" s="345"/>
      <c r="B1370" s="346"/>
      <c r="C1370" s="347"/>
      <c r="D1370" s="356"/>
      <c r="E1370" s="345"/>
      <c r="F1370" s="349"/>
      <c r="G1370" s="314"/>
      <c r="H1370" s="314"/>
      <c r="I1370" s="356"/>
      <c r="J1370" s="248"/>
      <c r="K1370" s="248"/>
      <c r="L1370" s="248"/>
      <c r="M1370" s="248"/>
      <c r="N1370" s="248"/>
      <c r="O1370" s="248"/>
    </row>
    <row r="1371" spans="1:15" s="295" customFormat="1" ht="12">
      <c r="A1371" s="345"/>
      <c r="B1371" s="346"/>
      <c r="C1371" s="347"/>
      <c r="D1371" s="356"/>
      <c r="E1371" s="345"/>
      <c r="F1371" s="349"/>
      <c r="G1371" s="314"/>
      <c r="H1371" s="314"/>
      <c r="I1371" s="356"/>
      <c r="J1371" s="248"/>
      <c r="K1371" s="248"/>
      <c r="L1371" s="248"/>
      <c r="M1371" s="248"/>
      <c r="N1371" s="248"/>
      <c r="O1371" s="248"/>
    </row>
    <row r="1372" spans="1:15" s="295" customFormat="1" ht="12">
      <c r="A1372" s="345"/>
      <c r="B1372" s="346"/>
      <c r="C1372" s="347"/>
      <c r="D1372" s="356"/>
      <c r="E1372" s="345"/>
      <c r="F1372" s="349"/>
      <c r="G1372" s="314"/>
      <c r="H1372" s="314"/>
      <c r="I1372" s="356"/>
      <c r="J1372" s="248"/>
      <c r="K1372" s="248"/>
      <c r="L1372" s="248"/>
      <c r="M1372" s="248"/>
      <c r="N1372" s="248"/>
      <c r="O1372" s="248"/>
    </row>
    <row r="1373" spans="1:15" s="295" customFormat="1" ht="12">
      <c r="A1373" s="345"/>
      <c r="B1373" s="346"/>
      <c r="C1373" s="347"/>
      <c r="D1373" s="356"/>
      <c r="E1373" s="345"/>
      <c r="F1373" s="349"/>
      <c r="G1373" s="314"/>
      <c r="H1373" s="314"/>
      <c r="I1373" s="356"/>
      <c r="J1373" s="248"/>
      <c r="K1373" s="248"/>
      <c r="L1373" s="248"/>
      <c r="M1373" s="248"/>
      <c r="N1373" s="248"/>
      <c r="O1373" s="248"/>
    </row>
    <row r="1374" spans="1:15" s="295" customFormat="1" ht="12">
      <c r="A1374" s="345"/>
      <c r="B1374" s="346"/>
      <c r="C1374" s="347"/>
      <c r="D1374" s="356"/>
      <c r="E1374" s="345"/>
      <c r="F1374" s="349"/>
      <c r="G1374" s="314"/>
      <c r="H1374" s="314"/>
      <c r="I1374" s="356"/>
      <c r="J1374" s="248"/>
      <c r="K1374" s="248"/>
      <c r="L1374" s="248"/>
      <c r="M1374" s="248"/>
      <c r="N1374" s="248"/>
      <c r="O1374" s="248"/>
    </row>
    <row r="1375" spans="1:15" s="295" customFormat="1" ht="12">
      <c r="A1375" s="345"/>
      <c r="B1375" s="346"/>
      <c r="C1375" s="347"/>
      <c r="D1375" s="356"/>
      <c r="E1375" s="345"/>
      <c r="F1375" s="349"/>
      <c r="G1375" s="314"/>
      <c r="H1375" s="314"/>
      <c r="I1375" s="356"/>
      <c r="J1375" s="248"/>
      <c r="K1375" s="248"/>
      <c r="L1375" s="248"/>
      <c r="M1375" s="248"/>
      <c r="N1375" s="248"/>
      <c r="O1375" s="248"/>
    </row>
    <row r="1376" spans="1:15" s="295" customFormat="1" ht="12">
      <c r="A1376" s="345"/>
      <c r="B1376" s="346"/>
      <c r="C1376" s="347"/>
      <c r="D1376" s="356"/>
      <c r="E1376" s="345"/>
      <c r="F1376" s="349"/>
      <c r="G1376" s="314"/>
      <c r="H1376" s="314"/>
      <c r="I1376" s="356"/>
      <c r="J1376" s="248"/>
      <c r="K1376" s="248"/>
      <c r="L1376" s="248"/>
      <c r="M1376" s="248"/>
      <c r="N1376" s="248"/>
      <c r="O1376" s="248"/>
    </row>
    <row r="1377" spans="1:15" s="295" customFormat="1" ht="12">
      <c r="A1377" s="345"/>
      <c r="B1377" s="346"/>
      <c r="C1377" s="347"/>
      <c r="D1377" s="356"/>
      <c r="E1377" s="345"/>
      <c r="F1377" s="349"/>
      <c r="G1377" s="314"/>
      <c r="H1377" s="314"/>
      <c r="I1377" s="356"/>
      <c r="J1377" s="248"/>
      <c r="K1377" s="248"/>
      <c r="L1377" s="248"/>
      <c r="M1377" s="248"/>
      <c r="N1377" s="248"/>
      <c r="O1377" s="248"/>
    </row>
    <row r="1378" spans="1:15" s="295" customFormat="1" ht="12">
      <c r="A1378" s="345"/>
      <c r="B1378" s="346"/>
      <c r="C1378" s="347"/>
      <c r="D1378" s="356"/>
      <c r="E1378" s="345"/>
      <c r="F1378" s="349"/>
      <c r="G1378" s="314"/>
      <c r="H1378" s="314"/>
      <c r="I1378" s="356"/>
      <c r="J1378" s="248"/>
      <c r="K1378" s="248"/>
      <c r="L1378" s="248"/>
      <c r="M1378" s="248"/>
      <c r="N1378" s="248"/>
      <c r="O1378" s="248"/>
    </row>
    <row r="1379" spans="1:15" s="295" customFormat="1" ht="12">
      <c r="A1379" s="345"/>
      <c r="B1379" s="346"/>
      <c r="C1379" s="347"/>
      <c r="D1379" s="356"/>
      <c r="E1379" s="345"/>
      <c r="F1379" s="349"/>
      <c r="G1379" s="314"/>
      <c r="H1379" s="314"/>
      <c r="I1379" s="356"/>
      <c r="J1379" s="248"/>
      <c r="K1379" s="248"/>
      <c r="L1379" s="248"/>
      <c r="M1379" s="248"/>
      <c r="N1379" s="248"/>
      <c r="O1379" s="248"/>
    </row>
    <row r="1380" spans="1:15" s="295" customFormat="1" ht="12">
      <c r="A1380" s="345"/>
      <c r="B1380" s="346"/>
      <c r="C1380" s="347"/>
      <c r="D1380" s="356"/>
      <c r="E1380" s="345"/>
      <c r="F1380" s="349"/>
      <c r="G1380" s="314"/>
      <c r="H1380" s="314"/>
      <c r="I1380" s="356"/>
      <c r="J1380" s="248"/>
      <c r="K1380" s="248"/>
      <c r="L1380" s="248"/>
      <c r="M1380" s="248"/>
      <c r="N1380" s="248"/>
      <c r="O1380" s="248"/>
    </row>
    <row r="1381" spans="1:15" s="295" customFormat="1" ht="12">
      <c r="A1381" s="345"/>
      <c r="B1381" s="346"/>
      <c r="C1381" s="347"/>
      <c r="D1381" s="356"/>
      <c r="E1381" s="345"/>
      <c r="F1381" s="349"/>
      <c r="G1381" s="314"/>
      <c r="H1381" s="314"/>
      <c r="I1381" s="356"/>
      <c r="J1381" s="248"/>
      <c r="K1381" s="248"/>
      <c r="L1381" s="248"/>
      <c r="M1381" s="248"/>
      <c r="N1381" s="248"/>
      <c r="O1381" s="248"/>
    </row>
    <row r="1382" spans="1:15" s="295" customFormat="1" ht="12">
      <c r="A1382" s="345"/>
      <c r="B1382" s="346"/>
      <c r="C1382" s="347"/>
      <c r="D1382" s="356"/>
      <c r="E1382" s="345"/>
      <c r="F1382" s="349"/>
      <c r="G1382" s="314"/>
      <c r="H1382" s="314"/>
      <c r="I1382" s="356"/>
      <c r="J1382" s="248"/>
      <c r="K1382" s="248"/>
      <c r="L1382" s="248"/>
      <c r="M1382" s="248"/>
      <c r="N1382" s="248"/>
      <c r="O1382" s="248"/>
    </row>
    <row r="1383" spans="1:15" s="295" customFormat="1" ht="12">
      <c r="A1383" s="345"/>
      <c r="B1383" s="346"/>
      <c r="C1383" s="347"/>
      <c r="D1383" s="356"/>
      <c r="E1383" s="345"/>
      <c r="F1383" s="349"/>
      <c r="G1383" s="314"/>
      <c r="H1383" s="314"/>
      <c r="I1383" s="356"/>
      <c r="J1383" s="248"/>
      <c r="K1383" s="248"/>
      <c r="L1383" s="248"/>
      <c r="M1383" s="248"/>
      <c r="N1383" s="248"/>
      <c r="O1383" s="248"/>
    </row>
    <row r="1384" spans="1:15" s="295" customFormat="1" ht="12">
      <c r="A1384" s="345"/>
      <c r="B1384" s="346"/>
      <c r="C1384" s="347"/>
      <c r="D1384" s="356"/>
      <c r="E1384" s="345"/>
      <c r="F1384" s="349"/>
      <c r="G1384" s="314"/>
      <c r="H1384" s="314"/>
      <c r="I1384" s="356"/>
      <c r="J1384" s="248"/>
      <c r="K1384" s="248"/>
      <c r="L1384" s="248"/>
      <c r="M1384" s="248"/>
      <c r="N1384" s="248"/>
      <c r="O1384" s="248"/>
    </row>
    <row r="1385" spans="1:15" s="295" customFormat="1" ht="12">
      <c r="A1385" s="345"/>
      <c r="B1385" s="346"/>
      <c r="C1385" s="347"/>
      <c r="D1385" s="356"/>
      <c r="E1385" s="345"/>
      <c r="F1385" s="349"/>
      <c r="G1385" s="314"/>
      <c r="H1385" s="314"/>
      <c r="I1385" s="356"/>
      <c r="J1385" s="248"/>
      <c r="K1385" s="248"/>
      <c r="L1385" s="248"/>
      <c r="M1385" s="248"/>
      <c r="N1385" s="248"/>
      <c r="O1385" s="248"/>
    </row>
    <row r="1386" spans="1:15" s="295" customFormat="1" ht="12">
      <c r="A1386" s="345"/>
      <c r="B1386" s="346"/>
      <c r="C1386" s="347"/>
      <c r="D1386" s="356"/>
      <c r="E1386" s="345"/>
      <c r="F1386" s="349"/>
      <c r="G1386" s="314"/>
      <c r="H1386" s="314"/>
      <c r="I1386" s="356"/>
      <c r="J1386" s="248"/>
      <c r="K1386" s="248"/>
      <c r="L1386" s="248"/>
      <c r="M1386" s="248"/>
      <c r="N1386" s="248"/>
      <c r="O1386" s="248"/>
    </row>
    <row r="1387" spans="1:15" s="295" customFormat="1" ht="12">
      <c r="A1387" s="345"/>
      <c r="B1387" s="346"/>
      <c r="C1387" s="347"/>
      <c r="D1387" s="356"/>
      <c r="E1387" s="345"/>
      <c r="F1387" s="349"/>
      <c r="G1387" s="314"/>
      <c r="H1387" s="314"/>
      <c r="I1387" s="356"/>
      <c r="J1387" s="248"/>
      <c r="K1387" s="248"/>
      <c r="L1387" s="248"/>
      <c r="M1387" s="248"/>
      <c r="N1387" s="248"/>
      <c r="O1387" s="248"/>
    </row>
    <row r="1388" spans="1:15" s="295" customFormat="1" ht="12">
      <c r="A1388" s="345"/>
      <c r="B1388" s="346"/>
      <c r="C1388" s="347"/>
      <c r="D1388" s="356"/>
      <c r="E1388" s="345"/>
      <c r="F1388" s="349"/>
      <c r="G1388" s="314"/>
      <c r="H1388" s="314"/>
      <c r="I1388" s="356"/>
      <c r="J1388" s="248"/>
      <c r="K1388" s="248"/>
      <c r="L1388" s="248"/>
      <c r="M1388" s="248"/>
      <c r="N1388" s="248"/>
      <c r="O1388" s="248"/>
    </row>
    <row r="1389" spans="1:15" s="295" customFormat="1" ht="12">
      <c r="A1389" s="345"/>
      <c r="B1389" s="346"/>
      <c r="C1389" s="347"/>
      <c r="D1389" s="356"/>
      <c r="E1389" s="345"/>
      <c r="F1389" s="349"/>
      <c r="G1389" s="314"/>
      <c r="H1389" s="314"/>
      <c r="I1389" s="356"/>
      <c r="J1389" s="248"/>
      <c r="K1389" s="248"/>
      <c r="L1389" s="248"/>
      <c r="M1389" s="248"/>
      <c r="N1389" s="248"/>
      <c r="O1389" s="248"/>
    </row>
    <row r="1390" spans="1:15" s="295" customFormat="1" ht="12">
      <c r="A1390" s="345"/>
      <c r="B1390" s="346"/>
      <c r="C1390" s="347"/>
      <c r="D1390" s="356"/>
      <c r="E1390" s="345"/>
      <c r="F1390" s="349"/>
      <c r="G1390" s="314"/>
      <c r="H1390" s="314"/>
      <c r="I1390" s="356"/>
      <c r="J1390" s="248"/>
      <c r="K1390" s="248"/>
      <c r="L1390" s="248"/>
      <c r="M1390" s="248"/>
      <c r="N1390" s="248"/>
      <c r="O1390" s="248"/>
    </row>
    <row r="1391" spans="1:15" s="295" customFormat="1" ht="12">
      <c r="A1391" s="345"/>
      <c r="B1391" s="346"/>
      <c r="C1391" s="347"/>
      <c r="D1391" s="356"/>
      <c r="E1391" s="345"/>
      <c r="F1391" s="349"/>
      <c r="G1391" s="314"/>
      <c r="H1391" s="314"/>
      <c r="I1391" s="356"/>
      <c r="J1391" s="248"/>
      <c r="K1391" s="248"/>
      <c r="L1391" s="248"/>
      <c r="M1391" s="248"/>
      <c r="N1391" s="248"/>
      <c r="O1391" s="248"/>
    </row>
    <row r="1392" spans="1:15" s="295" customFormat="1" ht="12">
      <c r="A1392" s="345"/>
      <c r="B1392" s="346"/>
      <c r="C1392" s="347"/>
      <c r="D1392" s="356"/>
      <c r="E1392" s="345"/>
      <c r="F1392" s="349"/>
      <c r="G1392" s="314"/>
      <c r="H1392" s="314"/>
      <c r="I1392" s="356"/>
      <c r="J1392" s="248"/>
      <c r="K1392" s="248"/>
      <c r="L1392" s="248"/>
      <c r="M1392" s="248"/>
      <c r="N1392" s="248"/>
      <c r="O1392" s="248"/>
    </row>
    <row r="1393" spans="1:15" s="295" customFormat="1" ht="12">
      <c r="A1393" s="345"/>
      <c r="B1393" s="346"/>
      <c r="C1393" s="347"/>
      <c r="D1393" s="356"/>
      <c r="E1393" s="345"/>
      <c r="F1393" s="349"/>
      <c r="G1393" s="314"/>
      <c r="H1393" s="314"/>
      <c r="I1393" s="356"/>
      <c r="J1393" s="248"/>
      <c r="K1393" s="248"/>
      <c r="L1393" s="248"/>
      <c r="M1393" s="248"/>
      <c r="N1393" s="248"/>
      <c r="O1393" s="248"/>
    </row>
    <row r="1394" spans="1:15" s="295" customFormat="1" ht="12">
      <c r="A1394" s="345"/>
      <c r="B1394" s="346"/>
      <c r="C1394" s="347"/>
      <c r="D1394" s="356"/>
      <c r="E1394" s="345"/>
      <c r="F1394" s="349"/>
      <c r="G1394" s="314"/>
      <c r="H1394" s="314"/>
      <c r="I1394" s="356"/>
      <c r="J1394" s="248"/>
      <c r="K1394" s="248"/>
      <c r="L1394" s="248"/>
      <c r="M1394" s="248"/>
      <c r="N1394" s="248"/>
      <c r="O1394" s="248"/>
    </row>
    <row r="1395" spans="1:15" s="295" customFormat="1" ht="12">
      <c r="A1395" s="345"/>
      <c r="B1395" s="346"/>
      <c r="C1395" s="347"/>
      <c r="D1395" s="356"/>
      <c r="E1395" s="345"/>
      <c r="F1395" s="349"/>
      <c r="G1395" s="314"/>
      <c r="H1395" s="314"/>
      <c r="I1395" s="356"/>
      <c r="J1395" s="248"/>
      <c r="K1395" s="248"/>
      <c r="L1395" s="248"/>
      <c r="M1395" s="248"/>
      <c r="N1395" s="248"/>
      <c r="O1395" s="248"/>
    </row>
    <row r="1396" spans="1:15" s="295" customFormat="1" ht="12">
      <c r="A1396" s="345"/>
      <c r="B1396" s="346"/>
      <c r="C1396" s="347"/>
      <c r="D1396" s="356"/>
      <c r="E1396" s="345"/>
      <c r="F1396" s="349"/>
      <c r="G1396" s="314"/>
      <c r="H1396" s="314"/>
      <c r="I1396" s="356"/>
      <c r="J1396" s="248"/>
      <c r="K1396" s="248"/>
      <c r="L1396" s="248"/>
      <c r="M1396" s="248"/>
      <c r="N1396" s="248"/>
      <c r="O1396" s="248"/>
    </row>
    <row r="1397" spans="1:15" s="295" customFormat="1" ht="12">
      <c r="A1397" s="345"/>
      <c r="B1397" s="346"/>
      <c r="C1397" s="347"/>
      <c r="D1397" s="356"/>
      <c r="E1397" s="345"/>
      <c r="F1397" s="349"/>
      <c r="G1397" s="314"/>
      <c r="H1397" s="314"/>
      <c r="I1397" s="356"/>
      <c r="J1397" s="248"/>
      <c r="K1397" s="248"/>
      <c r="L1397" s="248"/>
      <c r="M1397" s="248"/>
      <c r="N1397" s="248"/>
      <c r="O1397" s="248"/>
    </row>
    <row r="1398" spans="1:15" s="295" customFormat="1" ht="12">
      <c r="A1398" s="345"/>
      <c r="B1398" s="346"/>
      <c r="C1398" s="347"/>
      <c r="D1398" s="356"/>
      <c r="E1398" s="345"/>
      <c r="F1398" s="349"/>
      <c r="G1398" s="314"/>
      <c r="H1398" s="314"/>
      <c r="I1398" s="356"/>
      <c r="J1398" s="248"/>
      <c r="K1398" s="248"/>
      <c r="L1398" s="248"/>
      <c r="M1398" s="248"/>
      <c r="N1398" s="248"/>
      <c r="O1398" s="248"/>
    </row>
    <row r="1399" spans="1:15" s="295" customFormat="1" ht="12">
      <c r="A1399" s="345"/>
      <c r="B1399" s="346"/>
      <c r="C1399" s="347"/>
      <c r="D1399" s="356"/>
      <c r="E1399" s="345"/>
      <c r="F1399" s="349"/>
      <c r="G1399" s="314"/>
      <c r="H1399" s="314"/>
      <c r="I1399" s="356"/>
      <c r="J1399" s="248"/>
      <c r="K1399" s="248"/>
      <c r="L1399" s="248"/>
      <c r="M1399" s="248"/>
      <c r="N1399" s="248"/>
      <c r="O1399" s="248"/>
    </row>
    <row r="1400" spans="1:15" s="295" customFormat="1" ht="12">
      <c r="A1400" s="345"/>
      <c r="B1400" s="346"/>
      <c r="C1400" s="347"/>
      <c r="D1400" s="356"/>
      <c r="E1400" s="345"/>
      <c r="F1400" s="349"/>
      <c r="G1400" s="314"/>
      <c r="H1400" s="314"/>
      <c r="I1400" s="356"/>
      <c r="J1400" s="248"/>
      <c r="K1400" s="248"/>
      <c r="L1400" s="248"/>
      <c r="M1400" s="248"/>
      <c r="N1400" s="248"/>
      <c r="O1400" s="248"/>
    </row>
    <row r="1401" spans="1:15" s="295" customFormat="1" ht="12">
      <c r="A1401" s="345"/>
      <c r="B1401" s="346"/>
      <c r="C1401" s="347"/>
      <c r="D1401" s="356"/>
      <c r="E1401" s="345"/>
      <c r="F1401" s="349"/>
      <c r="G1401" s="314"/>
      <c r="H1401" s="314"/>
      <c r="I1401" s="356"/>
      <c r="J1401" s="248"/>
      <c r="K1401" s="248"/>
      <c r="L1401" s="248"/>
      <c r="M1401" s="248"/>
      <c r="N1401" s="248"/>
      <c r="O1401" s="248"/>
    </row>
    <row r="1402" spans="1:15" s="295" customFormat="1" ht="12">
      <c r="A1402" s="345"/>
      <c r="B1402" s="346"/>
      <c r="C1402" s="347"/>
      <c r="D1402" s="356"/>
      <c r="E1402" s="345"/>
      <c r="F1402" s="349"/>
      <c r="G1402" s="314"/>
      <c r="H1402" s="314"/>
      <c r="I1402" s="356"/>
      <c r="J1402" s="248"/>
      <c r="K1402" s="248"/>
      <c r="L1402" s="248"/>
      <c r="M1402" s="248"/>
      <c r="N1402" s="248"/>
      <c r="O1402" s="248"/>
    </row>
    <row r="1403" spans="1:15" s="295" customFormat="1" ht="12">
      <c r="A1403" s="345"/>
      <c r="B1403" s="346"/>
      <c r="C1403" s="347"/>
      <c r="D1403" s="356"/>
      <c r="E1403" s="345"/>
      <c r="F1403" s="349"/>
      <c r="G1403" s="314"/>
      <c r="H1403" s="314"/>
      <c r="I1403" s="356"/>
      <c r="J1403" s="248"/>
      <c r="K1403" s="248"/>
      <c r="L1403" s="248"/>
      <c r="M1403" s="248"/>
      <c r="N1403" s="248"/>
      <c r="O1403" s="248"/>
    </row>
    <row r="1404" spans="1:15" s="295" customFormat="1" ht="12">
      <c r="A1404" s="345"/>
      <c r="B1404" s="346"/>
      <c r="C1404" s="347"/>
      <c r="D1404" s="356"/>
      <c r="E1404" s="345"/>
      <c r="F1404" s="349"/>
      <c r="G1404" s="314"/>
      <c r="H1404" s="314"/>
      <c r="I1404" s="356"/>
      <c r="J1404" s="248"/>
      <c r="K1404" s="248"/>
      <c r="L1404" s="248"/>
      <c r="M1404" s="248"/>
      <c r="N1404" s="248"/>
      <c r="O1404" s="248"/>
    </row>
    <row r="1405" spans="1:15" s="295" customFormat="1" ht="12">
      <c r="A1405" s="345"/>
      <c r="B1405" s="346"/>
      <c r="C1405" s="347"/>
      <c r="D1405" s="356"/>
      <c r="E1405" s="345"/>
      <c r="F1405" s="349"/>
      <c r="G1405" s="314"/>
      <c r="H1405" s="314"/>
      <c r="I1405" s="356"/>
      <c r="J1405" s="248"/>
      <c r="K1405" s="248"/>
      <c r="L1405" s="248"/>
      <c r="M1405" s="248"/>
      <c r="N1405" s="248"/>
      <c r="O1405" s="248"/>
    </row>
    <row r="1406" spans="1:15" s="295" customFormat="1" ht="12">
      <c r="A1406" s="345"/>
      <c r="B1406" s="346"/>
      <c r="C1406" s="347"/>
      <c r="D1406" s="356"/>
      <c r="E1406" s="345"/>
      <c r="F1406" s="349"/>
      <c r="G1406" s="314"/>
      <c r="H1406" s="314"/>
      <c r="I1406" s="356"/>
      <c r="J1406" s="248"/>
      <c r="K1406" s="248"/>
      <c r="L1406" s="248"/>
      <c r="M1406" s="248"/>
      <c r="N1406" s="248"/>
      <c r="O1406" s="248"/>
    </row>
    <row r="1407" spans="1:15" s="295" customFormat="1" ht="12">
      <c r="A1407" s="345"/>
      <c r="B1407" s="346"/>
      <c r="C1407" s="347"/>
      <c r="D1407" s="356"/>
      <c r="E1407" s="345"/>
      <c r="F1407" s="349"/>
      <c r="G1407" s="314"/>
      <c r="H1407" s="314"/>
      <c r="I1407" s="356"/>
      <c r="J1407" s="248"/>
      <c r="K1407" s="248"/>
      <c r="L1407" s="248"/>
      <c r="M1407" s="248"/>
      <c r="N1407" s="248"/>
      <c r="O1407" s="248"/>
    </row>
    <row r="1408" spans="1:15" s="295" customFormat="1" ht="12">
      <c r="A1408" s="345"/>
      <c r="B1408" s="346"/>
      <c r="C1408" s="347"/>
      <c r="D1408" s="356"/>
      <c r="E1408" s="345"/>
      <c r="F1408" s="349"/>
      <c r="G1408" s="314"/>
      <c r="H1408" s="314"/>
      <c r="I1408" s="356"/>
      <c r="J1408" s="248"/>
      <c r="K1408" s="248"/>
      <c r="L1408" s="248"/>
      <c r="M1408" s="248"/>
      <c r="N1408" s="248"/>
      <c r="O1408" s="248"/>
    </row>
    <row r="1409" spans="1:15" s="295" customFormat="1" ht="12">
      <c r="A1409" s="345"/>
      <c r="B1409" s="346"/>
      <c r="C1409" s="347"/>
      <c r="D1409" s="356"/>
      <c r="E1409" s="345"/>
      <c r="F1409" s="349"/>
      <c r="G1409" s="314"/>
      <c r="H1409" s="314"/>
      <c r="I1409" s="356"/>
      <c r="J1409" s="248"/>
      <c r="K1409" s="248"/>
      <c r="L1409" s="248"/>
      <c r="M1409" s="248"/>
      <c r="N1409" s="248"/>
      <c r="O1409" s="248"/>
    </row>
    <row r="1410" spans="1:15" s="295" customFormat="1" ht="12">
      <c r="A1410" s="345"/>
      <c r="B1410" s="346"/>
      <c r="C1410" s="347"/>
      <c r="D1410" s="356"/>
      <c r="E1410" s="345"/>
      <c r="F1410" s="349"/>
      <c r="G1410" s="314"/>
      <c r="H1410" s="314"/>
      <c r="I1410" s="356"/>
      <c r="J1410" s="248"/>
      <c r="K1410" s="248"/>
      <c r="L1410" s="248"/>
      <c r="M1410" s="248"/>
      <c r="N1410" s="248"/>
      <c r="O1410" s="248"/>
    </row>
    <row r="1411" spans="1:15" s="295" customFormat="1" ht="12">
      <c r="A1411" s="345"/>
      <c r="B1411" s="346"/>
      <c r="C1411" s="347"/>
      <c r="D1411" s="356"/>
      <c r="E1411" s="345"/>
      <c r="F1411" s="349"/>
      <c r="G1411" s="314"/>
      <c r="H1411" s="314"/>
      <c r="I1411" s="356"/>
      <c r="J1411" s="248"/>
      <c r="K1411" s="248"/>
      <c r="L1411" s="248"/>
      <c r="M1411" s="248"/>
      <c r="N1411" s="248"/>
      <c r="O1411" s="248"/>
    </row>
    <row r="1412" spans="1:15" s="295" customFormat="1" ht="12">
      <c r="A1412" s="345"/>
      <c r="B1412" s="346"/>
      <c r="C1412" s="347"/>
      <c r="D1412" s="356"/>
      <c r="E1412" s="345"/>
      <c r="F1412" s="349"/>
      <c r="G1412" s="314"/>
      <c r="H1412" s="314"/>
      <c r="I1412" s="356"/>
      <c r="J1412" s="248"/>
      <c r="K1412" s="248"/>
      <c r="L1412" s="248"/>
      <c r="M1412" s="248"/>
      <c r="N1412" s="248"/>
      <c r="O1412" s="248"/>
    </row>
    <row r="1413" spans="1:15" s="295" customFormat="1" ht="12">
      <c r="A1413" s="345"/>
      <c r="B1413" s="346"/>
      <c r="C1413" s="347"/>
      <c r="D1413" s="356"/>
      <c r="E1413" s="345"/>
      <c r="F1413" s="349"/>
      <c r="G1413" s="314"/>
      <c r="H1413" s="314"/>
      <c r="I1413" s="356"/>
      <c r="J1413" s="248"/>
      <c r="K1413" s="248"/>
      <c r="L1413" s="248"/>
      <c r="M1413" s="248"/>
      <c r="N1413" s="248"/>
      <c r="O1413" s="248"/>
    </row>
    <row r="1414" spans="1:15" s="295" customFormat="1" ht="12">
      <c r="A1414" s="345"/>
      <c r="B1414" s="346"/>
      <c r="C1414" s="347"/>
      <c r="D1414" s="356"/>
      <c r="E1414" s="345"/>
      <c r="F1414" s="349"/>
      <c r="G1414" s="314"/>
      <c r="H1414" s="314"/>
      <c r="I1414" s="356"/>
      <c r="J1414" s="248"/>
      <c r="K1414" s="248"/>
      <c r="L1414" s="248"/>
      <c r="M1414" s="248"/>
      <c r="N1414" s="248"/>
      <c r="O1414" s="248"/>
    </row>
    <row r="1415" spans="1:15" s="295" customFormat="1" ht="12">
      <c r="A1415" s="345"/>
      <c r="B1415" s="346"/>
      <c r="C1415" s="347"/>
      <c r="D1415" s="356"/>
      <c r="E1415" s="345"/>
      <c r="F1415" s="349"/>
      <c r="G1415" s="314"/>
      <c r="H1415" s="314"/>
      <c r="I1415" s="356"/>
      <c r="J1415" s="248"/>
      <c r="K1415" s="248"/>
      <c r="L1415" s="248"/>
      <c r="M1415" s="248"/>
      <c r="N1415" s="248"/>
      <c r="O1415" s="248"/>
    </row>
    <row r="1416" spans="1:15" s="295" customFormat="1" ht="12">
      <c r="A1416" s="345"/>
      <c r="B1416" s="346"/>
      <c r="C1416" s="347"/>
      <c r="D1416" s="356"/>
      <c r="E1416" s="345"/>
      <c r="F1416" s="349"/>
      <c r="G1416" s="314"/>
      <c r="H1416" s="314"/>
      <c r="I1416" s="356"/>
      <c r="J1416" s="248"/>
      <c r="K1416" s="248"/>
      <c r="L1416" s="248"/>
      <c r="M1416" s="248"/>
      <c r="N1416" s="248"/>
      <c r="O1416" s="248"/>
    </row>
    <row r="1417" spans="1:15" s="295" customFormat="1" ht="12">
      <c r="A1417" s="345"/>
      <c r="B1417" s="346"/>
      <c r="C1417" s="347"/>
      <c r="D1417" s="356"/>
      <c r="E1417" s="345"/>
      <c r="F1417" s="349"/>
      <c r="G1417" s="314"/>
      <c r="H1417" s="314"/>
      <c r="I1417" s="356"/>
      <c r="J1417" s="248"/>
      <c r="K1417" s="248"/>
      <c r="L1417" s="248"/>
      <c r="M1417" s="248"/>
      <c r="N1417" s="248"/>
      <c r="O1417" s="248"/>
    </row>
    <row r="1418" spans="1:15" s="295" customFormat="1" ht="12">
      <c r="A1418" s="345"/>
      <c r="B1418" s="346"/>
      <c r="C1418" s="347"/>
      <c r="D1418" s="356"/>
      <c r="E1418" s="345"/>
      <c r="F1418" s="349"/>
      <c r="G1418" s="314"/>
      <c r="H1418" s="314"/>
      <c r="I1418" s="356"/>
      <c r="J1418" s="248"/>
      <c r="K1418" s="248"/>
      <c r="L1418" s="248"/>
      <c r="M1418" s="248"/>
      <c r="N1418" s="248"/>
      <c r="O1418" s="248"/>
    </row>
    <row r="1419" spans="1:15" s="295" customFormat="1" ht="12">
      <c r="A1419" s="345"/>
      <c r="B1419" s="346"/>
      <c r="C1419" s="347"/>
      <c r="D1419" s="356"/>
      <c r="E1419" s="345"/>
      <c r="F1419" s="349"/>
      <c r="G1419" s="314"/>
      <c r="H1419" s="314"/>
      <c r="I1419" s="356"/>
      <c r="J1419" s="248"/>
      <c r="K1419" s="248"/>
      <c r="L1419" s="248"/>
      <c r="M1419" s="248"/>
      <c r="N1419" s="248"/>
      <c r="O1419" s="248"/>
    </row>
    <row r="1420" spans="1:15" s="295" customFormat="1" ht="12">
      <c r="A1420" s="345"/>
      <c r="B1420" s="346"/>
      <c r="C1420" s="347"/>
      <c r="D1420" s="356"/>
      <c r="E1420" s="345"/>
      <c r="F1420" s="349"/>
      <c r="G1420" s="314"/>
      <c r="H1420" s="314"/>
      <c r="I1420" s="356"/>
      <c r="J1420" s="248"/>
      <c r="K1420" s="248"/>
      <c r="L1420" s="248"/>
      <c r="M1420" s="248"/>
      <c r="N1420" s="248"/>
      <c r="O1420" s="248"/>
    </row>
    <row r="1421" spans="1:15" s="295" customFormat="1" ht="12">
      <c r="A1421" s="345"/>
      <c r="B1421" s="346"/>
      <c r="C1421" s="347"/>
      <c r="D1421" s="356"/>
      <c r="E1421" s="345"/>
      <c r="F1421" s="349"/>
      <c r="G1421" s="314"/>
      <c r="H1421" s="314"/>
      <c r="I1421" s="356"/>
      <c r="J1421" s="248"/>
      <c r="K1421" s="248"/>
      <c r="L1421" s="248"/>
      <c r="M1421" s="248"/>
      <c r="N1421" s="248"/>
      <c r="O1421" s="248"/>
    </row>
    <row r="1422" spans="1:15" s="295" customFormat="1" ht="12">
      <c r="A1422" s="345"/>
      <c r="B1422" s="346"/>
      <c r="C1422" s="347"/>
      <c r="D1422" s="356"/>
      <c r="E1422" s="345"/>
      <c r="F1422" s="349"/>
      <c r="G1422" s="314"/>
      <c r="H1422" s="314"/>
      <c r="I1422" s="356"/>
      <c r="J1422" s="248"/>
      <c r="K1422" s="248"/>
      <c r="L1422" s="248"/>
      <c r="M1422" s="248"/>
      <c r="N1422" s="248"/>
      <c r="O1422" s="248"/>
    </row>
    <row r="1423" spans="1:15" s="295" customFormat="1" ht="12">
      <c r="A1423" s="345"/>
      <c r="B1423" s="346"/>
      <c r="C1423" s="347"/>
      <c r="D1423" s="356"/>
      <c r="E1423" s="345"/>
      <c r="F1423" s="349"/>
      <c r="G1423" s="314"/>
      <c r="H1423" s="314"/>
      <c r="I1423" s="356"/>
      <c r="J1423" s="248"/>
      <c r="K1423" s="248"/>
      <c r="L1423" s="248"/>
      <c r="M1423" s="248"/>
      <c r="N1423" s="248"/>
      <c r="O1423" s="248"/>
    </row>
    <row r="1424" spans="1:15" s="295" customFormat="1" ht="12">
      <c r="A1424" s="345"/>
      <c r="B1424" s="346"/>
      <c r="C1424" s="347"/>
      <c r="D1424" s="356"/>
      <c r="E1424" s="345"/>
      <c r="F1424" s="349"/>
      <c r="G1424" s="314"/>
      <c r="H1424" s="314"/>
      <c r="I1424" s="356"/>
      <c r="J1424" s="248"/>
      <c r="K1424" s="248"/>
      <c r="L1424" s="248"/>
      <c r="M1424" s="248"/>
      <c r="N1424" s="248"/>
      <c r="O1424" s="248"/>
    </row>
    <row r="1425" spans="1:15" s="295" customFormat="1" ht="12">
      <c r="A1425" s="345"/>
      <c r="B1425" s="346"/>
      <c r="C1425" s="347"/>
      <c r="D1425" s="356"/>
      <c r="E1425" s="345"/>
      <c r="F1425" s="349"/>
      <c r="G1425" s="314"/>
      <c r="H1425" s="314"/>
      <c r="I1425" s="356"/>
      <c r="J1425" s="248"/>
      <c r="K1425" s="248"/>
      <c r="L1425" s="248"/>
      <c r="M1425" s="248"/>
      <c r="N1425" s="248"/>
      <c r="O1425" s="248"/>
    </row>
    <row r="1426" spans="1:15" s="295" customFormat="1" ht="12">
      <c r="A1426" s="345"/>
      <c r="B1426" s="346"/>
      <c r="C1426" s="347"/>
      <c r="D1426" s="356"/>
      <c r="E1426" s="345"/>
      <c r="F1426" s="349"/>
      <c r="G1426" s="314"/>
      <c r="H1426" s="314"/>
      <c r="I1426" s="356"/>
      <c r="J1426" s="248"/>
      <c r="K1426" s="248"/>
      <c r="L1426" s="248"/>
      <c r="M1426" s="248"/>
      <c r="N1426" s="248"/>
      <c r="O1426" s="248"/>
    </row>
    <row r="1427" spans="1:15" s="295" customFormat="1" ht="12">
      <c r="A1427" s="345"/>
      <c r="B1427" s="346"/>
      <c r="C1427" s="347"/>
      <c r="D1427" s="356"/>
      <c r="E1427" s="345"/>
      <c r="F1427" s="349"/>
      <c r="G1427" s="314"/>
      <c r="H1427" s="314"/>
      <c r="I1427" s="356"/>
      <c r="J1427" s="248"/>
      <c r="K1427" s="248"/>
      <c r="L1427" s="248"/>
      <c r="M1427" s="248"/>
      <c r="N1427" s="248"/>
      <c r="O1427" s="248"/>
    </row>
    <row r="1428" spans="1:15" s="295" customFormat="1" ht="12">
      <c r="A1428" s="345"/>
      <c r="B1428" s="346"/>
      <c r="C1428" s="347"/>
      <c r="D1428" s="356"/>
      <c r="E1428" s="345"/>
      <c r="F1428" s="349"/>
      <c r="G1428" s="314"/>
      <c r="H1428" s="314"/>
      <c r="I1428" s="356"/>
      <c r="J1428" s="248"/>
      <c r="K1428" s="248"/>
      <c r="L1428" s="248"/>
      <c r="M1428" s="248"/>
      <c r="N1428" s="248"/>
      <c r="O1428" s="248"/>
    </row>
    <row r="1429" spans="1:15" s="295" customFormat="1" ht="12">
      <c r="A1429" s="345"/>
      <c r="B1429" s="346"/>
      <c r="C1429" s="347"/>
      <c r="D1429" s="356"/>
      <c r="E1429" s="345"/>
      <c r="F1429" s="349"/>
      <c r="G1429" s="314"/>
      <c r="H1429" s="314"/>
      <c r="I1429" s="356"/>
      <c r="J1429" s="248"/>
      <c r="K1429" s="248"/>
      <c r="L1429" s="248"/>
      <c r="M1429" s="248"/>
      <c r="N1429" s="248"/>
      <c r="O1429" s="248"/>
    </row>
    <row r="1430" spans="1:15" s="295" customFormat="1" ht="12">
      <c r="A1430" s="345"/>
      <c r="B1430" s="346"/>
      <c r="C1430" s="347"/>
      <c r="D1430" s="356"/>
      <c r="E1430" s="345"/>
      <c r="F1430" s="349"/>
      <c r="G1430" s="314"/>
      <c r="H1430" s="314"/>
      <c r="I1430" s="356"/>
      <c r="J1430" s="248"/>
      <c r="K1430" s="248"/>
      <c r="L1430" s="248"/>
      <c r="M1430" s="248"/>
      <c r="N1430" s="248"/>
      <c r="O1430" s="248"/>
    </row>
    <row r="1431" spans="1:15" s="295" customFormat="1" ht="12">
      <c r="A1431" s="345"/>
      <c r="B1431" s="346"/>
      <c r="C1431" s="347"/>
      <c r="D1431" s="356"/>
      <c r="E1431" s="345"/>
      <c r="F1431" s="349"/>
      <c r="G1431" s="314"/>
      <c r="H1431" s="314"/>
      <c r="I1431" s="356"/>
      <c r="J1431" s="248"/>
      <c r="K1431" s="248"/>
      <c r="L1431" s="248"/>
      <c r="M1431" s="248"/>
      <c r="N1431" s="248"/>
      <c r="O1431" s="248"/>
    </row>
    <row r="1432" spans="1:15" s="295" customFormat="1" ht="12">
      <c r="A1432" s="345"/>
      <c r="B1432" s="346"/>
      <c r="C1432" s="347"/>
      <c r="D1432" s="356"/>
      <c r="E1432" s="345"/>
      <c r="F1432" s="349"/>
      <c r="G1432" s="314"/>
      <c r="H1432" s="314"/>
      <c r="I1432" s="356"/>
      <c r="J1432" s="248"/>
      <c r="K1432" s="248"/>
      <c r="M1432" s="248"/>
      <c r="N1432" s="248"/>
      <c r="O1432" s="248"/>
    </row>
    <row r="1433" spans="1:15" s="295" customFormat="1" ht="12">
      <c r="A1433" s="345"/>
      <c r="B1433" s="346"/>
      <c r="C1433" s="347"/>
      <c r="D1433" s="356"/>
      <c r="E1433" s="345"/>
      <c r="F1433" s="349"/>
      <c r="G1433" s="314"/>
      <c r="H1433" s="314"/>
      <c r="I1433" s="356"/>
      <c r="J1433" s="248"/>
      <c r="K1433" s="248"/>
      <c r="M1433" s="248"/>
      <c r="N1433" s="248"/>
      <c r="O1433" s="248"/>
    </row>
    <row r="1434" spans="1:15" s="295" customFormat="1" ht="12">
      <c r="A1434" s="345"/>
      <c r="B1434" s="346"/>
      <c r="C1434" s="347"/>
      <c r="D1434" s="356"/>
      <c r="E1434" s="345"/>
      <c r="F1434" s="349"/>
      <c r="G1434" s="314"/>
      <c r="H1434" s="314"/>
      <c r="I1434" s="356"/>
      <c r="J1434" s="248"/>
      <c r="K1434" s="248"/>
      <c r="M1434" s="248"/>
      <c r="N1434" s="248"/>
      <c r="O1434" s="248"/>
    </row>
    <row r="1435" spans="1:15" s="295" customFormat="1" ht="12">
      <c r="A1435" s="345"/>
      <c r="B1435" s="346"/>
      <c r="C1435" s="347"/>
      <c r="D1435" s="356"/>
      <c r="E1435" s="345"/>
      <c r="F1435" s="349"/>
      <c r="G1435" s="314"/>
      <c r="H1435" s="314"/>
      <c r="I1435" s="356"/>
      <c r="J1435" s="248"/>
      <c r="K1435" s="248"/>
      <c r="M1435" s="248"/>
      <c r="N1435" s="248"/>
      <c r="O1435" s="248"/>
    </row>
    <row r="1438" spans="1:15" s="370" customFormat="1" ht="12">
      <c r="A1438" s="345"/>
      <c r="B1438" s="346"/>
      <c r="C1438" s="347"/>
      <c r="D1438" s="356"/>
      <c r="E1438" s="345"/>
      <c r="F1438" s="349"/>
      <c r="G1438" s="314"/>
      <c r="H1438" s="314"/>
      <c r="I1438" s="356"/>
      <c r="J1438" s="248"/>
      <c r="K1438" s="248"/>
      <c r="L1438" s="295"/>
      <c r="M1438" s="248"/>
      <c r="N1438" s="248"/>
      <c r="O1438" s="248"/>
    </row>
    <row r="1439" spans="1:15" s="370" customFormat="1" ht="12">
      <c r="A1439" s="345"/>
      <c r="B1439" s="346"/>
      <c r="C1439" s="347"/>
      <c r="D1439" s="356"/>
      <c r="E1439" s="345"/>
      <c r="F1439" s="349"/>
      <c r="G1439" s="314"/>
      <c r="H1439" s="314"/>
      <c r="I1439" s="356"/>
      <c r="J1439" s="248"/>
      <c r="K1439" s="248"/>
      <c r="L1439" s="295"/>
      <c r="M1439" s="248"/>
      <c r="N1439" s="248"/>
      <c r="O1439" s="248"/>
    </row>
    <row r="1440" spans="1:15" s="370" customFormat="1" ht="12">
      <c r="A1440" s="345"/>
      <c r="B1440" s="346"/>
      <c r="C1440" s="347"/>
      <c r="D1440" s="356"/>
      <c r="E1440" s="345"/>
      <c r="F1440" s="349"/>
      <c r="G1440" s="314"/>
      <c r="H1440" s="314"/>
      <c r="I1440" s="356"/>
      <c r="J1440" s="248"/>
      <c r="K1440" s="248"/>
      <c r="L1440" s="295"/>
      <c r="M1440" s="248"/>
      <c r="N1440" s="248"/>
      <c r="O1440" s="248"/>
    </row>
    <row r="1441" spans="1:15" s="370" customFormat="1" ht="12">
      <c r="A1441" s="345"/>
      <c r="B1441" s="346"/>
      <c r="C1441" s="347"/>
      <c r="D1441" s="356"/>
      <c r="E1441" s="345"/>
      <c r="F1441" s="349"/>
      <c r="G1441" s="314"/>
      <c r="H1441" s="314"/>
      <c r="I1441" s="356"/>
      <c r="J1441" s="248"/>
      <c r="K1441" s="248"/>
      <c r="L1441" s="295"/>
      <c r="M1441" s="248"/>
      <c r="N1441" s="248"/>
      <c r="O1441" s="248"/>
    </row>
    <row r="1442" spans="1:15" s="370" customFormat="1" ht="12">
      <c r="A1442" s="345"/>
      <c r="B1442" s="346"/>
      <c r="C1442" s="347"/>
      <c r="D1442" s="356"/>
      <c r="E1442" s="345"/>
      <c r="F1442" s="349"/>
      <c r="G1442" s="314"/>
      <c r="H1442" s="314"/>
      <c r="I1442" s="356"/>
      <c r="J1442" s="248"/>
      <c r="K1442" s="248"/>
      <c r="L1442" s="295"/>
      <c r="M1442" s="248"/>
      <c r="N1442" s="248"/>
      <c r="O1442" s="248"/>
    </row>
    <row r="1443" spans="1:15" s="370" customFormat="1" ht="12">
      <c r="A1443" s="345"/>
      <c r="B1443" s="346"/>
      <c r="C1443" s="347"/>
      <c r="D1443" s="356"/>
      <c r="E1443" s="345"/>
      <c r="F1443" s="349"/>
      <c r="G1443" s="314"/>
      <c r="H1443" s="314"/>
      <c r="I1443" s="356"/>
      <c r="J1443" s="248"/>
      <c r="K1443" s="248"/>
      <c r="L1443" s="295"/>
      <c r="M1443" s="248"/>
      <c r="N1443" s="248"/>
      <c r="O1443" s="248"/>
    </row>
    <row r="1444" spans="1:15" s="370" customFormat="1" ht="12">
      <c r="A1444" s="345"/>
      <c r="B1444" s="346"/>
      <c r="C1444" s="347"/>
      <c r="D1444" s="356"/>
      <c r="E1444" s="345"/>
      <c r="F1444" s="349"/>
      <c r="G1444" s="314"/>
      <c r="H1444" s="314"/>
      <c r="I1444" s="356"/>
      <c r="J1444" s="248"/>
      <c r="K1444" s="248"/>
      <c r="L1444" s="295"/>
      <c r="M1444" s="248"/>
      <c r="N1444" s="248"/>
      <c r="O1444" s="248"/>
    </row>
  </sheetData>
  <sheetProtection algorithmName="SHA-512" hashValue="sn3CzBwtK52FRdKAAK/N+GuagwG/9XIzUBr7h1xMEUpcSkD0+AowgSXg6aoKWs4hPuixpIqjh9Gn2H1t3gcRHw==" saltValue="AJY2cpxZIzo9rjdauIyxIw==" spinCount="100000" sheet="1" objects="1" scenarios="1" selectLockedCells="1"/>
  <printOptions/>
  <pageMargins left="0.7" right="0.7" top="0.787401575" bottom="0.787401575" header="0.3" footer="0.3"/>
  <pageSetup horizontalDpi="600" verticalDpi="600" orientation="portrait" paperSize="9" scale="90" r:id="rId1"/>
  <headerFooter>
    <oddHeader>&amp;LPS 01 Vytápění&amp;CVýkaz výměr
&amp;RMŠ a ZŠ ul. Závodní rekonstrukce PK
</oddHeader>
    <oddFooter>&amp;LPROSPECT spol. s r.o.&amp;C&amp;P/&amp;N&amp;RPS 01</oddFooter>
  </headerFooter>
  <colBreaks count="1" manualBreakCount="1">
    <brk id="1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2AE8-79B4-492B-8CED-D9713D5DDEAE}">
  <dimension ref="A1:N1326"/>
  <sheetViews>
    <sheetView view="pageLayout" zoomScale="145" zoomScaleSheetLayoutView="145" zoomScalePageLayoutView="145" workbookViewId="0" topLeftCell="A127">
      <selection activeCell="G13" sqref="G13"/>
    </sheetView>
  </sheetViews>
  <sheetFormatPr defaultColWidth="9.140625" defaultRowHeight="12"/>
  <cols>
    <col min="1" max="1" width="5.7109375" style="345" customWidth="1"/>
    <col min="2" max="2" width="5.7109375" style="346" customWidth="1"/>
    <col min="3" max="3" width="9.28125" style="347" customWidth="1"/>
    <col min="4" max="4" width="49.8515625" style="356" customWidth="1"/>
    <col min="5" max="5" width="9.28125" style="345" customWidth="1"/>
    <col min="6" max="6" width="11.28125" style="349" customWidth="1"/>
    <col min="7" max="7" width="11.421875" style="314" customWidth="1"/>
    <col min="8" max="8" width="17.28125" style="314" customWidth="1"/>
    <col min="9" max="9" width="9.28125" style="356" hidden="1" customWidth="1"/>
    <col min="10" max="10" width="13.7109375" style="248" hidden="1" customWidth="1"/>
    <col min="11" max="11" width="14.140625" style="248" hidden="1" customWidth="1"/>
    <col min="12" max="12" width="10.140625" style="295" hidden="1" customWidth="1"/>
    <col min="13" max="13" width="26.00390625" style="248" hidden="1" customWidth="1"/>
    <col min="14" max="14" width="10.8515625" style="248" hidden="1" customWidth="1"/>
    <col min="15" max="220" width="9.28125" style="248" customWidth="1"/>
    <col min="221" max="222" width="5.7109375" style="248" customWidth="1"/>
    <col min="223" max="223" width="13.28125" style="248" customWidth="1"/>
    <col min="224" max="224" width="49.8515625" style="248" customWidth="1"/>
    <col min="225" max="225" width="9.28125" style="248" customWidth="1"/>
    <col min="226" max="226" width="11.28125" style="248" customWidth="1"/>
    <col min="227" max="227" width="11.421875" style="248" customWidth="1"/>
    <col min="228" max="228" width="13.8515625" style="248" customWidth="1"/>
    <col min="229" max="234" width="9.140625" style="248" hidden="1" customWidth="1"/>
    <col min="235" max="476" width="9.28125" style="248" customWidth="1"/>
    <col min="477" max="478" width="5.7109375" style="248" customWidth="1"/>
    <col min="479" max="479" width="13.28125" style="248" customWidth="1"/>
    <col min="480" max="480" width="49.8515625" style="248" customWidth="1"/>
    <col min="481" max="481" width="9.28125" style="248" customWidth="1"/>
    <col min="482" max="482" width="11.28125" style="248" customWidth="1"/>
    <col min="483" max="483" width="11.421875" style="248" customWidth="1"/>
    <col min="484" max="484" width="13.8515625" style="248" customWidth="1"/>
    <col min="485" max="490" width="9.140625" style="248" hidden="1" customWidth="1"/>
    <col min="491" max="732" width="9.28125" style="248" customWidth="1"/>
    <col min="733" max="734" width="5.7109375" style="248" customWidth="1"/>
    <col min="735" max="735" width="13.28125" style="248" customWidth="1"/>
    <col min="736" max="736" width="49.8515625" style="248" customWidth="1"/>
    <col min="737" max="737" width="9.28125" style="248" customWidth="1"/>
    <col min="738" max="738" width="11.28125" style="248" customWidth="1"/>
    <col min="739" max="739" width="11.421875" style="248" customWidth="1"/>
    <col min="740" max="740" width="13.8515625" style="248" customWidth="1"/>
    <col min="741" max="746" width="9.140625" style="248" hidden="1" customWidth="1"/>
    <col min="747" max="988" width="9.28125" style="248" customWidth="1"/>
    <col min="989" max="990" width="5.7109375" style="248" customWidth="1"/>
    <col min="991" max="991" width="13.28125" style="248" customWidth="1"/>
    <col min="992" max="992" width="49.8515625" style="248" customWidth="1"/>
    <col min="993" max="993" width="9.28125" style="248" customWidth="1"/>
    <col min="994" max="994" width="11.28125" style="248" customWidth="1"/>
    <col min="995" max="995" width="11.421875" style="248" customWidth="1"/>
    <col min="996" max="996" width="13.8515625" style="248" customWidth="1"/>
    <col min="997" max="1002" width="9.140625" style="248" hidden="1" customWidth="1"/>
    <col min="1003" max="1244" width="9.28125" style="248" customWidth="1"/>
    <col min="1245" max="1246" width="5.7109375" style="248" customWidth="1"/>
    <col min="1247" max="1247" width="13.28125" style="248" customWidth="1"/>
    <col min="1248" max="1248" width="49.8515625" style="248" customWidth="1"/>
    <col min="1249" max="1249" width="9.28125" style="248" customWidth="1"/>
    <col min="1250" max="1250" width="11.28125" style="248" customWidth="1"/>
    <col min="1251" max="1251" width="11.421875" style="248" customWidth="1"/>
    <col min="1252" max="1252" width="13.8515625" style="248" customWidth="1"/>
    <col min="1253" max="1258" width="9.140625" style="248" hidden="1" customWidth="1"/>
    <col min="1259" max="1500" width="9.28125" style="248" customWidth="1"/>
    <col min="1501" max="1502" width="5.7109375" style="248" customWidth="1"/>
    <col min="1503" max="1503" width="13.28125" style="248" customWidth="1"/>
    <col min="1504" max="1504" width="49.8515625" style="248" customWidth="1"/>
    <col min="1505" max="1505" width="9.28125" style="248" customWidth="1"/>
    <col min="1506" max="1506" width="11.28125" style="248" customWidth="1"/>
    <col min="1507" max="1507" width="11.421875" style="248" customWidth="1"/>
    <col min="1508" max="1508" width="13.8515625" style="248" customWidth="1"/>
    <col min="1509" max="1514" width="9.140625" style="248" hidden="1" customWidth="1"/>
    <col min="1515" max="1756" width="9.28125" style="248" customWidth="1"/>
    <col min="1757" max="1758" width="5.7109375" style="248" customWidth="1"/>
    <col min="1759" max="1759" width="13.28125" style="248" customWidth="1"/>
    <col min="1760" max="1760" width="49.8515625" style="248" customWidth="1"/>
    <col min="1761" max="1761" width="9.28125" style="248" customWidth="1"/>
    <col min="1762" max="1762" width="11.28125" style="248" customWidth="1"/>
    <col min="1763" max="1763" width="11.421875" style="248" customWidth="1"/>
    <col min="1764" max="1764" width="13.8515625" style="248" customWidth="1"/>
    <col min="1765" max="1770" width="9.140625" style="248" hidden="1" customWidth="1"/>
    <col min="1771" max="2012" width="9.28125" style="248" customWidth="1"/>
    <col min="2013" max="2014" width="5.7109375" style="248" customWidth="1"/>
    <col min="2015" max="2015" width="13.28125" style="248" customWidth="1"/>
    <col min="2016" max="2016" width="49.8515625" style="248" customWidth="1"/>
    <col min="2017" max="2017" width="9.28125" style="248" customWidth="1"/>
    <col min="2018" max="2018" width="11.28125" style="248" customWidth="1"/>
    <col min="2019" max="2019" width="11.421875" style="248" customWidth="1"/>
    <col min="2020" max="2020" width="13.8515625" style="248" customWidth="1"/>
    <col min="2021" max="2026" width="9.140625" style="248" hidden="1" customWidth="1"/>
    <col min="2027" max="2268" width="9.28125" style="248" customWidth="1"/>
    <col min="2269" max="2270" width="5.7109375" style="248" customWidth="1"/>
    <col min="2271" max="2271" width="13.28125" style="248" customWidth="1"/>
    <col min="2272" max="2272" width="49.8515625" style="248" customWidth="1"/>
    <col min="2273" max="2273" width="9.28125" style="248" customWidth="1"/>
    <col min="2274" max="2274" width="11.28125" style="248" customWidth="1"/>
    <col min="2275" max="2275" width="11.421875" style="248" customWidth="1"/>
    <col min="2276" max="2276" width="13.8515625" style="248" customWidth="1"/>
    <col min="2277" max="2282" width="9.140625" style="248" hidden="1" customWidth="1"/>
    <col min="2283" max="2524" width="9.28125" style="248" customWidth="1"/>
    <col min="2525" max="2526" width="5.7109375" style="248" customWidth="1"/>
    <col min="2527" max="2527" width="13.28125" style="248" customWidth="1"/>
    <col min="2528" max="2528" width="49.8515625" style="248" customWidth="1"/>
    <col min="2529" max="2529" width="9.28125" style="248" customWidth="1"/>
    <col min="2530" max="2530" width="11.28125" style="248" customWidth="1"/>
    <col min="2531" max="2531" width="11.421875" style="248" customWidth="1"/>
    <col min="2532" max="2532" width="13.8515625" style="248" customWidth="1"/>
    <col min="2533" max="2538" width="9.140625" style="248" hidden="1" customWidth="1"/>
    <col min="2539" max="2780" width="9.28125" style="248" customWidth="1"/>
    <col min="2781" max="2782" width="5.7109375" style="248" customWidth="1"/>
    <col min="2783" max="2783" width="13.28125" style="248" customWidth="1"/>
    <col min="2784" max="2784" width="49.8515625" style="248" customWidth="1"/>
    <col min="2785" max="2785" width="9.28125" style="248" customWidth="1"/>
    <col min="2786" max="2786" width="11.28125" style="248" customWidth="1"/>
    <col min="2787" max="2787" width="11.421875" style="248" customWidth="1"/>
    <col min="2788" max="2788" width="13.8515625" style="248" customWidth="1"/>
    <col min="2789" max="2794" width="9.140625" style="248" hidden="1" customWidth="1"/>
    <col min="2795" max="3036" width="9.28125" style="248" customWidth="1"/>
    <col min="3037" max="3038" width="5.7109375" style="248" customWidth="1"/>
    <col min="3039" max="3039" width="13.28125" style="248" customWidth="1"/>
    <col min="3040" max="3040" width="49.8515625" style="248" customWidth="1"/>
    <col min="3041" max="3041" width="9.28125" style="248" customWidth="1"/>
    <col min="3042" max="3042" width="11.28125" style="248" customWidth="1"/>
    <col min="3043" max="3043" width="11.421875" style="248" customWidth="1"/>
    <col min="3044" max="3044" width="13.8515625" style="248" customWidth="1"/>
    <col min="3045" max="3050" width="9.140625" style="248" hidden="1" customWidth="1"/>
    <col min="3051" max="3292" width="9.28125" style="248" customWidth="1"/>
    <col min="3293" max="3294" width="5.7109375" style="248" customWidth="1"/>
    <col min="3295" max="3295" width="13.28125" style="248" customWidth="1"/>
    <col min="3296" max="3296" width="49.8515625" style="248" customWidth="1"/>
    <col min="3297" max="3297" width="9.28125" style="248" customWidth="1"/>
    <col min="3298" max="3298" width="11.28125" style="248" customWidth="1"/>
    <col min="3299" max="3299" width="11.421875" style="248" customWidth="1"/>
    <col min="3300" max="3300" width="13.8515625" style="248" customWidth="1"/>
    <col min="3301" max="3306" width="9.140625" style="248" hidden="1" customWidth="1"/>
    <col min="3307" max="3548" width="9.28125" style="248" customWidth="1"/>
    <col min="3549" max="3550" width="5.7109375" style="248" customWidth="1"/>
    <col min="3551" max="3551" width="13.28125" style="248" customWidth="1"/>
    <col min="3552" max="3552" width="49.8515625" style="248" customWidth="1"/>
    <col min="3553" max="3553" width="9.28125" style="248" customWidth="1"/>
    <col min="3554" max="3554" width="11.28125" style="248" customWidth="1"/>
    <col min="3555" max="3555" width="11.421875" style="248" customWidth="1"/>
    <col min="3556" max="3556" width="13.8515625" style="248" customWidth="1"/>
    <col min="3557" max="3562" width="9.140625" style="248" hidden="1" customWidth="1"/>
    <col min="3563" max="3804" width="9.28125" style="248" customWidth="1"/>
    <col min="3805" max="3806" width="5.7109375" style="248" customWidth="1"/>
    <col min="3807" max="3807" width="13.28125" style="248" customWidth="1"/>
    <col min="3808" max="3808" width="49.8515625" style="248" customWidth="1"/>
    <col min="3809" max="3809" width="9.28125" style="248" customWidth="1"/>
    <col min="3810" max="3810" width="11.28125" style="248" customWidth="1"/>
    <col min="3811" max="3811" width="11.421875" style="248" customWidth="1"/>
    <col min="3812" max="3812" width="13.8515625" style="248" customWidth="1"/>
    <col min="3813" max="3818" width="9.140625" style="248" hidden="1" customWidth="1"/>
    <col min="3819" max="4060" width="9.28125" style="248" customWidth="1"/>
    <col min="4061" max="4062" width="5.7109375" style="248" customWidth="1"/>
    <col min="4063" max="4063" width="13.28125" style="248" customWidth="1"/>
    <col min="4064" max="4064" width="49.8515625" style="248" customWidth="1"/>
    <col min="4065" max="4065" width="9.28125" style="248" customWidth="1"/>
    <col min="4066" max="4066" width="11.28125" style="248" customWidth="1"/>
    <col min="4067" max="4067" width="11.421875" style="248" customWidth="1"/>
    <col min="4068" max="4068" width="13.8515625" style="248" customWidth="1"/>
    <col min="4069" max="4074" width="9.140625" style="248" hidden="1" customWidth="1"/>
    <col min="4075" max="4316" width="9.28125" style="248" customWidth="1"/>
    <col min="4317" max="4318" width="5.7109375" style="248" customWidth="1"/>
    <col min="4319" max="4319" width="13.28125" style="248" customWidth="1"/>
    <col min="4320" max="4320" width="49.8515625" style="248" customWidth="1"/>
    <col min="4321" max="4321" width="9.28125" style="248" customWidth="1"/>
    <col min="4322" max="4322" width="11.28125" style="248" customWidth="1"/>
    <col min="4323" max="4323" width="11.421875" style="248" customWidth="1"/>
    <col min="4324" max="4324" width="13.8515625" style="248" customWidth="1"/>
    <col min="4325" max="4330" width="9.140625" style="248" hidden="1" customWidth="1"/>
    <col min="4331" max="4572" width="9.28125" style="248" customWidth="1"/>
    <col min="4573" max="4574" width="5.7109375" style="248" customWidth="1"/>
    <col min="4575" max="4575" width="13.28125" style="248" customWidth="1"/>
    <col min="4576" max="4576" width="49.8515625" style="248" customWidth="1"/>
    <col min="4577" max="4577" width="9.28125" style="248" customWidth="1"/>
    <col min="4578" max="4578" width="11.28125" style="248" customWidth="1"/>
    <col min="4579" max="4579" width="11.421875" style="248" customWidth="1"/>
    <col min="4580" max="4580" width="13.8515625" style="248" customWidth="1"/>
    <col min="4581" max="4586" width="9.140625" style="248" hidden="1" customWidth="1"/>
    <col min="4587" max="4828" width="9.28125" style="248" customWidth="1"/>
    <col min="4829" max="4830" width="5.7109375" style="248" customWidth="1"/>
    <col min="4831" max="4831" width="13.28125" style="248" customWidth="1"/>
    <col min="4832" max="4832" width="49.8515625" style="248" customWidth="1"/>
    <col min="4833" max="4833" width="9.28125" style="248" customWidth="1"/>
    <col min="4834" max="4834" width="11.28125" style="248" customWidth="1"/>
    <col min="4835" max="4835" width="11.421875" style="248" customWidth="1"/>
    <col min="4836" max="4836" width="13.8515625" style="248" customWidth="1"/>
    <col min="4837" max="4842" width="9.140625" style="248" hidden="1" customWidth="1"/>
    <col min="4843" max="5084" width="9.28125" style="248" customWidth="1"/>
    <col min="5085" max="5086" width="5.7109375" style="248" customWidth="1"/>
    <col min="5087" max="5087" width="13.28125" style="248" customWidth="1"/>
    <col min="5088" max="5088" width="49.8515625" style="248" customWidth="1"/>
    <col min="5089" max="5089" width="9.28125" style="248" customWidth="1"/>
    <col min="5090" max="5090" width="11.28125" style="248" customWidth="1"/>
    <col min="5091" max="5091" width="11.421875" style="248" customWidth="1"/>
    <col min="5092" max="5092" width="13.8515625" style="248" customWidth="1"/>
    <col min="5093" max="5098" width="9.140625" style="248" hidden="1" customWidth="1"/>
    <col min="5099" max="5340" width="9.28125" style="248" customWidth="1"/>
    <col min="5341" max="5342" width="5.7109375" style="248" customWidth="1"/>
    <col min="5343" max="5343" width="13.28125" style="248" customWidth="1"/>
    <col min="5344" max="5344" width="49.8515625" style="248" customWidth="1"/>
    <col min="5345" max="5345" width="9.28125" style="248" customWidth="1"/>
    <col min="5346" max="5346" width="11.28125" style="248" customWidth="1"/>
    <col min="5347" max="5347" width="11.421875" style="248" customWidth="1"/>
    <col min="5348" max="5348" width="13.8515625" style="248" customWidth="1"/>
    <col min="5349" max="5354" width="9.140625" style="248" hidden="1" customWidth="1"/>
    <col min="5355" max="5596" width="9.28125" style="248" customWidth="1"/>
    <col min="5597" max="5598" width="5.7109375" style="248" customWidth="1"/>
    <col min="5599" max="5599" width="13.28125" style="248" customWidth="1"/>
    <col min="5600" max="5600" width="49.8515625" style="248" customWidth="1"/>
    <col min="5601" max="5601" width="9.28125" style="248" customWidth="1"/>
    <col min="5602" max="5602" width="11.28125" style="248" customWidth="1"/>
    <col min="5603" max="5603" width="11.421875" style="248" customWidth="1"/>
    <col min="5604" max="5604" width="13.8515625" style="248" customWidth="1"/>
    <col min="5605" max="5610" width="9.140625" style="248" hidden="1" customWidth="1"/>
    <col min="5611" max="5852" width="9.28125" style="248" customWidth="1"/>
    <col min="5853" max="5854" width="5.7109375" style="248" customWidth="1"/>
    <col min="5855" max="5855" width="13.28125" style="248" customWidth="1"/>
    <col min="5856" max="5856" width="49.8515625" style="248" customWidth="1"/>
    <col min="5857" max="5857" width="9.28125" style="248" customWidth="1"/>
    <col min="5858" max="5858" width="11.28125" style="248" customWidth="1"/>
    <col min="5859" max="5859" width="11.421875" style="248" customWidth="1"/>
    <col min="5860" max="5860" width="13.8515625" style="248" customWidth="1"/>
    <col min="5861" max="5866" width="9.140625" style="248" hidden="1" customWidth="1"/>
    <col min="5867" max="6108" width="9.28125" style="248" customWidth="1"/>
    <col min="6109" max="6110" width="5.7109375" style="248" customWidth="1"/>
    <col min="6111" max="6111" width="13.28125" style="248" customWidth="1"/>
    <col min="6112" max="6112" width="49.8515625" style="248" customWidth="1"/>
    <col min="6113" max="6113" width="9.28125" style="248" customWidth="1"/>
    <col min="6114" max="6114" width="11.28125" style="248" customWidth="1"/>
    <col min="6115" max="6115" width="11.421875" style="248" customWidth="1"/>
    <col min="6116" max="6116" width="13.8515625" style="248" customWidth="1"/>
    <col min="6117" max="6122" width="9.140625" style="248" hidden="1" customWidth="1"/>
    <col min="6123" max="6364" width="9.28125" style="248" customWidth="1"/>
    <col min="6365" max="6366" width="5.7109375" style="248" customWidth="1"/>
    <col min="6367" max="6367" width="13.28125" style="248" customWidth="1"/>
    <col min="6368" max="6368" width="49.8515625" style="248" customWidth="1"/>
    <col min="6369" max="6369" width="9.28125" style="248" customWidth="1"/>
    <col min="6370" max="6370" width="11.28125" style="248" customWidth="1"/>
    <col min="6371" max="6371" width="11.421875" style="248" customWidth="1"/>
    <col min="6372" max="6372" width="13.8515625" style="248" customWidth="1"/>
    <col min="6373" max="6378" width="9.140625" style="248" hidden="1" customWidth="1"/>
    <col min="6379" max="6620" width="9.28125" style="248" customWidth="1"/>
    <col min="6621" max="6622" width="5.7109375" style="248" customWidth="1"/>
    <col min="6623" max="6623" width="13.28125" style="248" customWidth="1"/>
    <col min="6624" max="6624" width="49.8515625" style="248" customWidth="1"/>
    <col min="6625" max="6625" width="9.28125" style="248" customWidth="1"/>
    <col min="6626" max="6626" width="11.28125" style="248" customWidth="1"/>
    <col min="6627" max="6627" width="11.421875" style="248" customWidth="1"/>
    <col min="6628" max="6628" width="13.8515625" style="248" customWidth="1"/>
    <col min="6629" max="6634" width="9.140625" style="248" hidden="1" customWidth="1"/>
    <col min="6635" max="6876" width="9.28125" style="248" customWidth="1"/>
    <col min="6877" max="6878" width="5.7109375" style="248" customWidth="1"/>
    <col min="6879" max="6879" width="13.28125" style="248" customWidth="1"/>
    <col min="6880" max="6880" width="49.8515625" style="248" customWidth="1"/>
    <col min="6881" max="6881" width="9.28125" style="248" customWidth="1"/>
    <col min="6882" max="6882" width="11.28125" style="248" customWidth="1"/>
    <col min="6883" max="6883" width="11.421875" style="248" customWidth="1"/>
    <col min="6884" max="6884" width="13.8515625" style="248" customWidth="1"/>
    <col min="6885" max="6890" width="9.140625" style="248" hidden="1" customWidth="1"/>
    <col min="6891" max="7132" width="9.28125" style="248" customWidth="1"/>
    <col min="7133" max="7134" width="5.7109375" style="248" customWidth="1"/>
    <col min="7135" max="7135" width="13.28125" style="248" customWidth="1"/>
    <col min="7136" max="7136" width="49.8515625" style="248" customWidth="1"/>
    <col min="7137" max="7137" width="9.28125" style="248" customWidth="1"/>
    <col min="7138" max="7138" width="11.28125" style="248" customWidth="1"/>
    <col min="7139" max="7139" width="11.421875" style="248" customWidth="1"/>
    <col min="7140" max="7140" width="13.8515625" style="248" customWidth="1"/>
    <col min="7141" max="7146" width="9.140625" style="248" hidden="1" customWidth="1"/>
    <col min="7147" max="7388" width="9.28125" style="248" customWidth="1"/>
    <col min="7389" max="7390" width="5.7109375" style="248" customWidth="1"/>
    <col min="7391" max="7391" width="13.28125" style="248" customWidth="1"/>
    <col min="7392" max="7392" width="49.8515625" style="248" customWidth="1"/>
    <col min="7393" max="7393" width="9.28125" style="248" customWidth="1"/>
    <col min="7394" max="7394" width="11.28125" style="248" customWidth="1"/>
    <col min="7395" max="7395" width="11.421875" style="248" customWidth="1"/>
    <col min="7396" max="7396" width="13.8515625" style="248" customWidth="1"/>
    <col min="7397" max="7402" width="9.140625" style="248" hidden="1" customWidth="1"/>
    <col min="7403" max="7644" width="9.28125" style="248" customWidth="1"/>
    <col min="7645" max="7646" width="5.7109375" style="248" customWidth="1"/>
    <col min="7647" max="7647" width="13.28125" style="248" customWidth="1"/>
    <col min="7648" max="7648" width="49.8515625" style="248" customWidth="1"/>
    <col min="7649" max="7649" width="9.28125" style="248" customWidth="1"/>
    <col min="7650" max="7650" width="11.28125" style="248" customWidth="1"/>
    <col min="7651" max="7651" width="11.421875" style="248" customWidth="1"/>
    <col min="7652" max="7652" width="13.8515625" style="248" customWidth="1"/>
    <col min="7653" max="7658" width="9.140625" style="248" hidden="1" customWidth="1"/>
    <col min="7659" max="7900" width="9.28125" style="248" customWidth="1"/>
    <col min="7901" max="7902" width="5.7109375" style="248" customWidth="1"/>
    <col min="7903" max="7903" width="13.28125" style="248" customWidth="1"/>
    <col min="7904" max="7904" width="49.8515625" style="248" customWidth="1"/>
    <col min="7905" max="7905" width="9.28125" style="248" customWidth="1"/>
    <col min="7906" max="7906" width="11.28125" style="248" customWidth="1"/>
    <col min="7907" max="7907" width="11.421875" style="248" customWidth="1"/>
    <col min="7908" max="7908" width="13.8515625" style="248" customWidth="1"/>
    <col min="7909" max="7914" width="9.140625" style="248" hidden="1" customWidth="1"/>
    <col min="7915" max="8156" width="9.28125" style="248" customWidth="1"/>
    <col min="8157" max="8158" width="5.7109375" style="248" customWidth="1"/>
    <col min="8159" max="8159" width="13.28125" style="248" customWidth="1"/>
    <col min="8160" max="8160" width="49.8515625" style="248" customWidth="1"/>
    <col min="8161" max="8161" width="9.28125" style="248" customWidth="1"/>
    <col min="8162" max="8162" width="11.28125" style="248" customWidth="1"/>
    <col min="8163" max="8163" width="11.421875" style="248" customWidth="1"/>
    <col min="8164" max="8164" width="13.8515625" style="248" customWidth="1"/>
    <col min="8165" max="8170" width="9.140625" style="248" hidden="1" customWidth="1"/>
    <col min="8171" max="8412" width="9.28125" style="248" customWidth="1"/>
    <col min="8413" max="8414" width="5.7109375" style="248" customWidth="1"/>
    <col min="8415" max="8415" width="13.28125" style="248" customWidth="1"/>
    <col min="8416" max="8416" width="49.8515625" style="248" customWidth="1"/>
    <col min="8417" max="8417" width="9.28125" style="248" customWidth="1"/>
    <col min="8418" max="8418" width="11.28125" style="248" customWidth="1"/>
    <col min="8419" max="8419" width="11.421875" style="248" customWidth="1"/>
    <col min="8420" max="8420" width="13.8515625" style="248" customWidth="1"/>
    <col min="8421" max="8426" width="9.140625" style="248" hidden="1" customWidth="1"/>
    <col min="8427" max="8668" width="9.28125" style="248" customWidth="1"/>
    <col min="8669" max="8670" width="5.7109375" style="248" customWidth="1"/>
    <col min="8671" max="8671" width="13.28125" style="248" customWidth="1"/>
    <col min="8672" max="8672" width="49.8515625" style="248" customWidth="1"/>
    <col min="8673" max="8673" width="9.28125" style="248" customWidth="1"/>
    <col min="8674" max="8674" width="11.28125" style="248" customWidth="1"/>
    <col min="8675" max="8675" width="11.421875" style="248" customWidth="1"/>
    <col min="8676" max="8676" width="13.8515625" style="248" customWidth="1"/>
    <col min="8677" max="8682" width="9.140625" style="248" hidden="1" customWidth="1"/>
    <col min="8683" max="8924" width="9.28125" style="248" customWidth="1"/>
    <col min="8925" max="8926" width="5.7109375" style="248" customWidth="1"/>
    <col min="8927" max="8927" width="13.28125" style="248" customWidth="1"/>
    <col min="8928" max="8928" width="49.8515625" style="248" customWidth="1"/>
    <col min="8929" max="8929" width="9.28125" style="248" customWidth="1"/>
    <col min="8930" max="8930" width="11.28125" style="248" customWidth="1"/>
    <col min="8931" max="8931" width="11.421875" style="248" customWidth="1"/>
    <col min="8932" max="8932" width="13.8515625" style="248" customWidth="1"/>
    <col min="8933" max="8938" width="9.140625" style="248" hidden="1" customWidth="1"/>
    <col min="8939" max="9180" width="9.28125" style="248" customWidth="1"/>
    <col min="9181" max="9182" width="5.7109375" style="248" customWidth="1"/>
    <col min="9183" max="9183" width="13.28125" style="248" customWidth="1"/>
    <col min="9184" max="9184" width="49.8515625" style="248" customWidth="1"/>
    <col min="9185" max="9185" width="9.28125" style="248" customWidth="1"/>
    <col min="9186" max="9186" width="11.28125" style="248" customWidth="1"/>
    <col min="9187" max="9187" width="11.421875" style="248" customWidth="1"/>
    <col min="9188" max="9188" width="13.8515625" style="248" customWidth="1"/>
    <col min="9189" max="9194" width="9.140625" style="248" hidden="1" customWidth="1"/>
    <col min="9195" max="9436" width="9.28125" style="248" customWidth="1"/>
    <col min="9437" max="9438" width="5.7109375" style="248" customWidth="1"/>
    <col min="9439" max="9439" width="13.28125" style="248" customWidth="1"/>
    <col min="9440" max="9440" width="49.8515625" style="248" customWidth="1"/>
    <col min="9441" max="9441" width="9.28125" style="248" customWidth="1"/>
    <col min="9442" max="9442" width="11.28125" style="248" customWidth="1"/>
    <col min="9443" max="9443" width="11.421875" style="248" customWidth="1"/>
    <col min="9444" max="9444" width="13.8515625" style="248" customWidth="1"/>
    <col min="9445" max="9450" width="9.140625" style="248" hidden="1" customWidth="1"/>
    <col min="9451" max="9692" width="9.28125" style="248" customWidth="1"/>
    <col min="9693" max="9694" width="5.7109375" style="248" customWidth="1"/>
    <col min="9695" max="9695" width="13.28125" style="248" customWidth="1"/>
    <col min="9696" max="9696" width="49.8515625" style="248" customWidth="1"/>
    <col min="9697" max="9697" width="9.28125" style="248" customWidth="1"/>
    <col min="9698" max="9698" width="11.28125" style="248" customWidth="1"/>
    <col min="9699" max="9699" width="11.421875" style="248" customWidth="1"/>
    <col min="9700" max="9700" width="13.8515625" style="248" customWidth="1"/>
    <col min="9701" max="9706" width="9.140625" style="248" hidden="1" customWidth="1"/>
    <col min="9707" max="9948" width="9.28125" style="248" customWidth="1"/>
    <col min="9949" max="9950" width="5.7109375" style="248" customWidth="1"/>
    <col min="9951" max="9951" width="13.28125" style="248" customWidth="1"/>
    <col min="9952" max="9952" width="49.8515625" style="248" customWidth="1"/>
    <col min="9953" max="9953" width="9.28125" style="248" customWidth="1"/>
    <col min="9954" max="9954" width="11.28125" style="248" customWidth="1"/>
    <col min="9955" max="9955" width="11.421875" style="248" customWidth="1"/>
    <col min="9956" max="9956" width="13.8515625" style="248" customWidth="1"/>
    <col min="9957" max="9962" width="9.140625" style="248" hidden="1" customWidth="1"/>
    <col min="9963" max="10204" width="9.28125" style="248" customWidth="1"/>
    <col min="10205" max="10206" width="5.7109375" style="248" customWidth="1"/>
    <col min="10207" max="10207" width="13.28125" style="248" customWidth="1"/>
    <col min="10208" max="10208" width="49.8515625" style="248" customWidth="1"/>
    <col min="10209" max="10209" width="9.28125" style="248" customWidth="1"/>
    <col min="10210" max="10210" width="11.28125" style="248" customWidth="1"/>
    <col min="10211" max="10211" width="11.421875" style="248" customWidth="1"/>
    <col min="10212" max="10212" width="13.8515625" style="248" customWidth="1"/>
    <col min="10213" max="10218" width="9.140625" style="248" hidden="1" customWidth="1"/>
    <col min="10219" max="10460" width="9.28125" style="248" customWidth="1"/>
    <col min="10461" max="10462" width="5.7109375" style="248" customWidth="1"/>
    <col min="10463" max="10463" width="13.28125" style="248" customWidth="1"/>
    <col min="10464" max="10464" width="49.8515625" style="248" customWidth="1"/>
    <col min="10465" max="10465" width="9.28125" style="248" customWidth="1"/>
    <col min="10466" max="10466" width="11.28125" style="248" customWidth="1"/>
    <col min="10467" max="10467" width="11.421875" style="248" customWidth="1"/>
    <col min="10468" max="10468" width="13.8515625" style="248" customWidth="1"/>
    <col min="10469" max="10474" width="9.140625" style="248" hidden="1" customWidth="1"/>
    <col min="10475" max="10716" width="9.28125" style="248" customWidth="1"/>
    <col min="10717" max="10718" width="5.7109375" style="248" customWidth="1"/>
    <col min="10719" max="10719" width="13.28125" style="248" customWidth="1"/>
    <col min="10720" max="10720" width="49.8515625" style="248" customWidth="1"/>
    <col min="10721" max="10721" width="9.28125" style="248" customWidth="1"/>
    <col min="10722" max="10722" width="11.28125" style="248" customWidth="1"/>
    <col min="10723" max="10723" width="11.421875" style="248" customWidth="1"/>
    <col min="10724" max="10724" width="13.8515625" style="248" customWidth="1"/>
    <col min="10725" max="10730" width="9.140625" style="248" hidden="1" customWidth="1"/>
    <col min="10731" max="10972" width="9.28125" style="248" customWidth="1"/>
    <col min="10973" max="10974" width="5.7109375" style="248" customWidth="1"/>
    <col min="10975" max="10975" width="13.28125" style="248" customWidth="1"/>
    <col min="10976" max="10976" width="49.8515625" style="248" customWidth="1"/>
    <col min="10977" max="10977" width="9.28125" style="248" customWidth="1"/>
    <col min="10978" max="10978" width="11.28125" style="248" customWidth="1"/>
    <col min="10979" max="10979" width="11.421875" style="248" customWidth="1"/>
    <col min="10980" max="10980" width="13.8515625" style="248" customWidth="1"/>
    <col min="10981" max="10986" width="9.140625" style="248" hidden="1" customWidth="1"/>
    <col min="10987" max="11228" width="9.28125" style="248" customWidth="1"/>
    <col min="11229" max="11230" width="5.7109375" style="248" customWidth="1"/>
    <col min="11231" max="11231" width="13.28125" style="248" customWidth="1"/>
    <col min="11232" max="11232" width="49.8515625" style="248" customWidth="1"/>
    <col min="11233" max="11233" width="9.28125" style="248" customWidth="1"/>
    <col min="11234" max="11234" width="11.28125" style="248" customWidth="1"/>
    <col min="11235" max="11235" width="11.421875" style="248" customWidth="1"/>
    <col min="11236" max="11236" width="13.8515625" style="248" customWidth="1"/>
    <col min="11237" max="11242" width="9.140625" style="248" hidden="1" customWidth="1"/>
    <col min="11243" max="11484" width="9.28125" style="248" customWidth="1"/>
    <col min="11485" max="11486" width="5.7109375" style="248" customWidth="1"/>
    <col min="11487" max="11487" width="13.28125" style="248" customWidth="1"/>
    <col min="11488" max="11488" width="49.8515625" style="248" customWidth="1"/>
    <col min="11489" max="11489" width="9.28125" style="248" customWidth="1"/>
    <col min="11490" max="11490" width="11.28125" style="248" customWidth="1"/>
    <col min="11491" max="11491" width="11.421875" style="248" customWidth="1"/>
    <col min="11492" max="11492" width="13.8515625" style="248" customWidth="1"/>
    <col min="11493" max="11498" width="9.140625" style="248" hidden="1" customWidth="1"/>
    <col min="11499" max="11740" width="9.28125" style="248" customWidth="1"/>
    <col min="11741" max="11742" width="5.7109375" style="248" customWidth="1"/>
    <col min="11743" max="11743" width="13.28125" style="248" customWidth="1"/>
    <col min="11744" max="11744" width="49.8515625" style="248" customWidth="1"/>
    <col min="11745" max="11745" width="9.28125" style="248" customWidth="1"/>
    <col min="11746" max="11746" width="11.28125" style="248" customWidth="1"/>
    <col min="11747" max="11747" width="11.421875" style="248" customWidth="1"/>
    <col min="11748" max="11748" width="13.8515625" style="248" customWidth="1"/>
    <col min="11749" max="11754" width="9.140625" style="248" hidden="1" customWidth="1"/>
    <col min="11755" max="11996" width="9.28125" style="248" customWidth="1"/>
    <col min="11997" max="11998" width="5.7109375" style="248" customWidth="1"/>
    <col min="11999" max="11999" width="13.28125" style="248" customWidth="1"/>
    <col min="12000" max="12000" width="49.8515625" style="248" customWidth="1"/>
    <col min="12001" max="12001" width="9.28125" style="248" customWidth="1"/>
    <col min="12002" max="12002" width="11.28125" style="248" customWidth="1"/>
    <col min="12003" max="12003" width="11.421875" style="248" customWidth="1"/>
    <col min="12004" max="12004" width="13.8515625" style="248" customWidth="1"/>
    <col min="12005" max="12010" width="9.140625" style="248" hidden="1" customWidth="1"/>
    <col min="12011" max="12252" width="9.28125" style="248" customWidth="1"/>
    <col min="12253" max="12254" width="5.7109375" style="248" customWidth="1"/>
    <col min="12255" max="12255" width="13.28125" style="248" customWidth="1"/>
    <col min="12256" max="12256" width="49.8515625" style="248" customWidth="1"/>
    <col min="12257" max="12257" width="9.28125" style="248" customWidth="1"/>
    <col min="12258" max="12258" width="11.28125" style="248" customWidth="1"/>
    <col min="12259" max="12259" width="11.421875" style="248" customWidth="1"/>
    <col min="12260" max="12260" width="13.8515625" style="248" customWidth="1"/>
    <col min="12261" max="12266" width="9.140625" style="248" hidden="1" customWidth="1"/>
    <col min="12267" max="12508" width="9.28125" style="248" customWidth="1"/>
    <col min="12509" max="12510" width="5.7109375" style="248" customWidth="1"/>
    <col min="12511" max="12511" width="13.28125" style="248" customWidth="1"/>
    <col min="12512" max="12512" width="49.8515625" style="248" customWidth="1"/>
    <col min="12513" max="12513" width="9.28125" style="248" customWidth="1"/>
    <col min="12514" max="12514" width="11.28125" style="248" customWidth="1"/>
    <col min="12515" max="12515" width="11.421875" style="248" customWidth="1"/>
    <col min="12516" max="12516" width="13.8515625" style="248" customWidth="1"/>
    <col min="12517" max="12522" width="9.140625" style="248" hidden="1" customWidth="1"/>
    <col min="12523" max="12764" width="9.28125" style="248" customWidth="1"/>
    <col min="12765" max="12766" width="5.7109375" style="248" customWidth="1"/>
    <col min="12767" max="12767" width="13.28125" style="248" customWidth="1"/>
    <col min="12768" max="12768" width="49.8515625" style="248" customWidth="1"/>
    <col min="12769" max="12769" width="9.28125" style="248" customWidth="1"/>
    <col min="12770" max="12770" width="11.28125" style="248" customWidth="1"/>
    <col min="12771" max="12771" width="11.421875" style="248" customWidth="1"/>
    <col min="12772" max="12772" width="13.8515625" style="248" customWidth="1"/>
    <col min="12773" max="12778" width="9.140625" style="248" hidden="1" customWidth="1"/>
    <col min="12779" max="13020" width="9.28125" style="248" customWidth="1"/>
    <col min="13021" max="13022" width="5.7109375" style="248" customWidth="1"/>
    <col min="13023" max="13023" width="13.28125" style="248" customWidth="1"/>
    <col min="13024" max="13024" width="49.8515625" style="248" customWidth="1"/>
    <col min="13025" max="13025" width="9.28125" style="248" customWidth="1"/>
    <col min="13026" max="13026" width="11.28125" style="248" customWidth="1"/>
    <col min="13027" max="13027" width="11.421875" style="248" customWidth="1"/>
    <col min="13028" max="13028" width="13.8515625" style="248" customWidth="1"/>
    <col min="13029" max="13034" width="9.140625" style="248" hidden="1" customWidth="1"/>
    <col min="13035" max="13276" width="9.28125" style="248" customWidth="1"/>
    <col min="13277" max="13278" width="5.7109375" style="248" customWidth="1"/>
    <col min="13279" max="13279" width="13.28125" style="248" customWidth="1"/>
    <col min="13280" max="13280" width="49.8515625" style="248" customWidth="1"/>
    <col min="13281" max="13281" width="9.28125" style="248" customWidth="1"/>
    <col min="13282" max="13282" width="11.28125" style="248" customWidth="1"/>
    <col min="13283" max="13283" width="11.421875" style="248" customWidth="1"/>
    <col min="13284" max="13284" width="13.8515625" style="248" customWidth="1"/>
    <col min="13285" max="13290" width="9.140625" style="248" hidden="1" customWidth="1"/>
    <col min="13291" max="13532" width="9.28125" style="248" customWidth="1"/>
    <col min="13533" max="13534" width="5.7109375" style="248" customWidth="1"/>
    <col min="13535" max="13535" width="13.28125" style="248" customWidth="1"/>
    <col min="13536" max="13536" width="49.8515625" style="248" customWidth="1"/>
    <col min="13537" max="13537" width="9.28125" style="248" customWidth="1"/>
    <col min="13538" max="13538" width="11.28125" style="248" customWidth="1"/>
    <col min="13539" max="13539" width="11.421875" style="248" customWidth="1"/>
    <col min="13540" max="13540" width="13.8515625" style="248" customWidth="1"/>
    <col min="13541" max="13546" width="9.140625" style="248" hidden="1" customWidth="1"/>
    <col min="13547" max="13788" width="9.28125" style="248" customWidth="1"/>
    <col min="13789" max="13790" width="5.7109375" style="248" customWidth="1"/>
    <col min="13791" max="13791" width="13.28125" style="248" customWidth="1"/>
    <col min="13792" max="13792" width="49.8515625" style="248" customWidth="1"/>
    <col min="13793" max="13793" width="9.28125" style="248" customWidth="1"/>
    <col min="13794" max="13794" width="11.28125" style="248" customWidth="1"/>
    <col min="13795" max="13795" width="11.421875" style="248" customWidth="1"/>
    <col min="13796" max="13796" width="13.8515625" style="248" customWidth="1"/>
    <col min="13797" max="13802" width="9.140625" style="248" hidden="1" customWidth="1"/>
    <col min="13803" max="14044" width="9.28125" style="248" customWidth="1"/>
    <col min="14045" max="14046" width="5.7109375" style="248" customWidth="1"/>
    <col min="14047" max="14047" width="13.28125" style="248" customWidth="1"/>
    <col min="14048" max="14048" width="49.8515625" style="248" customWidth="1"/>
    <col min="14049" max="14049" width="9.28125" style="248" customWidth="1"/>
    <col min="14050" max="14050" width="11.28125" style="248" customWidth="1"/>
    <col min="14051" max="14051" width="11.421875" style="248" customWidth="1"/>
    <col min="14052" max="14052" width="13.8515625" style="248" customWidth="1"/>
    <col min="14053" max="14058" width="9.140625" style="248" hidden="1" customWidth="1"/>
    <col min="14059" max="14300" width="9.28125" style="248" customWidth="1"/>
    <col min="14301" max="14302" width="5.7109375" style="248" customWidth="1"/>
    <col min="14303" max="14303" width="13.28125" style="248" customWidth="1"/>
    <col min="14304" max="14304" width="49.8515625" style="248" customWidth="1"/>
    <col min="14305" max="14305" width="9.28125" style="248" customWidth="1"/>
    <col min="14306" max="14306" width="11.28125" style="248" customWidth="1"/>
    <col min="14307" max="14307" width="11.421875" style="248" customWidth="1"/>
    <col min="14308" max="14308" width="13.8515625" style="248" customWidth="1"/>
    <col min="14309" max="14314" width="9.140625" style="248" hidden="1" customWidth="1"/>
    <col min="14315" max="14556" width="9.28125" style="248" customWidth="1"/>
    <col min="14557" max="14558" width="5.7109375" style="248" customWidth="1"/>
    <col min="14559" max="14559" width="13.28125" style="248" customWidth="1"/>
    <col min="14560" max="14560" width="49.8515625" style="248" customWidth="1"/>
    <col min="14561" max="14561" width="9.28125" style="248" customWidth="1"/>
    <col min="14562" max="14562" width="11.28125" style="248" customWidth="1"/>
    <col min="14563" max="14563" width="11.421875" style="248" customWidth="1"/>
    <col min="14564" max="14564" width="13.8515625" style="248" customWidth="1"/>
    <col min="14565" max="14570" width="9.140625" style="248" hidden="1" customWidth="1"/>
    <col min="14571" max="14812" width="9.28125" style="248" customWidth="1"/>
    <col min="14813" max="14814" width="5.7109375" style="248" customWidth="1"/>
    <col min="14815" max="14815" width="13.28125" style="248" customWidth="1"/>
    <col min="14816" max="14816" width="49.8515625" style="248" customWidth="1"/>
    <col min="14817" max="14817" width="9.28125" style="248" customWidth="1"/>
    <col min="14818" max="14818" width="11.28125" style="248" customWidth="1"/>
    <col min="14819" max="14819" width="11.421875" style="248" customWidth="1"/>
    <col min="14820" max="14820" width="13.8515625" style="248" customWidth="1"/>
    <col min="14821" max="14826" width="9.140625" style="248" hidden="1" customWidth="1"/>
    <col min="14827" max="15068" width="9.28125" style="248" customWidth="1"/>
    <col min="15069" max="15070" width="5.7109375" style="248" customWidth="1"/>
    <col min="15071" max="15071" width="13.28125" style="248" customWidth="1"/>
    <col min="15072" max="15072" width="49.8515625" style="248" customWidth="1"/>
    <col min="15073" max="15073" width="9.28125" style="248" customWidth="1"/>
    <col min="15074" max="15074" width="11.28125" style="248" customWidth="1"/>
    <col min="15075" max="15075" width="11.421875" style="248" customWidth="1"/>
    <col min="15076" max="15076" width="13.8515625" style="248" customWidth="1"/>
    <col min="15077" max="15082" width="9.140625" style="248" hidden="1" customWidth="1"/>
    <col min="15083" max="15324" width="9.28125" style="248" customWidth="1"/>
    <col min="15325" max="15326" width="5.7109375" style="248" customWidth="1"/>
    <col min="15327" max="15327" width="13.28125" style="248" customWidth="1"/>
    <col min="15328" max="15328" width="49.8515625" style="248" customWidth="1"/>
    <col min="15329" max="15329" width="9.28125" style="248" customWidth="1"/>
    <col min="15330" max="15330" width="11.28125" style="248" customWidth="1"/>
    <col min="15331" max="15331" width="11.421875" style="248" customWidth="1"/>
    <col min="15332" max="15332" width="13.8515625" style="248" customWidth="1"/>
    <col min="15333" max="15338" width="9.140625" style="248" hidden="1" customWidth="1"/>
    <col min="15339" max="15580" width="9.28125" style="248" customWidth="1"/>
    <col min="15581" max="15582" width="5.7109375" style="248" customWidth="1"/>
    <col min="15583" max="15583" width="13.28125" style="248" customWidth="1"/>
    <col min="15584" max="15584" width="49.8515625" style="248" customWidth="1"/>
    <col min="15585" max="15585" width="9.28125" style="248" customWidth="1"/>
    <col min="15586" max="15586" width="11.28125" style="248" customWidth="1"/>
    <col min="15587" max="15587" width="11.421875" style="248" customWidth="1"/>
    <col min="15588" max="15588" width="13.8515625" style="248" customWidth="1"/>
    <col min="15589" max="15594" width="9.140625" style="248" hidden="1" customWidth="1"/>
    <col min="15595" max="15836" width="9.28125" style="248" customWidth="1"/>
    <col min="15837" max="15838" width="5.7109375" style="248" customWidth="1"/>
    <col min="15839" max="15839" width="13.28125" style="248" customWidth="1"/>
    <col min="15840" max="15840" width="49.8515625" style="248" customWidth="1"/>
    <col min="15841" max="15841" width="9.28125" style="248" customWidth="1"/>
    <col min="15842" max="15842" width="11.28125" style="248" customWidth="1"/>
    <col min="15843" max="15843" width="11.421875" style="248" customWidth="1"/>
    <col min="15844" max="15844" width="13.8515625" style="248" customWidth="1"/>
    <col min="15845" max="15850" width="9.140625" style="248" hidden="1" customWidth="1"/>
    <col min="15851" max="16092" width="9.28125" style="248" customWidth="1"/>
    <col min="16093" max="16094" width="5.7109375" style="248" customWidth="1"/>
    <col min="16095" max="16095" width="13.28125" style="248" customWidth="1"/>
    <col min="16096" max="16096" width="49.8515625" style="248" customWidth="1"/>
    <col min="16097" max="16097" width="9.28125" style="248" customWidth="1"/>
    <col min="16098" max="16098" width="11.28125" style="248" customWidth="1"/>
    <col min="16099" max="16099" width="11.421875" style="248" customWidth="1"/>
    <col min="16100" max="16100" width="13.8515625" style="248" customWidth="1"/>
    <col min="16101" max="16106" width="9.140625" style="248" hidden="1" customWidth="1"/>
    <col min="16107" max="16384" width="9.28125" style="248" customWidth="1"/>
  </cols>
  <sheetData>
    <row r="1" spans="1:9" ht="18">
      <c r="A1" s="194" t="s">
        <v>631</v>
      </c>
      <c r="B1" s="288"/>
      <c r="C1" s="289"/>
      <c r="D1" s="290"/>
      <c r="E1" s="291"/>
      <c r="F1" s="292"/>
      <c r="G1" s="293"/>
      <c r="H1" s="293"/>
      <c r="I1" s="294"/>
    </row>
    <row r="2" spans="1:9" ht="12.75">
      <c r="A2" s="201" t="s">
        <v>9</v>
      </c>
      <c r="B2" s="288"/>
      <c r="C2" s="202" t="s">
        <v>64</v>
      </c>
      <c r="D2" s="290"/>
      <c r="E2" s="291"/>
      <c r="F2" s="292"/>
      <c r="G2" s="293"/>
      <c r="H2" s="293"/>
      <c r="I2" s="294"/>
    </row>
    <row r="3" spans="1:9" ht="12.75">
      <c r="A3" s="201" t="s">
        <v>66</v>
      </c>
      <c r="B3" s="288"/>
      <c r="C3" s="296" t="s">
        <v>501</v>
      </c>
      <c r="D3" s="290"/>
      <c r="E3" s="291"/>
      <c r="F3" s="292"/>
      <c r="G3" s="293"/>
      <c r="H3" s="293"/>
      <c r="I3" s="294"/>
    </row>
    <row r="4" spans="1:9" ht="12">
      <c r="A4" s="201"/>
      <c r="B4" s="288"/>
      <c r="C4" s="297"/>
      <c r="D4" s="290"/>
      <c r="E4" s="291"/>
      <c r="F4" s="292"/>
      <c r="G4" s="293"/>
      <c r="H4" s="293"/>
      <c r="I4" s="294"/>
    </row>
    <row r="5" spans="1:9" ht="12">
      <c r="A5" s="291"/>
      <c r="B5" s="298"/>
      <c r="C5" s="297"/>
      <c r="D5" s="290"/>
      <c r="E5" s="291"/>
      <c r="F5" s="292"/>
      <c r="G5" s="293"/>
      <c r="H5" s="293"/>
      <c r="I5" s="294"/>
    </row>
    <row r="6" spans="1:9" ht="12">
      <c r="A6" s="291"/>
      <c r="B6" s="298"/>
      <c r="C6" s="297"/>
      <c r="D6" s="290"/>
      <c r="E6" s="291"/>
      <c r="F6" s="292"/>
      <c r="G6" s="293"/>
      <c r="H6" s="293"/>
      <c r="I6" s="294"/>
    </row>
    <row r="7" spans="1:10" ht="12" thickBot="1">
      <c r="A7" s="291"/>
      <c r="B7" s="298"/>
      <c r="C7" s="297"/>
      <c r="D7" s="290"/>
      <c r="E7" s="291"/>
      <c r="F7" s="292"/>
      <c r="G7" s="293"/>
      <c r="H7" s="293"/>
      <c r="I7" s="294"/>
      <c r="J7" s="295"/>
    </row>
    <row r="8" spans="1:14" s="295" customFormat="1" ht="23.25" thickBot="1">
      <c r="A8" s="299" t="s">
        <v>68</v>
      </c>
      <c r="B8" s="300"/>
      <c r="C8" s="301"/>
      <c r="D8" s="302" t="s">
        <v>139</v>
      </c>
      <c r="E8" s="302" t="s">
        <v>140</v>
      </c>
      <c r="F8" s="303" t="s">
        <v>71</v>
      </c>
      <c r="G8" s="303" t="s">
        <v>72</v>
      </c>
      <c r="H8" s="303" t="s">
        <v>73</v>
      </c>
      <c r="I8" s="304" t="s">
        <v>74</v>
      </c>
      <c r="J8" s="305" t="s">
        <v>75</v>
      </c>
      <c r="K8" s="295" t="s">
        <v>76</v>
      </c>
      <c r="L8" s="295" t="s">
        <v>77</v>
      </c>
      <c r="M8" s="295" t="s">
        <v>78</v>
      </c>
      <c r="N8" s="295" t="s">
        <v>79</v>
      </c>
    </row>
    <row r="9" spans="1:14" s="295" customFormat="1" ht="12" thickBot="1">
      <c r="A9" s="306" t="s">
        <v>45</v>
      </c>
      <c r="B9" s="306">
        <v>2</v>
      </c>
      <c r="C9" s="307">
        <v>3</v>
      </c>
      <c r="D9" s="306">
        <v>4</v>
      </c>
      <c r="E9" s="306">
        <v>5</v>
      </c>
      <c r="F9" s="308">
        <v>6</v>
      </c>
      <c r="G9" s="308">
        <v>7</v>
      </c>
      <c r="H9" s="308">
        <v>8</v>
      </c>
      <c r="I9" s="304"/>
      <c r="J9" s="305"/>
      <c r="M9" s="295">
        <v>11</v>
      </c>
      <c r="N9" s="295">
        <v>12</v>
      </c>
    </row>
    <row r="10" spans="1:12" ht="12">
      <c r="A10" s="309"/>
      <c r="B10" s="310"/>
      <c r="C10" s="311"/>
      <c r="D10" s="312"/>
      <c r="E10" s="309"/>
      <c r="F10" s="313"/>
      <c r="I10" s="315"/>
      <c r="J10" s="316"/>
      <c r="K10" s="317"/>
      <c r="L10" s="318"/>
    </row>
    <row r="11" spans="1:12" ht="12">
      <c r="A11" s="319"/>
      <c r="B11" s="320"/>
      <c r="C11" s="321"/>
      <c r="D11" s="322" t="s">
        <v>141</v>
      </c>
      <c r="E11" s="323"/>
      <c r="F11" s="324"/>
      <c r="G11" s="325"/>
      <c r="H11" s="325"/>
      <c r="I11" s="326"/>
      <c r="J11" s="327"/>
      <c r="K11" s="328"/>
      <c r="L11" s="329"/>
    </row>
    <row r="12" spans="1:12" ht="12">
      <c r="A12" s="330"/>
      <c r="B12" s="331"/>
      <c r="C12" s="311"/>
      <c r="D12" s="332" t="s">
        <v>61</v>
      </c>
      <c r="E12" s="333"/>
      <c r="F12" s="313"/>
      <c r="H12" s="325">
        <f>SUM(H13:H17)</f>
        <v>0</v>
      </c>
      <c r="I12" s="334"/>
      <c r="J12" s="335"/>
      <c r="K12" s="336"/>
      <c r="L12" s="337"/>
    </row>
    <row r="13" spans="1:12" ht="22.5">
      <c r="A13" s="338">
        <v>1</v>
      </c>
      <c r="B13" s="339" t="s">
        <v>142</v>
      </c>
      <c r="C13" s="340" t="s">
        <v>143</v>
      </c>
      <c r="D13" s="341" t="s">
        <v>502</v>
      </c>
      <c r="E13" s="342" t="s">
        <v>100</v>
      </c>
      <c r="F13" s="343">
        <v>2</v>
      </c>
      <c r="G13" s="372">
        <v>0</v>
      </c>
      <c r="H13" s="344">
        <f>ROUND(F13*G13,0)</f>
        <v>0</v>
      </c>
      <c r="I13" s="334"/>
      <c r="J13" s="335"/>
      <c r="K13" s="336"/>
      <c r="L13" s="337"/>
    </row>
    <row r="14" spans="1:12" ht="22.5">
      <c r="A14" s="338">
        <v>2</v>
      </c>
      <c r="B14" s="339" t="s">
        <v>142</v>
      </c>
      <c r="C14" s="340" t="s">
        <v>145</v>
      </c>
      <c r="D14" s="341" t="s">
        <v>629</v>
      </c>
      <c r="E14" s="342" t="s">
        <v>100</v>
      </c>
      <c r="F14" s="343">
        <v>1</v>
      </c>
      <c r="G14" s="372">
        <v>0</v>
      </c>
      <c r="H14" s="344">
        <f aca="true" t="shared" si="0" ref="H14:H17">ROUND(F14*G14,0)</f>
        <v>0</v>
      </c>
      <c r="I14" s="334"/>
      <c r="J14" s="335"/>
      <c r="K14" s="336"/>
      <c r="L14" s="337"/>
    </row>
    <row r="15" spans="1:12" ht="22.5">
      <c r="A15" s="338">
        <v>3</v>
      </c>
      <c r="B15" s="339" t="s">
        <v>142</v>
      </c>
      <c r="C15" s="340" t="s">
        <v>147</v>
      </c>
      <c r="D15" s="341" t="s">
        <v>630</v>
      </c>
      <c r="E15" s="342" t="s">
        <v>100</v>
      </c>
      <c r="F15" s="343">
        <v>1</v>
      </c>
      <c r="G15" s="372">
        <v>0</v>
      </c>
      <c r="H15" s="344">
        <f t="shared" si="0"/>
        <v>0</v>
      </c>
      <c r="I15" s="334"/>
      <c r="J15" s="335"/>
      <c r="K15" s="336"/>
      <c r="L15" s="337"/>
    </row>
    <row r="16" spans="1:12" ht="22.5">
      <c r="A16" s="338">
        <v>4</v>
      </c>
      <c r="B16" s="339" t="s">
        <v>142</v>
      </c>
      <c r="C16" s="340" t="s">
        <v>149</v>
      </c>
      <c r="D16" s="341" t="s">
        <v>505</v>
      </c>
      <c r="E16" s="342" t="s">
        <v>100</v>
      </c>
      <c r="F16" s="343">
        <v>1</v>
      </c>
      <c r="G16" s="372">
        <v>0</v>
      </c>
      <c r="H16" s="344">
        <f t="shared" si="0"/>
        <v>0</v>
      </c>
      <c r="I16" s="334"/>
      <c r="J16" s="335"/>
      <c r="K16" s="336"/>
      <c r="L16" s="337"/>
    </row>
    <row r="17" spans="1:12" ht="12">
      <c r="A17" s="338">
        <v>5</v>
      </c>
      <c r="B17" s="339" t="s">
        <v>142</v>
      </c>
      <c r="C17" s="340" t="s">
        <v>151</v>
      </c>
      <c r="D17" s="341" t="s">
        <v>506</v>
      </c>
      <c r="E17" s="342" t="s">
        <v>100</v>
      </c>
      <c r="F17" s="343">
        <v>1</v>
      </c>
      <c r="G17" s="372">
        <v>0</v>
      </c>
      <c r="H17" s="344">
        <f t="shared" si="0"/>
        <v>0</v>
      </c>
      <c r="I17" s="334"/>
      <c r="J17" s="335"/>
      <c r="K17" s="336"/>
      <c r="L17" s="337"/>
    </row>
    <row r="18" spans="4:12" ht="12">
      <c r="D18" s="348"/>
      <c r="G18" s="350"/>
      <c r="I18" s="334"/>
      <c r="J18" s="335"/>
      <c r="K18" s="336"/>
      <c r="L18" s="337"/>
    </row>
    <row r="19" spans="1:12" ht="12">
      <c r="A19" s="248"/>
      <c r="D19" s="332" t="s">
        <v>183</v>
      </c>
      <c r="G19" s="350"/>
      <c r="H19" s="325">
        <f>SUM(H20:H70)</f>
        <v>0</v>
      </c>
      <c r="I19" s="334"/>
      <c r="J19" s="335"/>
      <c r="K19" s="336"/>
      <c r="L19" s="337"/>
    </row>
    <row r="20" spans="1:12" ht="12">
      <c r="A20" s="338">
        <v>6</v>
      </c>
      <c r="B20" s="339" t="s">
        <v>142</v>
      </c>
      <c r="C20" s="340" t="s">
        <v>153</v>
      </c>
      <c r="D20" s="351" t="s">
        <v>507</v>
      </c>
      <c r="E20" s="352" t="s">
        <v>94</v>
      </c>
      <c r="F20" s="352">
        <v>2</v>
      </c>
      <c r="G20" s="372">
        <v>0</v>
      </c>
      <c r="H20" s="344">
        <f aca="true" t="shared" si="1" ref="H20:H70">ROUND(F20*G20,0)</f>
        <v>0</v>
      </c>
      <c r="I20" s="353"/>
      <c r="J20" s="336"/>
      <c r="K20" s="336"/>
      <c r="L20" s="337"/>
    </row>
    <row r="21" spans="1:12" ht="12">
      <c r="A21" s="338">
        <v>7</v>
      </c>
      <c r="B21" s="339" t="s">
        <v>142</v>
      </c>
      <c r="C21" s="340" t="s">
        <v>155</v>
      </c>
      <c r="D21" s="351" t="s">
        <v>508</v>
      </c>
      <c r="E21" s="352" t="s">
        <v>94</v>
      </c>
      <c r="F21" s="352">
        <v>12</v>
      </c>
      <c r="G21" s="372">
        <v>0</v>
      </c>
      <c r="H21" s="344">
        <f t="shared" si="1"/>
        <v>0</v>
      </c>
      <c r="I21" s="353"/>
      <c r="J21" s="336"/>
      <c r="K21" s="336"/>
      <c r="L21" s="336"/>
    </row>
    <row r="22" spans="1:12" ht="12">
      <c r="A22" s="338">
        <v>8</v>
      </c>
      <c r="B22" s="339" t="s">
        <v>142</v>
      </c>
      <c r="C22" s="340" t="s">
        <v>157</v>
      </c>
      <c r="D22" s="351" t="s">
        <v>509</v>
      </c>
      <c r="E22" s="352" t="s">
        <v>94</v>
      </c>
      <c r="F22" s="352">
        <v>6</v>
      </c>
      <c r="G22" s="372">
        <v>0</v>
      </c>
      <c r="H22" s="344">
        <f t="shared" si="1"/>
        <v>0</v>
      </c>
      <c r="I22" s="353"/>
      <c r="J22" s="336"/>
      <c r="K22" s="336"/>
      <c r="L22" s="336"/>
    </row>
    <row r="23" spans="1:12" ht="12">
      <c r="A23" s="338">
        <v>9</v>
      </c>
      <c r="B23" s="339" t="s">
        <v>142</v>
      </c>
      <c r="C23" s="340" t="s">
        <v>159</v>
      </c>
      <c r="D23" s="351" t="s">
        <v>510</v>
      </c>
      <c r="E23" s="352" t="s">
        <v>94</v>
      </c>
      <c r="F23" s="352">
        <v>6</v>
      </c>
      <c r="G23" s="372">
        <v>0</v>
      </c>
      <c r="H23" s="344">
        <f t="shared" si="1"/>
        <v>0</v>
      </c>
      <c r="I23" s="353"/>
      <c r="J23" s="336"/>
      <c r="K23" s="336"/>
      <c r="L23" s="336"/>
    </row>
    <row r="24" spans="1:12" ht="12">
      <c r="A24" s="338">
        <v>10</v>
      </c>
      <c r="B24" s="339" t="s">
        <v>142</v>
      </c>
      <c r="C24" s="340" t="s">
        <v>161</v>
      </c>
      <c r="D24" s="351" t="s">
        <v>511</v>
      </c>
      <c r="E24" s="352" t="s">
        <v>94</v>
      </c>
      <c r="F24" s="352">
        <v>12</v>
      </c>
      <c r="G24" s="372">
        <v>0</v>
      </c>
      <c r="H24" s="344">
        <f t="shared" si="1"/>
        <v>0</v>
      </c>
      <c r="I24" s="353"/>
      <c r="J24" s="336"/>
      <c r="K24" s="336"/>
      <c r="L24" s="336"/>
    </row>
    <row r="25" spans="1:12" ht="12">
      <c r="A25" s="338">
        <v>11</v>
      </c>
      <c r="B25" s="339" t="s">
        <v>142</v>
      </c>
      <c r="C25" s="340" t="s">
        <v>163</v>
      </c>
      <c r="D25" s="351" t="s">
        <v>512</v>
      </c>
      <c r="E25" s="352" t="s">
        <v>94</v>
      </c>
      <c r="F25" s="352">
        <v>6</v>
      </c>
      <c r="G25" s="372">
        <v>0</v>
      </c>
      <c r="H25" s="344">
        <f t="shared" si="1"/>
        <v>0</v>
      </c>
      <c r="I25" s="353"/>
      <c r="J25" s="336"/>
      <c r="K25" s="336"/>
      <c r="L25" s="336"/>
    </row>
    <row r="26" spans="1:12" ht="12">
      <c r="A26" s="338">
        <v>12</v>
      </c>
      <c r="B26" s="339" t="s">
        <v>142</v>
      </c>
      <c r="C26" s="340" t="s">
        <v>165</v>
      </c>
      <c r="D26" s="357" t="s">
        <v>513</v>
      </c>
      <c r="E26" s="352" t="s">
        <v>100</v>
      </c>
      <c r="F26" s="352">
        <v>11</v>
      </c>
      <c r="G26" s="372">
        <v>0</v>
      </c>
      <c r="H26" s="344">
        <f t="shared" si="1"/>
        <v>0</v>
      </c>
      <c r="I26" s="353"/>
      <c r="J26" s="336"/>
      <c r="K26" s="336"/>
      <c r="L26" s="336"/>
    </row>
    <row r="27" spans="1:12" ht="12">
      <c r="A27" s="338">
        <v>13</v>
      </c>
      <c r="B27" s="339" t="s">
        <v>142</v>
      </c>
      <c r="C27" s="340" t="s">
        <v>167</v>
      </c>
      <c r="D27" s="357" t="s">
        <v>514</v>
      </c>
      <c r="E27" s="352" t="s">
        <v>100</v>
      </c>
      <c r="F27" s="352">
        <v>3</v>
      </c>
      <c r="G27" s="372">
        <v>0</v>
      </c>
      <c r="H27" s="344">
        <f t="shared" si="1"/>
        <v>0</v>
      </c>
      <c r="I27" s="353"/>
      <c r="J27" s="336"/>
      <c r="K27" s="336"/>
      <c r="L27" s="336"/>
    </row>
    <row r="28" spans="1:12" ht="12">
      <c r="A28" s="338">
        <v>14</v>
      </c>
      <c r="B28" s="339" t="s">
        <v>142</v>
      </c>
      <c r="C28" s="340" t="s">
        <v>169</v>
      </c>
      <c r="D28" s="357" t="s">
        <v>515</v>
      </c>
      <c r="E28" s="352" t="s">
        <v>100</v>
      </c>
      <c r="F28" s="352">
        <v>6</v>
      </c>
      <c r="G28" s="372">
        <v>0</v>
      </c>
      <c r="H28" s="344">
        <f t="shared" si="1"/>
        <v>0</v>
      </c>
      <c r="I28" s="354"/>
      <c r="J28" s="355"/>
      <c r="K28" s="355"/>
      <c r="L28" s="355"/>
    </row>
    <row r="29" spans="1:12" ht="12">
      <c r="A29" s="338">
        <v>15</v>
      </c>
      <c r="B29" s="339" t="s">
        <v>142</v>
      </c>
      <c r="C29" s="340" t="s">
        <v>171</v>
      </c>
      <c r="D29" s="357" t="s">
        <v>516</v>
      </c>
      <c r="E29" s="352" t="s">
        <v>100</v>
      </c>
      <c r="F29" s="352">
        <v>2</v>
      </c>
      <c r="G29" s="372">
        <v>0</v>
      </c>
      <c r="H29" s="344">
        <f t="shared" si="1"/>
        <v>0</v>
      </c>
      <c r="L29" s="248"/>
    </row>
    <row r="30" spans="1:12" ht="12">
      <c r="A30" s="338">
        <v>16</v>
      </c>
      <c r="B30" s="339" t="s">
        <v>142</v>
      </c>
      <c r="C30" s="340" t="s">
        <v>173</v>
      </c>
      <c r="D30" s="357" t="s">
        <v>517</v>
      </c>
      <c r="E30" s="352" t="s">
        <v>100</v>
      </c>
      <c r="F30" s="352">
        <v>1</v>
      </c>
      <c r="G30" s="372">
        <v>0</v>
      </c>
      <c r="H30" s="344">
        <f t="shared" si="1"/>
        <v>0</v>
      </c>
      <c r="I30" s="358"/>
      <c r="J30" s="328"/>
      <c r="K30" s="328"/>
      <c r="L30" s="328"/>
    </row>
    <row r="31" spans="1:12" ht="12">
      <c r="A31" s="338">
        <v>17</v>
      </c>
      <c r="B31" s="339" t="s">
        <v>142</v>
      </c>
      <c r="C31" s="340" t="s">
        <v>175</v>
      </c>
      <c r="D31" s="357" t="s">
        <v>518</v>
      </c>
      <c r="E31" s="352" t="s">
        <v>100</v>
      </c>
      <c r="F31" s="352">
        <v>4</v>
      </c>
      <c r="G31" s="372">
        <v>0</v>
      </c>
      <c r="H31" s="344">
        <f t="shared" si="1"/>
        <v>0</v>
      </c>
      <c r="I31" s="353"/>
      <c r="J31" s="336"/>
      <c r="K31" s="336"/>
      <c r="L31" s="336"/>
    </row>
    <row r="32" spans="1:12" ht="12">
      <c r="A32" s="338">
        <v>18</v>
      </c>
      <c r="B32" s="339" t="s">
        <v>142</v>
      </c>
      <c r="C32" s="340" t="s">
        <v>177</v>
      </c>
      <c r="D32" s="357" t="s">
        <v>519</v>
      </c>
      <c r="E32" s="359" t="s">
        <v>100</v>
      </c>
      <c r="F32" s="352">
        <v>2</v>
      </c>
      <c r="G32" s="372">
        <v>0</v>
      </c>
      <c r="H32" s="344">
        <f t="shared" si="1"/>
        <v>0</v>
      </c>
      <c r="L32" s="248"/>
    </row>
    <row r="33" spans="1:12" ht="12">
      <c r="A33" s="338">
        <v>19</v>
      </c>
      <c r="B33" s="339" t="s">
        <v>142</v>
      </c>
      <c r="C33" s="340" t="s">
        <v>179</v>
      </c>
      <c r="D33" s="357" t="s">
        <v>520</v>
      </c>
      <c r="E33" s="359" t="s">
        <v>100</v>
      </c>
      <c r="F33" s="352">
        <v>6</v>
      </c>
      <c r="G33" s="372">
        <v>0</v>
      </c>
      <c r="H33" s="344">
        <f t="shared" si="1"/>
        <v>0</v>
      </c>
      <c r="L33" s="248"/>
    </row>
    <row r="34" spans="1:12" ht="12">
      <c r="A34" s="338">
        <v>20</v>
      </c>
      <c r="B34" s="339" t="s">
        <v>142</v>
      </c>
      <c r="C34" s="340" t="s">
        <v>181</v>
      </c>
      <c r="D34" s="357" t="s">
        <v>521</v>
      </c>
      <c r="E34" s="352" t="s">
        <v>100</v>
      </c>
      <c r="F34" s="352">
        <v>2</v>
      </c>
      <c r="G34" s="372">
        <v>0</v>
      </c>
      <c r="H34" s="344">
        <f t="shared" si="1"/>
        <v>0</v>
      </c>
      <c r="L34" s="248"/>
    </row>
    <row r="35" spans="1:12" ht="12">
      <c r="A35" s="338">
        <v>21</v>
      </c>
      <c r="B35" s="339" t="s">
        <v>142</v>
      </c>
      <c r="C35" s="340" t="s">
        <v>184</v>
      </c>
      <c r="D35" s="357" t="s">
        <v>522</v>
      </c>
      <c r="E35" s="352" t="s">
        <v>100</v>
      </c>
      <c r="F35" s="352">
        <v>3</v>
      </c>
      <c r="G35" s="372">
        <v>0</v>
      </c>
      <c r="H35" s="344">
        <f t="shared" si="1"/>
        <v>0</v>
      </c>
      <c r="L35" s="248"/>
    </row>
    <row r="36" spans="1:12" ht="12">
      <c r="A36" s="338">
        <v>22</v>
      </c>
      <c r="B36" s="339" t="s">
        <v>142</v>
      </c>
      <c r="C36" s="340" t="s">
        <v>186</v>
      </c>
      <c r="D36" s="357" t="s">
        <v>523</v>
      </c>
      <c r="E36" s="352" t="s">
        <v>100</v>
      </c>
      <c r="F36" s="352">
        <v>2</v>
      </c>
      <c r="G36" s="372">
        <v>0</v>
      </c>
      <c r="H36" s="344">
        <f t="shared" si="1"/>
        <v>0</v>
      </c>
      <c r="L36" s="248"/>
    </row>
    <row r="37" spans="1:12" ht="12">
      <c r="A37" s="338">
        <v>23</v>
      </c>
      <c r="B37" s="339" t="s">
        <v>142</v>
      </c>
      <c r="C37" s="340" t="s">
        <v>188</v>
      </c>
      <c r="D37" s="357" t="s">
        <v>524</v>
      </c>
      <c r="E37" s="359" t="s">
        <v>100</v>
      </c>
      <c r="F37" s="359">
        <v>2</v>
      </c>
      <c r="G37" s="372">
        <v>0</v>
      </c>
      <c r="H37" s="344">
        <f t="shared" si="1"/>
        <v>0</v>
      </c>
      <c r="L37" s="248"/>
    </row>
    <row r="38" spans="1:12" ht="12">
      <c r="A38" s="338">
        <v>24</v>
      </c>
      <c r="B38" s="339" t="s">
        <v>142</v>
      </c>
      <c r="C38" s="340" t="s">
        <v>190</v>
      </c>
      <c r="D38" s="357" t="s">
        <v>525</v>
      </c>
      <c r="E38" s="359" t="s">
        <v>100</v>
      </c>
      <c r="F38" s="359">
        <v>8</v>
      </c>
      <c r="G38" s="372">
        <v>0</v>
      </c>
      <c r="H38" s="344">
        <f t="shared" si="1"/>
        <v>0</v>
      </c>
      <c r="L38" s="248"/>
    </row>
    <row r="39" spans="1:12" ht="12">
      <c r="A39" s="338">
        <v>25</v>
      </c>
      <c r="B39" s="339" t="s">
        <v>142</v>
      </c>
      <c r="C39" s="340" t="s">
        <v>192</v>
      </c>
      <c r="D39" s="357" t="s">
        <v>526</v>
      </c>
      <c r="E39" s="359" t="s">
        <v>100</v>
      </c>
      <c r="F39" s="359">
        <v>12</v>
      </c>
      <c r="G39" s="372">
        <v>0</v>
      </c>
      <c r="H39" s="344">
        <f t="shared" si="1"/>
        <v>0</v>
      </c>
      <c r="L39" s="248"/>
    </row>
    <row r="40" spans="1:12" ht="12">
      <c r="A40" s="338">
        <v>26</v>
      </c>
      <c r="B40" s="339" t="s">
        <v>142</v>
      </c>
      <c r="C40" s="340" t="s">
        <v>194</v>
      </c>
      <c r="D40" s="357" t="s">
        <v>527</v>
      </c>
      <c r="E40" s="359" t="s">
        <v>100</v>
      </c>
      <c r="F40" s="359">
        <v>2</v>
      </c>
      <c r="G40" s="372">
        <v>0</v>
      </c>
      <c r="H40" s="344">
        <f t="shared" si="1"/>
        <v>0</v>
      </c>
      <c r="L40" s="248"/>
    </row>
    <row r="41" spans="1:12" ht="12">
      <c r="A41" s="338">
        <v>27</v>
      </c>
      <c r="B41" s="339" t="s">
        <v>142</v>
      </c>
      <c r="C41" s="340" t="s">
        <v>196</v>
      </c>
      <c r="D41" s="357" t="s">
        <v>528</v>
      </c>
      <c r="E41" s="359" t="s">
        <v>100</v>
      </c>
      <c r="F41" s="359">
        <v>2</v>
      </c>
      <c r="G41" s="372">
        <v>0</v>
      </c>
      <c r="H41" s="344">
        <f t="shared" si="1"/>
        <v>0</v>
      </c>
      <c r="L41" s="248"/>
    </row>
    <row r="42" spans="1:12" ht="12">
      <c r="A42" s="338">
        <v>28</v>
      </c>
      <c r="B42" s="339" t="s">
        <v>142</v>
      </c>
      <c r="C42" s="340" t="s">
        <v>198</v>
      </c>
      <c r="D42" s="341" t="s">
        <v>529</v>
      </c>
      <c r="E42" s="359" t="s">
        <v>100</v>
      </c>
      <c r="F42" s="359">
        <v>3</v>
      </c>
      <c r="G42" s="372">
        <v>0</v>
      </c>
      <c r="H42" s="344">
        <f t="shared" si="1"/>
        <v>0</v>
      </c>
      <c r="L42" s="248"/>
    </row>
    <row r="43" spans="1:12" ht="12">
      <c r="A43" s="338">
        <v>29</v>
      </c>
      <c r="B43" s="339" t="s">
        <v>142</v>
      </c>
      <c r="C43" s="340" t="s">
        <v>200</v>
      </c>
      <c r="D43" s="341" t="s">
        <v>530</v>
      </c>
      <c r="E43" s="359" t="s">
        <v>100</v>
      </c>
      <c r="F43" s="359">
        <v>6</v>
      </c>
      <c r="G43" s="372">
        <v>0</v>
      </c>
      <c r="H43" s="344">
        <f t="shared" si="1"/>
        <v>0</v>
      </c>
      <c r="L43" s="248"/>
    </row>
    <row r="44" spans="1:12" ht="12">
      <c r="A44" s="338">
        <v>30</v>
      </c>
      <c r="B44" s="339" t="s">
        <v>142</v>
      </c>
      <c r="C44" s="340" t="s">
        <v>202</v>
      </c>
      <c r="D44" s="341" t="s">
        <v>531</v>
      </c>
      <c r="E44" s="359" t="s">
        <v>100</v>
      </c>
      <c r="F44" s="359">
        <v>2</v>
      </c>
      <c r="G44" s="372">
        <v>0</v>
      </c>
      <c r="H44" s="344">
        <f t="shared" si="1"/>
        <v>0</v>
      </c>
      <c r="L44" s="248"/>
    </row>
    <row r="45" spans="1:12" ht="12">
      <c r="A45" s="338">
        <v>31</v>
      </c>
      <c r="B45" s="339" t="s">
        <v>142</v>
      </c>
      <c r="C45" s="340" t="s">
        <v>204</v>
      </c>
      <c r="D45" s="341" t="s">
        <v>532</v>
      </c>
      <c r="E45" s="359" t="s">
        <v>100</v>
      </c>
      <c r="F45" s="359">
        <v>2</v>
      </c>
      <c r="G45" s="372">
        <v>0</v>
      </c>
      <c r="H45" s="344">
        <f t="shared" si="1"/>
        <v>0</v>
      </c>
      <c r="L45" s="248"/>
    </row>
    <row r="46" spans="1:12" ht="12">
      <c r="A46" s="338">
        <v>32</v>
      </c>
      <c r="B46" s="339" t="s">
        <v>142</v>
      </c>
      <c r="C46" s="340" t="s">
        <v>206</v>
      </c>
      <c r="D46" s="341" t="s">
        <v>241</v>
      </c>
      <c r="E46" s="359" t="s">
        <v>100</v>
      </c>
      <c r="F46" s="359">
        <v>1</v>
      </c>
      <c r="G46" s="372">
        <v>0</v>
      </c>
      <c r="H46" s="344">
        <f t="shared" si="1"/>
        <v>0</v>
      </c>
      <c r="L46" s="248"/>
    </row>
    <row r="47" spans="1:12" ht="12">
      <c r="A47" s="338">
        <v>33</v>
      </c>
      <c r="B47" s="339" t="s">
        <v>142</v>
      </c>
      <c r="C47" s="340" t="s">
        <v>208</v>
      </c>
      <c r="D47" s="341" t="s">
        <v>533</v>
      </c>
      <c r="E47" s="359" t="s">
        <v>100</v>
      </c>
      <c r="F47" s="359">
        <v>1</v>
      </c>
      <c r="G47" s="372">
        <v>0</v>
      </c>
      <c r="H47" s="344">
        <f t="shared" si="1"/>
        <v>0</v>
      </c>
      <c r="L47" s="248"/>
    </row>
    <row r="48" spans="1:12" ht="12">
      <c r="A48" s="338">
        <v>34</v>
      </c>
      <c r="B48" s="339" t="s">
        <v>142</v>
      </c>
      <c r="C48" s="340" t="s">
        <v>210</v>
      </c>
      <c r="D48" s="341" t="s">
        <v>534</v>
      </c>
      <c r="E48" s="359" t="s">
        <v>100</v>
      </c>
      <c r="F48" s="359">
        <v>2</v>
      </c>
      <c r="G48" s="372">
        <v>0</v>
      </c>
      <c r="H48" s="344">
        <f t="shared" si="1"/>
        <v>0</v>
      </c>
      <c r="L48" s="248"/>
    </row>
    <row r="49" spans="1:12" ht="12">
      <c r="A49" s="338">
        <v>35</v>
      </c>
      <c r="B49" s="339" t="s">
        <v>142</v>
      </c>
      <c r="C49" s="340" t="s">
        <v>212</v>
      </c>
      <c r="D49" s="341" t="s">
        <v>535</v>
      </c>
      <c r="E49" s="359" t="s">
        <v>100</v>
      </c>
      <c r="F49" s="359">
        <v>2</v>
      </c>
      <c r="G49" s="372">
        <v>0</v>
      </c>
      <c r="H49" s="344">
        <f t="shared" si="1"/>
        <v>0</v>
      </c>
      <c r="L49" s="248"/>
    </row>
    <row r="50" spans="1:12" ht="12">
      <c r="A50" s="338">
        <v>36</v>
      </c>
      <c r="B50" s="339" t="s">
        <v>142</v>
      </c>
      <c r="C50" s="340" t="s">
        <v>214</v>
      </c>
      <c r="D50" s="341" t="s">
        <v>536</v>
      </c>
      <c r="E50" s="359" t="s">
        <v>100</v>
      </c>
      <c r="F50" s="359">
        <v>2</v>
      </c>
      <c r="G50" s="372">
        <v>0</v>
      </c>
      <c r="H50" s="344">
        <f t="shared" si="1"/>
        <v>0</v>
      </c>
      <c r="L50" s="248"/>
    </row>
    <row r="51" spans="1:12" ht="12">
      <c r="A51" s="338">
        <v>37</v>
      </c>
      <c r="B51" s="339" t="s">
        <v>142</v>
      </c>
      <c r="C51" s="340" t="s">
        <v>216</v>
      </c>
      <c r="D51" s="341" t="s">
        <v>537</v>
      </c>
      <c r="E51" s="359" t="s">
        <v>100</v>
      </c>
      <c r="F51" s="359">
        <v>3</v>
      </c>
      <c r="G51" s="372">
        <v>0</v>
      </c>
      <c r="H51" s="344">
        <f t="shared" si="1"/>
        <v>0</v>
      </c>
      <c r="L51" s="248"/>
    </row>
    <row r="52" spans="1:12" ht="12">
      <c r="A52" s="338">
        <v>38</v>
      </c>
      <c r="B52" s="339" t="s">
        <v>142</v>
      </c>
      <c r="C52" s="340" t="s">
        <v>218</v>
      </c>
      <c r="D52" s="341" t="s">
        <v>538</v>
      </c>
      <c r="E52" s="359" t="s">
        <v>100</v>
      </c>
      <c r="F52" s="359">
        <v>4</v>
      </c>
      <c r="G52" s="372">
        <v>0</v>
      </c>
      <c r="H52" s="344">
        <f t="shared" si="1"/>
        <v>0</v>
      </c>
      <c r="L52" s="248"/>
    </row>
    <row r="53" spans="1:12" ht="12">
      <c r="A53" s="338">
        <v>39</v>
      </c>
      <c r="B53" s="339" t="s">
        <v>142</v>
      </c>
      <c r="C53" s="340" t="s">
        <v>220</v>
      </c>
      <c r="D53" s="341" t="s">
        <v>539</v>
      </c>
      <c r="E53" s="359" t="s">
        <v>100</v>
      </c>
      <c r="F53" s="359">
        <v>2</v>
      </c>
      <c r="G53" s="372">
        <v>0</v>
      </c>
      <c r="H53" s="344">
        <f t="shared" si="1"/>
        <v>0</v>
      </c>
      <c r="L53" s="248"/>
    </row>
    <row r="54" spans="1:12" ht="12">
      <c r="A54" s="338">
        <v>40</v>
      </c>
      <c r="B54" s="339" t="s">
        <v>142</v>
      </c>
      <c r="C54" s="340" t="s">
        <v>222</v>
      </c>
      <c r="D54" s="341" t="s">
        <v>540</v>
      </c>
      <c r="E54" s="359" t="s">
        <v>100</v>
      </c>
      <c r="F54" s="359">
        <v>2</v>
      </c>
      <c r="G54" s="372">
        <v>0</v>
      </c>
      <c r="H54" s="344">
        <f t="shared" si="1"/>
        <v>0</v>
      </c>
      <c r="L54" s="248"/>
    </row>
    <row r="55" spans="1:12" ht="12">
      <c r="A55" s="338">
        <v>41</v>
      </c>
      <c r="B55" s="339" t="s">
        <v>142</v>
      </c>
      <c r="C55" s="340" t="s">
        <v>224</v>
      </c>
      <c r="D55" s="341" t="s">
        <v>541</v>
      </c>
      <c r="E55" s="359" t="s">
        <v>100</v>
      </c>
      <c r="F55" s="359">
        <v>1</v>
      </c>
      <c r="G55" s="372">
        <v>0</v>
      </c>
      <c r="H55" s="344">
        <f t="shared" si="1"/>
        <v>0</v>
      </c>
      <c r="L55" s="248"/>
    </row>
    <row r="56" spans="1:12" ht="12">
      <c r="A56" s="338">
        <v>42</v>
      </c>
      <c r="B56" s="339" t="s">
        <v>142</v>
      </c>
      <c r="C56" s="340" t="s">
        <v>226</v>
      </c>
      <c r="D56" s="341" t="s">
        <v>542</v>
      </c>
      <c r="E56" s="359" t="s">
        <v>100</v>
      </c>
      <c r="F56" s="359">
        <v>2</v>
      </c>
      <c r="G56" s="372">
        <v>0</v>
      </c>
      <c r="H56" s="344">
        <f t="shared" si="1"/>
        <v>0</v>
      </c>
      <c r="L56" s="248"/>
    </row>
    <row r="57" spans="1:12" ht="12">
      <c r="A57" s="338">
        <v>43</v>
      </c>
      <c r="B57" s="339" t="s">
        <v>142</v>
      </c>
      <c r="C57" s="340" t="s">
        <v>228</v>
      </c>
      <c r="D57" s="341" t="s">
        <v>543</v>
      </c>
      <c r="E57" s="359" t="s">
        <v>100</v>
      </c>
      <c r="F57" s="359">
        <v>2</v>
      </c>
      <c r="G57" s="372">
        <v>0</v>
      </c>
      <c r="H57" s="344">
        <f t="shared" si="1"/>
        <v>0</v>
      </c>
      <c r="L57" s="248"/>
    </row>
    <row r="58" spans="1:12" ht="12">
      <c r="A58" s="338">
        <v>44</v>
      </c>
      <c r="B58" s="339" t="s">
        <v>142</v>
      </c>
      <c r="C58" s="340" t="s">
        <v>230</v>
      </c>
      <c r="D58" s="341" t="s">
        <v>544</v>
      </c>
      <c r="E58" s="359" t="s">
        <v>100</v>
      </c>
      <c r="F58" s="359">
        <v>2</v>
      </c>
      <c r="G58" s="372">
        <v>0</v>
      </c>
      <c r="H58" s="344">
        <f t="shared" si="1"/>
        <v>0</v>
      </c>
      <c r="L58" s="248"/>
    </row>
    <row r="59" spans="1:12" ht="12">
      <c r="A59" s="338">
        <v>45</v>
      </c>
      <c r="B59" s="339" t="s">
        <v>142</v>
      </c>
      <c r="C59" s="340" t="s">
        <v>232</v>
      </c>
      <c r="D59" s="341" t="s">
        <v>545</v>
      </c>
      <c r="E59" s="359" t="s">
        <v>100</v>
      </c>
      <c r="F59" s="359">
        <v>1</v>
      </c>
      <c r="G59" s="372">
        <v>0</v>
      </c>
      <c r="H59" s="344">
        <f t="shared" si="1"/>
        <v>0</v>
      </c>
      <c r="L59" s="248"/>
    </row>
    <row r="60" spans="1:12" ht="12">
      <c r="A60" s="338">
        <v>46</v>
      </c>
      <c r="B60" s="339" t="s">
        <v>142</v>
      </c>
      <c r="C60" s="340" t="s">
        <v>234</v>
      </c>
      <c r="D60" s="341" t="s">
        <v>546</v>
      </c>
      <c r="E60" s="359" t="s">
        <v>100</v>
      </c>
      <c r="F60" s="359">
        <v>1</v>
      </c>
      <c r="G60" s="372">
        <v>0</v>
      </c>
      <c r="H60" s="344">
        <f t="shared" si="1"/>
        <v>0</v>
      </c>
      <c r="L60" s="248"/>
    </row>
    <row r="61" spans="1:12" ht="22.5">
      <c r="A61" s="338">
        <v>47</v>
      </c>
      <c r="B61" s="339" t="s">
        <v>142</v>
      </c>
      <c r="C61" s="340" t="s">
        <v>236</v>
      </c>
      <c r="D61" s="341" t="s">
        <v>547</v>
      </c>
      <c r="E61" s="359" t="s">
        <v>100</v>
      </c>
      <c r="F61" s="359">
        <v>1</v>
      </c>
      <c r="G61" s="372">
        <v>0</v>
      </c>
      <c r="H61" s="344">
        <f t="shared" si="1"/>
        <v>0</v>
      </c>
      <c r="L61" s="248"/>
    </row>
    <row r="62" spans="1:12" ht="12">
      <c r="A62" s="338">
        <v>48</v>
      </c>
      <c r="B62" s="339" t="s">
        <v>142</v>
      </c>
      <c r="C62" s="340" t="s">
        <v>238</v>
      </c>
      <c r="D62" s="351" t="s">
        <v>293</v>
      </c>
      <c r="E62" s="352" t="s">
        <v>100</v>
      </c>
      <c r="F62" s="352">
        <v>2</v>
      </c>
      <c r="G62" s="372">
        <v>0</v>
      </c>
      <c r="H62" s="344">
        <f t="shared" si="1"/>
        <v>0</v>
      </c>
      <c r="I62" s="353"/>
      <c r="J62" s="336"/>
      <c r="K62" s="336"/>
      <c r="L62" s="337"/>
    </row>
    <row r="63" spans="1:12" ht="12">
      <c r="A63" s="338">
        <v>49</v>
      </c>
      <c r="B63" s="339" t="s">
        <v>142</v>
      </c>
      <c r="C63" s="340" t="s">
        <v>240</v>
      </c>
      <c r="D63" s="351" t="s">
        <v>295</v>
      </c>
      <c r="E63" s="352" t="s">
        <v>100</v>
      </c>
      <c r="F63" s="352">
        <v>3</v>
      </c>
      <c r="G63" s="372">
        <v>0</v>
      </c>
      <c r="H63" s="344">
        <f t="shared" si="1"/>
        <v>0</v>
      </c>
      <c r="I63" s="353"/>
      <c r="J63" s="336"/>
      <c r="K63" s="336"/>
      <c r="L63" s="336"/>
    </row>
    <row r="64" spans="1:12" ht="12">
      <c r="A64" s="338">
        <v>50</v>
      </c>
      <c r="B64" s="339" t="s">
        <v>142</v>
      </c>
      <c r="C64" s="340" t="s">
        <v>242</v>
      </c>
      <c r="D64" s="351" t="s">
        <v>297</v>
      </c>
      <c r="E64" s="352" t="s">
        <v>100</v>
      </c>
      <c r="F64" s="352">
        <v>3</v>
      </c>
      <c r="G64" s="372">
        <v>0</v>
      </c>
      <c r="H64" s="344">
        <f t="shared" si="1"/>
        <v>0</v>
      </c>
      <c r="I64" s="353"/>
      <c r="J64" s="336"/>
      <c r="K64" s="336"/>
      <c r="L64" s="336"/>
    </row>
    <row r="65" spans="1:12" ht="12">
      <c r="A65" s="338">
        <v>51</v>
      </c>
      <c r="B65" s="339" t="s">
        <v>142</v>
      </c>
      <c r="C65" s="340" t="s">
        <v>244</v>
      </c>
      <c r="D65" s="357" t="s">
        <v>548</v>
      </c>
      <c r="E65" s="352" t="s">
        <v>100</v>
      </c>
      <c r="F65" s="352">
        <v>2</v>
      </c>
      <c r="G65" s="372">
        <v>0</v>
      </c>
      <c r="H65" s="344">
        <f t="shared" si="1"/>
        <v>0</v>
      </c>
      <c r="I65" s="353"/>
      <c r="J65" s="336"/>
      <c r="K65" s="336"/>
      <c r="L65" s="336"/>
    </row>
    <row r="66" spans="1:12" ht="12">
      <c r="A66" s="338">
        <v>52</v>
      </c>
      <c r="B66" s="339" t="s">
        <v>142</v>
      </c>
      <c r="C66" s="340" t="s">
        <v>246</v>
      </c>
      <c r="D66" s="351" t="s">
        <v>299</v>
      </c>
      <c r="E66" s="352" t="s">
        <v>100</v>
      </c>
      <c r="F66" s="352">
        <v>5</v>
      </c>
      <c r="G66" s="372">
        <v>0</v>
      </c>
      <c r="H66" s="344">
        <f t="shared" si="1"/>
        <v>0</v>
      </c>
      <c r="I66" s="353"/>
      <c r="J66" s="336"/>
      <c r="K66" s="336"/>
      <c r="L66" s="336"/>
    </row>
    <row r="67" spans="1:12" ht="12">
      <c r="A67" s="338">
        <v>53</v>
      </c>
      <c r="B67" s="339" t="s">
        <v>142</v>
      </c>
      <c r="C67" s="340" t="s">
        <v>248</v>
      </c>
      <c r="D67" s="351" t="s">
        <v>549</v>
      </c>
      <c r="E67" s="352" t="s">
        <v>100</v>
      </c>
      <c r="F67" s="352">
        <v>4</v>
      </c>
      <c r="G67" s="372">
        <v>0</v>
      </c>
      <c r="H67" s="344">
        <f t="shared" si="1"/>
        <v>0</v>
      </c>
      <c r="I67" s="354"/>
      <c r="J67" s="355"/>
      <c r="K67" s="355"/>
      <c r="L67" s="355"/>
    </row>
    <row r="68" spans="1:12" ht="12">
      <c r="A68" s="338">
        <v>54</v>
      </c>
      <c r="B68" s="339" t="s">
        <v>142</v>
      </c>
      <c r="C68" s="340" t="s">
        <v>250</v>
      </c>
      <c r="D68" s="357" t="s">
        <v>301</v>
      </c>
      <c r="E68" s="359" t="s">
        <v>82</v>
      </c>
      <c r="F68" s="352">
        <v>12</v>
      </c>
      <c r="G68" s="372">
        <v>0</v>
      </c>
      <c r="H68" s="344">
        <f t="shared" si="1"/>
        <v>0</v>
      </c>
      <c r="L68" s="248"/>
    </row>
    <row r="69" spans="1:12" ht="12">
      <c r="A69" s="338">
        <v>55</v>
      </c>
      <c r="B69" s="339" t="s">
        <v>142</v>
      </c>
      <c r="C69" s="340" t="s">
        <v>252</v>
      </c>
      <c r="D69" s="357" t="s">
        <v>313</v>
      </c>
      <c r="E69" s="359" t="s">
        <v>314</v>
      </c>
      <c r="F69" s="352">
        <v>100</v>
      </c>
      <c r="G69" s="372">
        <v>0</v>
      </c>
      <c r="H69" s="344">
        <f t="shared" si="1"/>
        <v>0</v>
      </c>
      <c r="L69" s="248"/>
    </row>
    <row r="70" spans="1:12" ht="12">
      <c r="A70" s="338">
        <v>56</v>
      </c>
      <c r="B70" s="339" t="s">
        <v>142</v>
      </c>
      <c r="C70" s="340" t="s">
        <v>254</v>
      </c>
      <c r="D70" s="357" t="s">
        <v>316</v>
      </c>
      <c r="E70" s="352" t="s">
        <v>131</v>
      </c>
      <c r="F70" s="352">
        <v>1</v>
      </c>
      <c r="G70" s="372">
        <v>0</v>
      </c>
      <c r="H70" s="344">
        <f t="shared" si="1"/>
        <v>0</v>
      </c>
      <c r="L70" s="248"/>
    </row>
    <row r="71" spans="4:12" ht="12">
      <c r="D71" s="348"/>
      <c r="G71" s="350"/>
      <c r="L71" s="248"/>
    </row>
    <row r="72" spans="4:12" ht="12">
      <c r="D72" s="332" t="s">
        <v>62</v>
      </c>
      <c r="G72" s="350"/>
      <c r="H72" s="360">
        <f>SUM(H73:H127)</f>
        <v>0</v>
      </c>
      <c r="L72" s="248"/>
    </row>
    <row r="73" spans="1:12" ht="22.5">
      <c r="A73" s="338">
        <v>57</v>
      </c>
      <c r="B73" s="339" t="s">
        <v>142</v>
      </c>
      <c r="C73" s="340" t="s">
        <v>256</v>
      </c>
      <c r="D73" s="341" t="s">
        <v>502</v>
      </c>
      <c r="E73" s="342" t="s">
        <v>100</v>
      </c>
      <c r="F73" s="343">
        <v>2</v>
      </c>
      <c r="G73" s="372">
        <v>0</v>
      </c>
      <c r="H73" s="344">
        <f aca="true" t="shared" si="2" ref="H73:H127">ROUND(F73*G73,0)</f>
        <v>0</v>
      </c>
      <c r="I73" s="334"/>
      <c r="J73" s="335"/>
      <c r="K73" s="336"/>
      <c r="L73" s="337"/>
    </row>
    <row r="74" spans="1:12" ht="12">
      <c r="A74" s="338">
        <v>58</v>
      </c>
      <c r="B74" s="339" t="s">
        <v>142</v>
      </c>
      <c r="C74" s="340" t="s">
        <v>258</v>
      </c>
      <c r="D74" s="341" t="s">
        <v>503</v>
      </c>
      <c r="E74" s="342" t="s">
        <v>100</v>
      </c>
      <c r="F74" s="343">
        <v>1</v>
      </c>
      <c r="G74" s="372">
        <v>0</v>
      </c>
      <c r="H74" s="344">
        <f t="shared" si="2"/>
        <v>0</v>
      </c>
      <c r="I74" s="334"/>
      <c r="J74" s="335"/>
      <c r="K74" s="336"/>
      <c r="L74" s="337"/>
    </row>
    <row r="75" spans="1:12" ht="12">
      <c r="A75" s="338">
        <v>59</v>
      </c>
      <c r="B75" s="339" t="s">
        <v>142</v>
      </c>
      <c r="C75" s="340" t="s">
        <v>260</v>
      </c>
      <c r="D75" s="341" t="s">
        <v>504</v>
      </c>
      <c r="E75" s="342" t="s">
        <v>100</v>
      </c>
      <c r="F75" s="343">
        <v>1</v>
      </c>
      <c r="G75" s="372">
        <v>0</v>
      </c>
      <c r="H75" s="344">
        <f t="shared" si="2"/>
        <v>0</v>
      </c>
      <c r="I75" s="361"/>
      <c r="J75" s="335"/>
      <c r="K75" s="336"/>
      <c r="L75" s="337"/>
    </row>
    <row r="76" spans="1:12" ht="22.5">
      <c r="A76" s="338">
        <v>60</v>
      </c>
      <c r="B76" s="339" t="s">
        <v>142</v>
      </c>
      <c r="C76" s="340" t="s">
        <v>262</v>
      </c>
      <c r="D76" s="341" t="s">
        <v>505</v>
      </c>
      <c r="E76" s="342" t="s">
        <v>100</v>
      </c>
      <c r="F76" s="343">
        <v>1</v>
      </c>
      <c r="G76" s="372">
        <v>0</v>
      </c>
      <c r="H76" s="344">
        <f t="shared" si="2"/>
        <v>0</v>
      </c>
      <c r="I76" s="361"/>
      <c r="J76" s="335"/>
      <c r="K76" s="336"/>
      <c r="L76" s="337"/>
    </row>
    <row r="77" spans="1:12" ht="12">
      <c r="A77" s="338">
        <v>61</v>
      </c>
      <c r="B77" s="339" t="s">
        <v>142</v>
      </c>
      <c r="C77" s="340" t="s">
        <v>264</v>
      </c>
      <c r="D77" s="341" t="s">
        <v>506</v>
      </c>
      <c r="E77" s="342" t="s">
        <v>100</v>
      </c>
      <c r="F77" s="343">
        <v>1</v>
      </c>
      <c r="G77" s="372">
        <v>0</v>
      </c>
      <c r="H77" s="344">
        <f t="shared" si="2"/>
        <v>0</v>
      </c>
      <c r="I77" s="353"/>
      <c r="J77" s="336"/>
      <c r="K77" s="336"/>
      <c r="L77" s="337"/>
    </row>
    <row r="78" spans="1:12" ht="12">
      <c r="A78" s="338">
        <v>62</v>
      </c>
      <c r="B78" s="339" t="s">
        <v>142</v>
      </c>
      <c r="C78" s="340" t="s">
        <v>266</v>
      </c>
      <c r="D78" s="351" t="s">
        <v>507</v>
      </c>
      <c r="E78" s="352" t="s">
        <v>94</v>
      </c>
      <c r="F78" s="352">
        <v>2</v>
      </c>
      <c r="G78" s="372">
        <v>0</v>
      </c>
      <c r="H78" s="344">
        <f t="shared" si="2"/>
        <v>0</v>
      </c>
      <c r="I78" s="353"/>
      <c r="J78" s="336"/>
      <c r="K78" s="336"/>
      <c r="L78" s="336"/>
    </row>
    <row r="79" spans="1:12" ht="12">
      <c r="A79" s="338">
        <v>63</v>
      </c>
      <c r="B79" s="339" t="s">
        <v>142</v>
      </c>
      <c r="C79" s="340" t="s">
        <v>268</v>
      </c>
      <c r="D79" s="351" t="s">
        <v>508</v>
      </c>
      <c r="E79" s="352" t="s">
        <v>94</v>
      </c>
      <c r="F79" s="352">
        <v>12</v>
      </c>
      <c r="G79" s="372">
        <v>0</v>
      </c>
      <c r="H79" s="344">
        <f t="shared" si="2"/>
        <v>0</v>
      </c>
      <c r="I79" s="353"/>
      <c r="J79" s="336"/>
      <c r="K79" s="336"/>
      <c r="L79" s="336"/>
    </row>
    <row r="80" spans="1:12" ht="12">
      <c r="A80" s="338">
        <v>64</v>
      </c>
      <c r="B80" s="339" t="s">
        <v>142</v>
      </c>
      <c r="C80" s="340" t="s">
        <v>270</v>
      </c>
      <c r="D80" s="351" t="s">
        <v>509</v>
      </c>
      <c r="E80" s="352" t="s">
        <v>94</v>
      </c>
      <c r="F80" s="352">
        <v>6</v>
      </c>
      <c r="G80" s="372">
        <v>0</v>
      </c>
      <c r="H80" s="344">
        <f t="shared" si="2"/>
        <v>0</v>
      </c>
      <c r="I80" s="353"/>
      <c r="J80" s="336"/>
      <c r="K80" s="336"/>
      <c r="L80" s="336"/>
    </row>
    <row r="81" spans="1:12" ht="12">
      <c r="A81" s="338">
        <v>65</v>
      </c>
      <c r="B81" s="339" t="s">
        <v>142</v>
      </c>
      <c r="C81" s="340" t="s">
        <v>272</v>
      </c>
      <c r="D81" s="351" t="s">
        <v>510</v>
      </c>
      <c r="E81" s="352" t="s">
        <v>94</v>
      </c>
      <c r="F81" s="352">
        <v>6</v>
      </c>
      <c r="G81" s="372">
        <v>0</v>
      </c>
      <c r="H81" s="344">
        <f t="shared" si="2"/>
        <v>0</v>
      </c>
      <c r="I81" s="353"/>
      <c r="J81" s="336"/>
      <c r="K81" s="336"/>
      <c r="L81" s="336"/>
    </row>
    <row r="82" spans="1:12" ht="12">
      <c r="A82" s="338">
        <v>66</v>
      </c>
      <c r="B82" s="339" t="s">
        <v>142</v>
      </c>
      <c r="C82" s="340" t="s">
        <v>274</v>
      </c>
      <c r="D82" s="351" t="s">
        <v>511</v>
      </c>
      <c r="E82" s="352" t="s">
        <v>94</v>
      </c>
      <c r="F82" s="352">
        <v>12</v>
      </c>
      <c r="G82" s="372">
        <v>0</v>
      </c>
      <c r="H82" s="344">
        <f t="shared" si="2"/>
        <v>0</v>
      </c>
      <c r="I82" s="353"/>
      <c r="J82" s="336"/>
      <c r="K82" s="336"/>
      <c r="L82" s="336"/>
    </row>
    <row r="83" spans="1:12" ht="12">
      <c r="A83" s="338">
        <v>67</v>
      </c>
      <c r="B83" s="339" t="s">
        <v>142</v>
      </c>
      <c r="C83" s="340" t="s">
        <v>276</v>
      </c>
      <c r="D83" s="351" t="s">
        <v>512</v>
      </c>
      <c r="E83" s="352" t="s">
        <v>94</v>
      </c>
      <c r="F83" s="352">
        <v>6</v>
      </c>
      <c r="G83" s="372">
        <v>0</v>
      </c>
      <c r="H83" s="344">
        <f t="shared" si="2"/>
        <v>0</v>
      </c>
      <c r="I83" s="353"/>
      <c r="J83" s="336"/>
      <c r="K83" s="336"/>
      <c r="L83" s="336"/>
    </row>
    <row r="84" spans="1:12" ht="12">
      <c r="A84" s="338">
        <v>68</v>
      </c>
      <c r="B84" s="339" t="s">
        <v>142</v>
      </c>
      <c r="C84" s="340" t="s">
        <v>278</v>
      </c>
      <c r="D84" s="357" t="s">
        <v>513</v>
      </c>
      <c r="E84" s="352" t="s">
        <v>100</v>
      </c>
      <c r="F84" s="352">
        <v>11</v>
      </c>
      <c r="G84" s="372">
        <v>0</v>
      </c>
      <c r="H84" s="344">
        <f t="shared" si="2"/>
        <v>0</v>
      </c>
      <c r="I84" s="353"/>
      <c r="J84" s="336"/>
      <c r="K84" s="336"/>
      <c r="L84" s="336"/>
    </row>
    <row r="85" spans="1:12" ht="12">
      <c r="A85" s="338">
        <v>69</v>
      </c>
      <c r="B85" s="339" t="s">
        <v>142</v>
      </c>
      <c r="C85" s="340" t="s">
        <v>280</v>
      </c>
      <c r="D85" s="357" t="s">
        <v>514</v>
      </c>
      <c r="E85" s="352" t="s">
        <v>100</v>
      </c>
      <c r="F85" s="352">
        <v>3</v>
      </c>
      <c r="G85" s="372">
        <v>0</v>
      </c>
      <c r="H85" s="344">
        <f t="shared" si="2"/>
        <v>0</v>
      </c>
      <c r="I85" s="354"/>
      <c r="J85" s="355"/>
      <c r="K85" s="355"/>
      <c r="L85" s="355"/>
    </row>
    <row r="86" spans="1:12" ht="12">
      <c r="A86" s="338">
        <v>70</v>
      </c>
      <c r="B86" s="339" t="s">
        <v>142</v>
      </c>
      <c r="C86" s="340" t="s">
        <v>282</v>
      </c>
      <c r="D86" s="357" t="s">
        <v>515</v>
      </c>
      <c r="E86" s="352" t="s">
        <v>100</v>
      </c>
      <c r="F86" s="352">
        <v>6</v>
      </c>
      <c r="G86" s="372">
        <v>0</v>
      </c>
      <c r="H86" s="344">
        <f t="shared" si="2"/>
        <v>0</v>
      </c>
      <c r="L86" s="248"/>
    </row>
    <row r="87" spans="1:12" ht="12">
      <c r="A87" s="338">
        <v>71</v>
      </c>
      <c r="B87" s="339" t="s">
        <v>142</v>
      </c>
      <c r="C87" s="340" t="s">
        <v>284</v>
      </c>
      <c r="D87" s="357" t="s">
        <v>516</v>
      </c>
      <c r="E87" s="352" t="s">
        <v>100</v>
      </c>
      <c r="F87" s="352">
        <v>2</v>
      </c>
      <c r="G87" s="372">
        <v>0</v>
      </c>
      <c r="H87" s="344">
        <f t="shared" si="2"/>
        <v>0</v>
      </c>
      <c r="I87" s="358"/>
      <c r="J87" s="328"/>
      <c r="K87" s="328"/>
      <c r="L87" s="328"/>
    </row>
    <row r="88" spans="1:12" ht="10.5" customHeight="1">
      <c r="A88" s="338">
        <v>72</v>
      </c>
      <c r="B88" s="339" t="s">
        <v>142</v>
      </c>
      <c r="C88" s="340" t="s">
        <v>286</v>
      </c>
      <c r="D88" s="357" t="s">
        <v>517</v>
      </c>
      <c r="E88" s="352" t="s">
        <v>100</v>
      </c>
      <c r="F88" s="352">
        <v>1</v>
      </c>
      <c r="G88" s="372">
        <v>0</v>
      </c>
      <c r="H88" s="344">
        <f t="shared" si="2"/>
        <v>0</v>
      </c>
      <c r="I88" s="353"/>
      <c r="J88" s="336"/>
      <c r="K88" s="336"/>
      <c r="L88" s="336"/>
    </row>
    <row r="89" spans="1:12" ht="12">
      <c r="A89" s="338">
        <v>73</v>
      </c>
      <c r="B89" s="339" t="s">
        <v>142</v>
      </c>
      <c r="C89" s="340" t="s">
        <v>288</v>
      </c>
      <c r="D89" s="357" t="s">
        <v>518</v>
      </c>
      <c r="E89" s="352" t="s">
        <v>100</v>
      </c>
      <c r="F89" s="352">
        <v>4</v>
      </c>
      <c r="G89" s="372">
        <v>0</v>
      </c>
      <c r="H89" s="344">
        <f t="shared" si="2"/>
        <v>0</v>
      </c>
      <c r="L89" s="248"/>
    </row>
    <row r="90" spans="1:12" ht="12">
      <c r="A90" s="338">
        <v>74</v>
      </c>
      <c r="B90" s="339" t="s">
        <v>142</v>
      </c>
      <c r="C90" s="340" t="s">
        <v>290</v>
      </c>
      <c r="D90" s="357" t="s">
        <v>519</v>
      </c>
      <c r="E90" s="359" t="s">
        <v>100</v>
      </c>
      <c r="F90" s="352">
        <v>2</v>
      </c>
      <c r="G90" s="372">
        <v>0</v>
      </c>
      <c r="H90" s="344">
        <f t="shared" si="2"/>
        <v>0</v>
      </c>
      <c r="L90" s="248"/>
    </row>
    <row r="91" spans="1:12" ht="12">
      <c r="A91" s="338">
        <v>75</v>
      </c>
      <c r="B91" s="339" t="s">
        <v>142</v>
      </c>
      <c r="C91" s="340" t="s">
        <v>292</v>
      </c>
      <c r="D91" s="357" t="s">
        <v>520</v>
      </c>
      <c r="E91" s="359" t="s">
        <v>100</v>
      </c>
      <c r="F91" s="352">
        <v>6</v>
      </c>
      <c r="G91" s="372">
        <v>0</v>
      </c>
      <c r="H91" s="344">
        <f t="shared" si="2"/>
        <v>0</v>
      </c>
      <c r="L91" s="248"/>
    </row>
    <row r="92" spans="1:12" ht="10.5" customHeight="1">
      <c r="A92" s="338">
        <v>76</v>
      </c>
      <c r="B92" s="339" t="s">
        <v>142</v>
      </c>
      <c r="C92" s="340" t="s">
        <v>294</v>
      </c>
      <c r="D92" s="357" t="s">
        <v>521</v>
      </c>
      <c r="E92" s="352" t="s">
        <v>100</v>
      </c>
      <c r="F92" s="352">
        <v>2</v>
      </c>
      <c r="G92" s="372">
        <v>0</v>
      </c>
      <c r="H92" s="344">
        <f t="shared" si="2"/>
        <v>0</v>
      </c>
      <c r="L92" s="248"/>
    </row>
    <row r="93" spans="1:12" ht="12">
      <c r="A93" s="338">
        <v>77</v>
      </c>
      <c r="B93" s="339" t="s">
        <v>142</v>
      </c>
      <c r="C93" s="340" t="s">
        <v>296</v>
      </c>
      <c r="D93" s="357" t="s">
        <v>522</v>
      </c>
      <c r="E93" s="352" t="s">
        <v>100</v>
      </c>
      <c r="F93" s="352">
        <v>3</v>
      </c>
      <c r="G93" s="372">
        <v>0</v>
      </c>
      <c r="H93" s="344">
        <f t="shared" si="2"/>
        <v>0</v>
      </c>
      <c r="L93" s="248"/>
    </row>
    <row r="94" spans="1:12" ht="12">
      <c r="A94" s="338">
        <v>78</v>
      </c>
      <c r="B94" s="339" t="s">
        <v>142</v>
      </c>
      <c r="C94" s="340" t="s">
        <v>298</v>
      </c>
      <c r="D94" s="357" t="s">
        <v>523</v>
      </c>
      <c r="E94" s="352" t="s">
        <v>100</v>
      </c>
      <c r="F94" s="352">
        <v>2</v>
      </c>
      <c r="G94" s="372">
        <v>0</v>
      </c>
      <c r="H94" s="344">
        <f t="shared" si="2"/>
        <v>0</v>
      </c>
      <c r="L94" s="248"/>
    </row>
    <row r="95" spans="1:12" ht="12">
      <c r="A95" s="338">
        <v>79</v>
      </c>
      <c r="B95" s="339" t="s">
        <v>142</v>
      </c>
      <c r="C95" s="340" t="s">
        <v>300</v>
      </c>
      <c r="D95" s="357" t="s">
        <v>524</v>
      </c>
      <c r="E95" s="359" t="s">
        <v>100</v>
      </c>
      <c r="F95" s="359">
        <v>2</v>
      </c>
      <c r="G95" s="372">
        <v>0</v>
      </c>
      <c r="H95" s="344">
        <f t="shared" si="2"/>
        <v>0</v>
      </c>
      <c r="L95" s="248"/>
    </row>
    <row r="96" spans="1:12" ht="12">
      <c r="A96" s="338">
        <v>80</v>
      </c>
      <c r="B96" s="339" t="s">
        <v>142</v>
      </c>
      <c r="C96" s="340" t="s">
        <v>302</v>
      </c>
      <c r="D96" s="357" t="s">
        <v>525</v>
      </c>
      <c r="E96" s="359" t="s">
        <v>100</v>
      </c>
      <c r="F96" s="359">
        <v>8</v>
      </c>
      <c r="G96" s="372">
        <v>0</v>
      </c>
      <c r="H96" s="344">
        <f t="shared" si="2"/>
        <v>0</v>
      </c>
      <c r="L96" s="248"/>
    </row>
    <row r="97" spans="1:12" ht="12">
      <c r="A97" s="338">
        <v>81</v>
      </c>
      <c r="B97" s="339" t="s">
        <v>142</v>
      </c>
      <c r="C97" s="340" t="s">
        <v>304</v>
      </c>
      <c r="D97" s="357" t="s">
        <v>526</v>
      </c>
      <c r="E97" s="359" t="s">
        <v>100</v>
      </c>
      <c r="F97" s="359">
        <v>12</v>
      </c>
      <c r="G97" s="372">
        <v>0</v>
      </c>
      <c r="H97" s="344">
        <f t="shared" si="2"/>
        <v>0</v>
      </c>
      <c r="L97" s="248"/>
    </row>
    <row r="98" spans="1:12" ht="12">
      <c r="A98" s="338">
        <v>82</v>
      </c>
      <c r="B98" s="339" t="s">
        <v>142</v>
      </c>
      <c r="C98" s="340" t="s">
        <v>306</v>
      </c>
      <c r="D98" s="357" t="s">
        <v>527</v>
      </c>
      <c r="E98" s="359" t="s">
        <v>100</v>
      </c>
      <c r="F98" s="359">
        <v>2</v>
      </c>
      <c r="G98" s="372">
        <v>0</v>
      </c>
      <c r="H98" s="344">
        <f t="shared" si="2"/>
        <v>0</v>
      </c>
      <c r="L98" s="248"/>
    </row>
    <row r="99" spans="1:12" ht="12">
      <c r="A99" s="338">
        <v>83</v>
      </c>
      <c r="B99" s="339" t="s">
        <v>142</v>
      </c>
      <c r="C99" s="340" t="s">
        <v>308</v>
      </c>
      <c r="D99" s="357" t="s">
        <v>528</v>
      </c>
      <c r="E99" s="359" t="s">
        <v>100</v>
      </c>
      <c r="F99" s="359">
        <v>2</v>
      </c>
      <c r="G99" s="372">
        <v>0</v>
      </c>
      <c r="H99" s="344">
        <f t="shared" si="2"/>
        <v>0</v>
      </c>
      <c r="L99" s="248"/>
    </row>
    <row r="100" spans="1:12" ht="12">
      <c r="A100" s="338">
        <v>84</v>
      </c>
      <c r="B100" s="339" t="s">
        <v>142</v>
      </c>
      <c r="C100" s="340" t="s">
        <v>310</v>
      </c>
      <c r="D100" s="341" t="s">
        <v>529</v>
      </c>
      <c r="E100" s="359" t="s">
        <v>100</v>
      </c>
      <c r="F100" s="359">
        <v>3</v>
      </c>
      <c r="G100" s="372">
        <v>0</v>
      </c>
      <c r="H100" s="344">
        <f t="shared" si="2"/>
        <v>0</v>
      </c>
      <c r="L100" s="248"/>
    </row>
    <row r="101" spans="1:12" ht="12">
      <c r="A101" s="338">
        <v>85</v>
      </c>
      <c r="B101" s="339" t="s">
        <v>142</v>
      </c>
      <c r="C101" s="340" t="s">
        <v>312</v>
      </c>
      <c r="D101" s="341" t="s">
        <v>530</v>
      </c>
      <c r="E101" s="359" t="s">
        <v>100</v>
      </c>
      <c r="F101" s="359">
        <v>6</v>
      </c>
      <c r="G101" s="372">
        <v>0</v>
      </c>
      <c r="H101" s="344">
        <f t="shared" si="2"/>
        <v>0</v>
      </c>
      <c r="L101" s="248"/>
    </row>
    <row r="102" spans="1:12" ht="12">
      <c r="A102" s="338">
        <v>86</v>
      </c>
      <c r="B102" s="339" t="s">
        <v>142</v>
      </c>
      <c r="C102" s="340" t="s">
        <v>315</v>
      </c>
      <c r="D102" s="341" t="s">
        <v>531</v>
      </c>
      <c r="E102" s="359" t="s">
        <v>100</v>
      </c>
      <c r="F102" s="359">
        <v>2</v>
      </c>
      <c r="G102" s="372">
        <v>0</v>
      </c>
      <c r="H102" s="344">
        <f t="shared" si="2"/>
        <v>0</v>
      </c>
      <c r="L102" s="248"/>
    </row>
    <row r="103" spans="1:12" ht="12">
      <c r="A103" s="338">
        <v>87</v>
      </c>
      <c r="B103" s="339" t="s">
        <v>142</v>
      </c>
      <c r="C103" s="340" t="s">
        <v>317</v>
      </c>
      <c r="D103" s="341" t="s">
        <v>532</v>
      </c>
      <c r="E103" s="359" t="s">
        <v>100</v>
      </c>
      <c r="F103" s="359">
        <v>2</v>
      </c>
      <c r="G103" s="372">
        <v>0</v>
      </c>
      <c r="H103" s="344">
        <f t="shared" si="2"/>
        <v>0</v>
      </c>
      <c r="L103" s="248"/>
    </row>
    <row r="104" spans="1:12" ht="12">
      <c r="A104" s="338">
        <v>88</v>
      </c>
      <c r="B104" s="339" t="s">
        <v>142</v>
      </c>
      <c r="C104" s="340" t="s">
        <v>319</v>
      </c>
      <c r="D104" s="341" t="s">
        <v>241</v>
      </c>
      <c r="E104" s="359" t="s">
        <v>100</v>
      </c>
      <c r="F104" s="359">
        <v>1</v>
      </c>
      <c r="G104" s="372">
        <v>0</v>
      </c>
      <c r="H104" s="344">
        <f t="shared" si="2"/>
        <v>0</v>
      </c>
      <c r="L104" s="248"/>
    </row>
    <row r="105" spans="1:12" ht="12">
      <c r="A105" s="338">
        <v>89</v>
      </c>
      <c r="B105" s="339" t="s">
        <v>142</v>
      </c>
      <c r="C105" s="340" t="s">
        <v>321</v>
      </c>
      <c r="D105" s="341" t="s">
        <v>533</v>
      </c>
      <c r="E105" s="359" t="s">
        <v>100</v>
      </c>
      <c r="F105" s="359">
        <v>1</v>
      </c>
      <c r="G105" s="372">
        <v>0</v>
      </c>
      <c r="H105" s="344">
        <f t="shared" si="2"/>
        <v>0</v>
      </c>
      <c r="L105" s="248"/>
    </row>
    <row r="106" spans="1:12" ht="12">
      <c r="A106" s="338">
        <v>90</v>
      </c>
      <c r="B106" s="339" t="s">
        <v>142</v>
      </c>
      <c r="C106" s="340" t="s">
        <v>323</v>
      </c>
      <c r="D106" s="341" t="s">
        <v>534</v>
      </c>
      <c r="E106" s="359" t="s">
        <v>100</v>
      </c>
      <c r="F106" s="359">
        <v>2</v>
      </c>
      <c r="G106" s="372">
        <v>0</v>
      </c>
      <c r="H106" s="344">
        <f t="shared" si="2"/>
        <v>0</v>
      </c>
      <c r="L106" s="248"/>
    </row>
    <row r="107" spans="1:12" ht="12">
      <c r="A107" s="338">
        <v>91</v>
      </c>
      <c r="B107" s="339" t="s">
        <v>142</v>
      </c>
      <c r="C107" s="340" t="s">
        <v>325</v>
      </c>
      <c r="D107" s="341" t="s">
        <v>535</v>
      </c>
      <c r="E107" s="359" t="s">
        <v>100</v>
      </c>
      <c r="F107" s="359">
        <v>2</v>
      </c>
      <c r="G107" s="372">
        <v>0</v>
      </c>
      <c r="H107" s="344">
        <f t="shared" si="2"/>
        <v>0</v>
      </c>
      <c r="L107" s="248"/>
    </row>
    <row r="108" spans="1:12" ht="12">
      <c r="A108" s="338">
        <v>92</v>
      </c>
      <c r="B108" s="339" t="s">
        <v>142</v>
      </c>
      <c r="C108" s="340" t="s">
        <v>327</v>
      </c>
      <c r="D108" s="341" t="s">
        <v>536</v>
      </c>
      <c r="E108" s="359" t="s">
        <v>100</v>
      </c>
      <c r="F108" s="359">
        <v>2</v>
      </c>
      <c r="G108" s="372">
        <v>0</v>
      </c>
      <c r="H108" s="344">
        <f t="shared" si="2"/>
        <v>0</v>
      </c>
      <c r="L108" s="248"/>
    </row>
    <row r="109" spans="1:12" ht="12">
      <c r="A109" s="338">
        <v>93</v>
      </c>
      <c r="B109" s="339" t="s">
        <v>142</v>
      </c>
      <c r="C109" s="340" t="s">
        <v>329</v>
      </c>
      <c r="D109" s="341" t="s">
        <v>537</v>
      </c>
      <c r="E109" s="359" t="s">
        <v>100</v>
      </c>
      <c r="F109" s="359">
        <v>3</v>
      </c>
      <c r="G109" s="372">
        <v>0</v>
      </c>
      <c r="H109" s="344">
        <f t="shared" si="2"/>
        <v>0</v>
      </c>
      <c r="L109" s="248"/>
    </row>
    <row r="110" spans="1:12" ht="12">
      <c r="A110" s="338">
        <v>94</v>
      </c>
      <c r="B110" s="339" t="s">
        <v>142</v>
      </c>
      <c r="C110" s="340" t="s">
        <v>331</v>
      </c>
      <c r="D110" s="341" t="s">
        <v>538</v>
      </c>
      <c r="E110" s="359" t="s">
        <v>100</v>
      </c>
      <c r="F110" s="359">
        <v>4</v>
      </c>
      <c r="G110" s="372">
        <v>0</v>
      </c>
      <c r="H110" s="344">
        <f t="shared" si="2"/>
        <v>0</v>
      </c>
      <c r="L110" s="248"/>
    </row>
    <row r="111" spans="1:12" ht="12">
      <c r="A111" s="338">
        <v>95</v>
      </c>
      <c r="B111" s="339" t="s">
        <v>142</v>
      </c>
      <c r="C111" s="340" t="s">
        <v>333</v>
      </c>
      <c r="D111" s="341" t="s">
        <v>539</v>
      </c>
      <c r="E111" s="359" t="s">
        <v>100</v>
      </c>
      <c r="F111" s="359">
        <v>2</v>
      </c>
      <c r="G111" s="372">
        <v>0</v>
      </c>
      <c r="H111" s="344">
        <f t="shared" si="2"/>
        <v>0</v>
      </c>
      <c r="L111" s="248"/>
    </row>
    <row r="112" spans="1:12" ht="12">
      <c r="A112" s="338">
        <v>96</v>
      </c>
      <c r="B112" s="339" t="s">
        <v>142</v>
      </c>
      <c r="C112" s="340" t="s">
        <v>335</v>
      </c>
      <c r="D112" s="341" t="s">
        <v>540</v>
      </c>
      <c r="E112" s="359" t="s">
        <v>100</v>
      </c>
      <c r="F112" s="359">
        <v>2</v>
      </c>
      <c r="G112" s="372">
        <v>0</v>
      </c>
      <c r="H112" s="344">
        <f t="shared" si="2"/>
        <v>0</v>
      </c>
      <c r="L112" s="248"/>
    </row>
    <row r="113" spans="1:12" ht="12">
      <c r="A113" s="338">
        <v>97</v>
      </c>
      <c r="B113" s="339" t="s">
        <v>142</v>
      </c>
      <c r="C113" s="340" t="s">
        <v>337</v>
      </c>
      <c r="D113" s="341" t="s">
        <v>541</v>
      </c>
      <c r="E113" s="359" t="s">
        <v>100</v>
      </c>
      <c r="F113" s="359">
        <v>1</v>
      </c>
      <c r="G113" s="372">
        <v>0</v>
      </c>
      <c r="H113" s="344">
        <f t="shared" si="2"/>
        <v>0</v>
      </c>
      <c r="L113" s="248"/>
    </row>
    <row r="114" spans="1:12" ht="12">
      <c r="A114" s="338">
        <v>98</v>
      </c>
      <c r="B114" s="339" t="s">
        <v>142</v>
      </c>
      <c r="C114" s="340" t="s">
        <v>338</v>
      </c>
      <c r="D114" s="341" t="s">
        <v>542</v>
      </c>
      <c r="E114" s="359" t="s">
        <v>100</v>
      </c>
      <c r="F114" s="359">
        <v>2</v>
      </c>
      <c r="G114" s="372">
        <v>0</v>
      </c>
      <c r="H114" s="344">
        <f t="shared" si="2"/>
        <v>0</v>
      </c>
      <c r="L114" s="248"/>
    </row>
    <row r="115" spans="1:12" ht="12">
      <c r="A115" s="338">
        <v>99</v>
      </c>
      <c r="B115" s="339" t="s">
        <v>142</v>
      </c>
      <c r="C115" s="340" t="s">
        <v>340</v>
      </c>
      <c r="D115" s="341" t="s">
        <v>543</v>
      </c>
      <c r="E115" s="359" t="s">
        <v>100</v>
      </c>
      <c r="F115" s="359">
        <v>2</v>
      </c>
      <c r="G115" s="372">
        <v>0</v>
      </c>
      <c r="H115" s="344">
        <f t="shared" si="2"/>
        <v>0</v>
      </c>
      <c r="L115" s="248"/>
    </row>
    <row r="116" spans="1:12" ht="12">
      <c r="A116" s="338">
        <v>100</v>
      </c>
      <c r="B116" s="339" t="s">
        <v>142</v>
      </c>
      <c r="C116" s="340" t="s">
        <v>342</v>
      </c>
      <c r="D116" s="341" t="s">
        <v>544</v>
      </c>
      <c r="E116" s="359" t="s">
        <v>100</v>
      </c>
      <c r="F116" s="359">
        <v>2</v>
      </c>
      <c r="G116" s="372">
        <v>0</v>
      </c>
      <c r="H116" s="344">
        <f t="shared" si="2"/>
        <v>0</v>
      </c>
      <c r="L116" s="248"/>
    </row>
    <row r="117" spans="1:12" ht="12">
      <c r="A117" s="338">
        <v>101</v>
      </c>
      <c r="B117" s="339" t="s">
        <v>142</v>
      </c>
      <c r="C117" s="340" t="s">
        <v>344</v>
      </c>
      <c r="D117" s="341" t="s">
        <v>545</v>
      </c>
      <c r="E117" s="359" t="s">
        <v>100</v>
      </c>
      <c r="F117" s="359">
        <v>1</v>
      </c>
      <c r="G117" s="372">
        <v>0</v>
      </c>
      <c r="H117" s="344">
        <f t="shared" si="2"/>
        <v>0</v>
      </c>
      <c r="L117" s="248"/>
    </row>
    <row r="118" spans="1:12" ht="12">
      <c r="A118" s="338">
        <v>102</v>
      </c>
      <c r="B118" s="339" t="s">
        <v>142</v>
      </c>
      <c r="C118" s="340" t="s">
        <v>346</v>
      </c>
      <c r="D118" s="341" t="s">
        <v>546</v>
      </c>
      <c r="E118" s="359" t="s">
        <v>100</v>
      </c>
      <c r="F118" s="359">
        <v>1</v>
      </c>
      <c r="G118" s="372">
        <v>0</v>
      </c>
      <c r="H118" s="344">
        <f t="shared" si="2"/>
        <v>0</v>
      </c>
      <c r="I118" s="353"/>
      <c r="J118" s="336"/>
      <c r="K118" s="336"/>
      <c r="L118" s="337"/>
    </row>
    <row r="119" spans="1:12" ht="22.5">
      <c r="A119" s="338">
        <v>103</v>
      </c>
      <c r="B119" s="339" t="s">
        <v>142</v>
      </c>
      <c r="C119" s="340" t="s">
        <v>348</v>
      </c>
      <c r="D119" s="341" t="s">
        <v>547</v>
      </c>
      <c r="E119" s="359" t="s">
        <v>100</v>
      </c>
      <c r="F119" s="359">
        <v>1</v>
      </c>
      <c r="G119" s="372">
        <v>0</v>
      </c>
      <c r="H119" s="344">
        <f t="shared" si="2"/>
        <v>0</v>
      </c>
      <c r="I119" s="353"/>
      <c r="J119" s="336"/>
      <c r="K119" s="336"/>
      <c r="L119" s="336"/>
    </row>
    <row r="120" spans="1:12" ht="12">
      <c r="A120" s="338">
        <v>104</v>
      </c>
      <c r="B120" s="339" t="s">
        <v>142</v>
      </c>
      <c r="C120" s="340" t="s">
        <v>350</v>
      </c>
      <c r="D120" s="351" t="s">
        <v>293</v>
      </c>
      <c r="E120" s="352" t="s">
        <v>100</v>
      </c>
      <c r="F120" s="352">
        <v>2</v>
      </c>
      <c r="G120" s="372">
        <v>0</v>
      </c>
      <c r="H120" s="344">
        <f t="shared" si="2"/>
        <v>0</v>
      </c>
      <c r="I120" s="353"/>
      <c r="J120" s="336"/>
      <c r="K120" s="336"/>
      <c r="L120" s="336"/>
    </row>
    <row r="121" spans="1:12" ht="12">
      <c r="A121" s="338">
        <v>105</v>
      </c>
      <c r="B121" s="339" t="s">
        <v>142</v>
      </c>
      <c r="C121" s="340" t="s">
        <v>352</v>
      </c>
      <c r="D121" s="351" t="s">
        <v>295</v>
      </c>
      <c r="E121" s="352" t="s">
        <v>100</v>
      </c>
      <c r="F121" s="352">
        <v>3</v>
      </c>
      <c r="G121" s="372">
        <v>0</v>
      </c>
      <c r="H121" s="344">
        <f t="shared" si="2"/>
        <v>0</v>
      </c>
      <c r="I121" s="353"/>
      <c r="J121" s="336"/>
      <c r="K121" s="336"/>
      <c r="L121" s="336"/>
    </row>
    <row r="122" spans="1:12" ht="12">
      <c r="A122" s="338">
        <v>106</v>
      </c>
      <c r="B122" s="339" t="s">
        <v>142</v>
      </c>
      <c r="C122" s="340" t="s">
        <v>354</v>
      </c>
      <c r="D122" s="351" t="s">
        <v>297</v>
      </c>
      <c r="E122" s="352" t="s">
        <v>100</v>
      </c>
      <c r="F122" s="352">
        <v>3</v>
      </c>
      <c r="G122" s="372">
        <v>0</v>
      </c>
      <c r="H122" s="344">
        <f t="shared" si="2"/>
        <v>0</v>
      </c>
      <c r="I122" s="353"/>
      <c r="J122" s="336"/>
      <c r="K122" s="336"/>
      <c r="L122" s="336"/>
    </row>
    <row r="123" spans="1:12" ht="12">
      <c r="A123" s="338">
        <v>107</v>
      </c>
      <c r="B123" s="339" t="s">
        <v>142</v>
      </c>
      <c r="C123" s="340" t="s">
        <v>356</v>
      </c>
      <c r="D123" s="357" t="s">
        <v>548</v>
      </c>
      <c r="E123" s="352" t="s">
        <v>100</v>
      </c>
      <c r="F123" s="352">
        <v>2</v>
      </c>
      <c r="G123" s="372">
        <v>0</v>
      </c>
      <c r="H123" s="344">
        <f t="shared" si="2"/>
        <v>0</v>
      </c>
      <c r="I123" s="354"/>
      <c r="J123" s="355"/>
      <c r="K123" s="355"/>
      <c r="L123" s="355"/>
    </row>
    <row r="124" spans="1:12" ht="12">
      <c r="A124" s="338">
        <v>108</v>
      </c>
      <c r="B124" s="339" t="s">
        <v>142</v>
      </c>
      <c r="C124" s="340" t="s">
        <v>358</v>
      </c>
      <c r="D124" s="351" t="s">
        <v>299</v>
      </c>
      <c r="E124" s="352" t="s">
        <v>100</v>
      </c>
      <c r="F124" s="352">
        <v>5</v>
      </c>
      <c r="G124" s="372">
        <v>0</v>
      </c>
      <c r="H124" s="344">
        <f t="shared" si="2"/>
        <v>0</v>
      </c>
      <c r="L124" s="248"/>
    </row>
    <row r="125" spans="1:12" ht="12">
      <c r="A125" s="338">
        <v>109</v>
      </c>
      <c r="B125" s="339" t="s">
        <v>142</v>
      </c>
      <c r="C125" s="340" t="s">
        <v>359</v>
      </c>
      <c r="D125" s="351" t="s">
        <v>549</v>
      </c>
      <c r="E125" s="352" t="s">
        <v>100</v>
      </c>
      <c r="F125" s="352">
        <v>4</v>
      </c>
      <c r="G125" s="372">
        <v>0</v>
      </c>
      <c r="H125" s="344">
        <f t="shared" si="2"/>
        <v>0</v>
      </c>
      <c r="L125" s="248"/>
    </row>
    <row r="126" spans="1:12" ht="12">
      <c r="A126" s="338">
        <v>110</v>
      </c>
      <c r="B126" s="339" t="s">
        <v>142</v>
      </c>
      <c r="C126" s="340" t="s">
        <v>361</v>
      </c>
      <c r="D126" s="357" t="s">
        <v>316</v>
      </c>
      <c r="E126" s="352" t="s">
        <v>131</v>
      </c>
      <c r="F126" s="352">
        <v>1</v>
      </c>
      <c r="G126" s="372">
        <v>0</v>
      </c>
      <c r="H126" s="344">
        <f t="shared" si="2"/>
        <v>0</v>
      </c>
      <c r="L126" s="248"/>
    </row>
    <row r="127" spans="1:12" ht="12">
      <c r="A127" s="338">
        <v>111</v>
      </c>
      <c r="B127" s="339" t="s">
        <v>142</v>
      </c>
      <c r="C127" s="340" t="s">
        <v>362</v>
      </c>
      <c r="D127" s="357" t="s">
        <v>550</v>
      </c>
      <c r="E127" s="352" t="s">
        <v>131</v>
      </c>
      <c r="F127" s="352">
        <v>1</v>
      </c>
      <c r="G127" s="372">
        <v>0</v>
      </c>
      <c r="H127" s="344">
        <f t="shared" si="2"/>
        <v>0</v>
      </c>
      <c r="L127" s="248"/>
    </row>
    <row r="128" ht="12">
      <c r="G128" s="350"/>
    </row>
    <row r="129" spans="2:12" ht="12">
      <c r="B129" s="345"/>
      <c r="D129" s="348"/>
      <c r="G129" s="350"/>
      <c r="L129" s="248"/>
    </row>
    <row r="130" spans="4:12" ht="12">
      <c r="D130" s="363" t="s">
        <v>60</v>
      </c>
      <c r="G130" s="350"/>
      <c r="H130" s="360">
        <f>SUM(H131:H141)</f>
        <v>0</v>
      </c>
      <c r="L130" s="248"/>
    </row>
    <row r="131" spans="1:12" ht="12">
      <c r="A131" s="338">
        <v>112</v>
      </c>
      <c r="B131" s="339" t="s">
        <v>142</v>
      </c>
      <c r="C131" s="340" t="s">
        <v>364</v>
      </c>
      <c r="D131" s="357" t="s">
        <v>486</v>
      </c>
      <c r="E131" s="352" t="s">
        <v>131</v>
      </c>
      <c r="F131" s="352">
        <v>1</v>
      </c>
      <c r="G131" s="373">
        <v>0</v>
      </c>
      <c r="H131" s="344">
        <f aca="true" t="shared" si="3" ref="H131:H140">ROUND(F131*G131,0)</f>
        <v>0</v>
      </c>
      <c r="L131" s="248"/>
    </row>
    <row r="132" spans="1:12" ht="12">
      <c r="A132" s="338">
        <v>113</v>
      </c>
      <c r="B132" s="339" t="s">
        <v>142</v>
      </c>
      <c r="C132" s="340" t="s">
        <v>365</v>
      </c>
      <c r="D132" s="357" t="s">
        <v>488</v>
      </c>
      <c r="E132" s="352" t="s">
        <v>94</v>
      </c>
      <c r="F132" s="352">
        <v>44</v>
      </c>
      <c r="G132" s="373">
        <v>0</v>
      </c>
      <c r="H132" s="344">
        <f t="shared" si="3"/>
        <v>0</v>
      </c>
      <c r="L132" s="248"/>
    </row>
    <row r="133" spans="1:12" ht="12">
      <c r="A133" s="338">
        <v>114</v>
      </c>
      <c r="B133" s="339" t="s">
        <v>142</v>
      </c>
      <c r="C133" s="340" t="s">
        <v>366</v>
      </c>
      <c r="D133" s="357" t="s">
        <v>551</v>
      </c>
      <c r="E133" s="352" t="s">
        <v>131</v>
      </c>
      <c r="F133" s="352">
        <v>1</v>
      </c>
      <c r="G133" s="373">
        <v>0</v>
      </c>
      <c r="H133" s="344">
        <f t="shared" si="3"/>
        <v>0</v>
      </c>
      <c r="L133" s="248"/>
    </row>
    <row r="134" spans="1:12" ht="12">
      <c r="A134" s="338">
        <v>115</v>
      </c>
      <c r="B134" s="339" t="s">
        <v>142</v>
      </c>
      <c r="C134" s="340" t="s">
        <v>367</v>
      </c>
      <c r="D134" s="357" t="s">
        <v>132</v>
      </c>
      <c r="E134" s="352" t="s">
        <v>131</v>
      </c>
      <c r="F134" s="352">
        <v>1</v>
      </c>
      <c r="G134" s="373">
        <v>0</v>
      </c>
      <c r="H134" s="344">
        <f t="shared" si="3"/>
        <v>0</v>
      </c>
      <c r="L134" s="248"/>
    </row>
    <row r="135" spans="1:12" ht="12">
      <c r="A135" s="338">
        <v>116</v>
      </c>
      <c r="B135" s="339" t="s">
        <v>142</v>
      </c>
      <c r="C135" s="340" t="s">
        <v>368</v>
      </c>
      <c r="D135" s="357" t="s">
        <v>491</v>
      </c>
      <c r="E135" s="352" t="s">
        <v>131</v>
      </c>
      <c r="F135" s="352">
        <v>1</v>
      </c>
      <c r="G135" s="373">
        <v>0</v>
      </c>
      <c r="H135" s="344">
        <f t="shared" si="3"/>
        <v>0</v>
      </c>
      <c r="L135" s="248"/>
    </row>
    <row r="136" spans="1:12" ht="12">
      <c r="A136" s="338">
        <v>117</v>
      </c>
      <c r="B136" s="339" t="s">
        <v>142</v>
      </c>
      <c r="C136" s="340" t="s">
        <v>369</v>
      </c>
      <c r="D136" s="357" t="s">
        <v>493</v>
      </c>
      <c r="E136" s="352" t="s">
        <v>131</v>
      </c>
      <c r="F136" s="352">
        <v>1</v>
      </c>
      <c r="G136" s="373">
        <v>0</v>
      </c>
      <c r="H136" s="344">
        <f t="shared" si="3"/>
        <v>0</v>
      </c>
      <c r="L136" s="248"/>
    </row>
    <row r="137" spans="1:12" ht="12">
      <c r="A137" s="338">
        <v>118</v>
      </c>
      <c r="B137" s="339" t="s">
        <v>142</v>
      </c>
      <c r="C137" s="340" t="s">
        <v>370</v>
      </c>
      <c r="D137" s="357" t="s">
        <v>495</v>
      </c>
      <c r="E137" s="352" t="s">
        <v>131</v>
      </c>
      <c r="F137" s="352">
        <v>1</v>
      </c>
      <c r="G137" s="373">
        <v>0</v>
      </c>
      <c r="H137" s="344">
        <f t="shared" si="3"/>
        <v>0</v>
      </c>
      <c r="L137" s="248"/>
    </row>
    <row r="138" spans="1:12" ht="12">
      <c r="A138" s="338">
        <v>119</v>
      </c>
      <c r="B138" s="339" t="s">
        <v>142</v>
      </c>
      <c r="C138" s="340" t="s">
        <v>371</v>
      </c>
      <c r="D138" s="357" t="s">
        <v>134</v>
      </c>
      <c r="E138" s="352" t="s">
        <v>131</v>
      </c>
      <c r="F138" s="352">
        <v>1</v>
      </c>
      <c r="G138" s="373">
        <v>0</v>
      </c>
      <c r="H138" s="344">
        <f t="shared" si="3"/>
        <v>0</v>
      </c>
      <c r="L138" s="248"/>
    </row>
    <row r="139" spans="1:12" ht="12">
      <c r="A139" s="338">
        <v>120</v>
      </c>
      <c r="B139" s="339" t="s">
        <v>142</v>
      </c>
      <c r="C139" s="340" t="s">
        <v>373</v>
      </c>
      <c r="D139" s="357" t="s">
        <v>498</v>
      </c>
      <c r="E139" s="352" t="s">
        <v>131</v>
      </c>
      <c r="F139" s="352">
        <v>1</v>
      </c>
      <c r="G139" s="373">
        <v>0</v>
      </c>
      <c r="H139" s="344">
        <f t="shared" si="3"/>
        <v>0</v>
      </c>
      <c r="L139" s="248"/>
    </row>
    <row r="140" spans="1:12" ht="12">
      <c r="A140" s="338">
        <v>121</v>
      </c>
      <c r="B140" s="339" t="s">
        <v>142</v>
      </c>
      <c r="C140" s="340" t="s">
        <v>374</v>
      </c>
      <c r="D140" s="357" t="s">
        <v>135</v>
      </c>
      <c r="E140" s="352" t="s">
        <v>131</v>
      </c>
      <c r="F140" s="352">
        <v>1</v>
      </c>
      <c r="G140" s="373">
        <v>0</v>
      </c>
      <c r="H140" s="344">
        <f t="shared" si="3"/>
        <v>0</v>
      </c>
      <c r="L140" s="248"/>
    </row>
    <row r="141" spans="1:12" ht="12">
      <c r="A141" s="338">
        <v>122</v>
      </c>
      <c r="B141" s="339" t="s">
        <v>142</v>
      </c>
      <c r="C141" s="340" t="s">
        <v>376</v>
      </c>
      <c r="D141" s="357" t="s">
        <v>136</v>
      </c>
      <c r="E141" s="352" t="s">
        <v>131</v>
      </c>
      <c r="F141" s="352">
        <v>1</v>
      </c>
      <c r="G141" s="373">
        <v>0</v>
      </c>
      <c r="H141" s="344">
        <f aca="true" t="shared" si="4" ref="H141">ROUND(F141*G141,0)</f>
        <v>0</v>
      </c>
      <c r="L141" s="248"/>
    </row>
    <row r="142" ht="12">
      <c r="L142" s="248"/>
    </row>
    <row r="143" spans="4:12" ht="12">
      <c r="D143" s="364" t="s">
        <v>137</v>
      </c>
      <c r="H143" s="325">
        <f>H12+H19+H72+H130</f>
        <v>0</v>
      </c>
      <c r="L143" s="248"/>
    </row>
    <row r="144" ht="12">
      <c r="L144" s="248"/>
    </row>
    <row r="145" ht="12">
      <c r="L145" s="248"/>
    </row>
    <row r="146" ht="12">
      <c r="L146" s="248"/>
    </row>
    <row r="147" ht="12">
      <c r="L147" s="248"/>
    </row>
    <row r="148" ht="12">
      <c r="L148" s="248"/>
    </row>
    <row r="149" ht="12">
      <c r="L149" s="248"/>
    </row>
    <row r="150" ht="12">
      <c r="L150" s="248"/>
    </row>
    <row r="151" ht="12">
      <c r="L151" s="248"/>
    </row>
    <row r="152" ht="12">
      <c r="L152" s="248"/>
    </row>
    <row r="153" ht="12">
      <c r="L153" s="248"/>
    </row>
    <row r="154" ht="12">
      <c r="L154" s="248"/>
    </row>
    <row r="155" ht="12">
      <c r="L155" s="248"/>
    </row>
    <row r="156" ht="12">
      <c r="L156" s="248"/>
    </row>
    <row r="157" ht="12">
      <c r="L157" s="248"/>
    </row>
    <row r="158" ht="12">
      <c r="L158" s="248"/>
    </row>
    <row r="159" ht="12">
      <c r="L159" s="248"/>
    </row>
    <row r="160" ht="12">
      <c r="L160" s="248"/>
    </row>
    <row r="161" ht="12">
      <c r="L161" s="248"/>
    </row>
    <row r="162" ht="12">
      <c r="L162" s="248"/>
    </row>
    <row r="163" ht="12">
      <c r="L163" s="248"/>
    </row>
    <row r="164" ht="12">
      <c r="L164" s="248"/>
    </row>
    <row r="165" ht="12">
      <c r="L165" s="248"/>
    </row>
    <row r="166" ht="12">
      <c r="L166" s="248"/>
    </row>
    <row r="167" ht="12">
      <c r="L167" s="248"/>
    </row>
    <row r="168" ht="12">
      <c r="L168" s="248"/>
    </row>
    <row r="169" ht="12">
      <c r="L169" s="248"/>
    </row>
    <row r="170" ht="12">
      <c r="L170" s="248"/>
    </row>
    <row r="171" ht="12">
      <c r="L171" s="248"/>
    </row>
    <row r="172" ht="12">
      <c r="L172" s="248"/>
    </row>
    <row r="173" ht="12">
      <c r="L173" s="248"/>
    </row>
    <row r="174" ht="12">
      <c r="L174" s="248"/>
    </row>
    <row r="175" ht="12">
      <c r="L175" s="248"/>
    </row>
    <row r="176" ht="12">
      <c r="L176" s="248"/>
    </row>
    <row r="177" ht="12">
      <c r="L177" s="248"/>
    </row>
    <row r="178" ht="12">
      <c r="L178" s="248"/>
    </row>
    <row r="179" ht="12">
      <c r="L179" s="248"/>
    </row>
    <row r="180" ht="12">
      <c r="L180" s="248"/>
    </row>
    <row r="181" ht="12">
      <c r="L181" s="248"/>
    </row>
    <row r="182" ht="12">
      <c r="L182" s="248"/>
    </row>
    <row r="183" ht="12">
      <c r="L183" s="248"/>
    </row>
    <row r="184" ht="12">
      <c r="L184" s="248"/>
    </row>
    <row r="185" ht="12">
      <c r="L185" s="248"/>
    </row>
    <row r="186" ht="12">
      <c r="L186" s="248"/>
    </row>
    <row r="187" ht="12">
      <c r="L187" s="248"/>
    </row>
    <row r="188" ht="12">
      <c r="L188" s="248"/>
    </row>
    <row r="189" ht="12">
      <c r="L189" s="248"/>
    </row>
    <row r="190" ht="12">
      <c r="L190" s="248"/>
    </row>
    <row r="191" ht="12">
      <c r="L191" s="248"/>
    </row>
    <row r="192" ht="12">
      <c r="L192" s="248"/>
    </row>
    <row r="193" ht="12">
      <c r="L193" s="248"/>
    </row>
    <row r="194" ht="12">
      <c r="L194" s="248"/>
    </row>
    <row r="195" ht="12">
      <c r="L195" s="248"/>
    </row>
    <row r="196" ht="12">
      <c r="L196" s="248"/>
    </row>
    <row r="197" ht="12">
      <c r="L197" s="248"/>
    </row>
    <row r="198" ht="12">
      <c r="L198" s="248"/>
    </row>
    <row r="199" ht="12">
      <c r="L199" s="248"/>
    </row>
    <row r="200" ht="12">
      <c r="L200" s="248"/>
    </row>
    <row r="201" ht="12">
      <c r="L201" s="248"/>
    </row>
    <row r="202" ht="12">
      <c r="L202" s="248"/>
    </row>
    <row r="203" ht="12">
      <c r="L203" s="248"/>
    </row>
    <row r="204" ht="12">
      <c r="L204" s="248"/>
    </row>
    <row r="205" ht="12">
      <c r="L205" s="248"/>
    </row>
    <row r="206" ht="12">
      <c r="L206" s="248"/>
    </row>
    <row r="207" ht="12">
      <c r="L207" s="248"/>
    </row>
    <row r="208" ht="12">
      <c r="L208" s="248"/>
    </row>
    <row r="209" ht="12">
      <c r="L209" s="248"/>
    </row>
    <row r="210" ht="12">
      <c r="L210" s="248"/>
    </row>
    <row r="211" ht="12">
      <c r="L211" s="248"/>
    </row>
    <row r="212" ht="12">
      <c r="L212" s="248"/>
    </row>
    <row r="213" ht="12">
      <c r="L213" s="248"/>
    </row>
    <row r="214" ht="12">
      <c r="L214" s="248"/>
    </row>
    <row r="215" ht="12">
      <c r="L215" s="248"/>
    </row>
    <row r="216" ht="12">
      <c r="L216" s="248"/>
    </row>
    <row r="217" ht="12">
      <c r="L217" s="248"/>
    </row>
    <row r="218" ht="12">
      <c r="L218" s="248"/>
    </row>
    <row r="219" ht="12">
      <c r="L219" s="248"/>
    </row>
    <row r="220" ht="12">
      <c r="L220" s="248"/>
    </row>
    <row r="221" ht="12">
      <c r="L221" s="248"/>
    </row>
    <row r="222" ht="12">
      <c r="L222" s="248"/>
    </row>
    <row r="223" ht="12">
      <c r="L223" s="248"/>
    </row>
    <row r="224" ht="12">
      <c r="L224" s="248"/>
    </row>
    <row r="225" ht="12">
      <c r="L225" s="248"/>
    </row>
    <row r="226" ht="12">
      <c r="L226" s="248"/>
    </row>
    <row r="227" ht="12">
      <c r="L227" s="248"/>
    </row>
    <row r="228" ht="12">
      <c r="L228" s="248"/>
    </row>
    <row r="229" ht="12">
      <c r="L229" s="248"/>
    </row>
    <row r="230" ht="12">
      <c r="L230" s="248"/>
    </row>
    <row r="231" ht="12">
      <c r="L231" s="248"/>
    </row>
    <row r="232" ht="12">
      <c r="L232" s="248"/>
    </row>
    <row r="233" ht="12">
      <c r="L233" s="248"/>
    </row>
    <row r="234" ht="12">
      <c r="L234" s="248"/>
    </row>
    <row r="235" ht="12">
      <c r="L235" s="248"/>
    </row>
    <row r="236" ht="12">
      <c r="L236" s="248"/>
    </row>
    <row r="237" ht="12">
      <c r="L237" s="248"/>
    </row>
    <row r="238" ht="12">
      <c r="L238" s="248"/>
    </row>
    <row r="239" ht="12">
      <c r="L239" s="248"/>
    </row>
    <row r="240" ht="12">
      <c r="L240" s="248"/>
    </row>
    <row r="241" ht="12">
      <c r="L241" s="248"/>
    </row>
    <row r="242" ht="12">
      <c r="L242" s="248"/>
    </row>
    <row r="243" ht="12">
      <c r="L243" s="248"/>
    </row>
    <row r="244" ht="12">
      <c r="L244" s="248"/>
    </row>
    <row r="245" ht="12">
      <c r="L245" s="248"/>
    </row>
    <row r="246" ht="12">
      <c r="L246" s="248"/>
    </row>
    <row r="247" ht="12">
      <c r="L247" s="248"/>
    </row>
    <row r="248" ht="12">
      <c r="L248" s="248"/>
    </row>
    <row r="249" ht="12">
      <c r="L249" s="248"/>
    </row>
    <row r="250" ht="12">
      <c r="L250" s="248"/>
    </row>
    <row r="251" ht="12">
      <c r="L251" s="248"/>
    </row>
    <row r="252" ht="12">
      <c r="L252" s="248"/>
    </row>
    <row r="253" ht="12">
      <c r="L253" s="248"/>
    </row>
    <row r="254" ht="12">
      <c r="L254" s="248"/>
    </row>
    <row r="255" ht="12">
      <c r="L255" s="248"/>
    </row>
    <row r="256" ht="12">
      <c r="L256" s="248"/>
    </row>
    <row r="257" ht="12">
      <c r="L257" s="248"/>
    </row>
    <row r="258" ht="12">
      <c r="L258" s="248"/>
    </row>
    <row r="259" ht="12">
      <c r="L259" s="248"/>
    </row>
    <row r="260" ht="12">
      <c r="L260" s="248"/>
    </row>
    <row r="261" ht="12">
      <c r="L261" s="248"/>
    </row>
    <row r="262" ht="12">
      <c r="L262" s="248"/>
    </row>
    <row r="263" ht="12">
      <c r="L263" s="248"/>
    </row>
    <row r="264" ht="12">
      <c r="L264" s="248"/>
    </row>
    <row r="265" ht="12">
      <c r="L265" s="248"/>
    </row>
    <row r="266" ht="12">
      <c r="L266" s="248"/>
    </row>
    <row r="267" ht="12">
      <c r="L267" s="248"/>
    </row>
    <row r="268" ht="12">
      <c r="L268" s="248"/>
    </row>
    <row r="269" ht="12">
      <c r="L269" s="248"/>
    </row>
    <row r="270" ht="12">
      <c r="L270" s="248"/>
    </row>
    <row r="271" ht="12">
      <c r="L271" s="248"/>
    </row>
    <row r="272" ht="12">
      <c r="L272" s="248"/>
    </row>
    <row r="273" ht="12">
      <c r="L273" s="248"/>
    </row>
    <row r="274" ht="12">
      <c r="L274" s="248"/>
    </row>
    <row r="275" ht="12">
      <c r="L275" s="248"/>
    </row>
    <row r="276" ht="12">
      <c r="L276" s="248"/>
    </row>
    <row r="277" ht="12">
      <c r="L277" s="248"/>
    </row>
    <row r="278" ht="12">
      <c r="L278" s="248"/>
    </row>
    <row r="279" ht="12">
      <c r="L279" s="248"/>
    </row>
    <row r="280" ht="12">
      <c r="L280" s="248"/>
    </row>
    <row r="281" ht="12">
      <c r="L281" s="248"/>
    </row>
    <row r="282" ht="12">
      <c r="L282" s="248"/>
    </row>
    <row r="283" ht="12">
      <c r="L283" s="248"/>
    </row>
    <row r="284" ht="12">
      <c r="L284" s="248"/>
    </row>
    <row r="285" ht="12">
      <c r="L285" s="248"/>
    </row>
    <row r="286" ht="12">
      <c r="L286" s="248"/>
    </row>
    <row r="287" ht="12">
      <c r="L287" s="248"/>
    </row>
    <row r="288" ht="12">
      <c r="L288" s="248"/>
    </row>
    <row r="289" ht="12">
      <c r="L289" s="248"/>
    </row>
    <row r="290" ht="12">
      <c r="L290" s="248"/>
    </row>
    <row r="291" ht="12">
      <c r="L291" s="248"/>
    </row>
    <row r="292" ht="12">
      <c r="L292" s="248"/>
    </row>
    <row r="293" ht="12">
      <c r="L293" s="248"/>
    </row>
    <row r="294" ht="12">
      <c r="L294" s="248"/>
    </row>
    <row r="295" ht="12">
      <c r="L295" s="248"/>
    </row>
    <row r="296" ht="12">
      <c r="L296" s="248"/>
    </row>
    <row r="297" ht="12">
      <c r="L297" s="248"/>
    </row>
    <row r="298" ht="12">
      <c r="L298" s="248"/>
    </row>
    <row r="299" ht="12">
      <c r="L299" s="248"/>
    </row>
    <row r="300" ht="12">
      <c r="L300" s="248"/>
    </row>
    <row r="301" ht="12">
      <c r="L301" s="248"/>
    </row>
    <row r="302" ht="12">
      <c r="L302" s="248"/>
    </row>
    <row r="303" ht="12">
      <c r="L303" s="248"/>
    </row>
    <row r="304" ht="12">
      <c r="L304" s="248"/>
    </row>
    <row r="305" ht="12">
      <c r="L305" s="248"/>
    </row>
    <row r="306" ht="12">
      <c r="L306" s="248"/>
    </row>
    <row r="307" ht="12">
      <c r="L307" s="248"/>
    </row>
    <row r="308" ht="12">
      <c r="L308" s="248"/>
    </row>
    <row r="309" ht="12">
      <c r="L309" s="248"/>
    </row>
    <row r="310" ht="12">
      <c r="L310" s="248"/>
    </row>
    <row r="311" ht="12">
      <c r="L311" s="248"/>
    </row>
    <row r="312" ht="12">
      <c r="L312" s="248"/>
    </row>
    <row r="313" ht="12">
      <c r="L313" s="248"/>
    </row>
    <row r="314" ht="12">
      <c r="L314" s="248"/>
    </row>
    <row r="315" ht="12">
      <c r="L315" s="248"/>
    </row>
    <row r="316" ht="12">
      <c r="L316" s="248"/>
    </row>
    <row r="317" ht="12">
      <c r="L317" s="248"/>
    </row>
    <row r="318" ht="12">
      <c r="L318" s="248"/>
    </row>
    <row r="319" ht="12">
      <c r="L319" s="248"/>
    </row>
    <row r="320" ht="12">
      <c r="L320" s="248"/>
    </row>
    <row r="321" ht="12">
      <c r="L321" s="248"/>
    </row>
    <row r="322" ht="12">
      <c r="L322" s="248"/>
    </row>
    <row r="323" ht="12">
      <c r="L323" s="248"/>
    </row>
    <row r="324" ht="12">
      <c r="L324" s="248"/>
    </row>
    <row r="325" ht="12">
      <c r="L325" s="248"/>
    </row>
    <row r="326" ht="12">
      <c r="L326" s="248"/>
    </row>
    <row r="327" ht="12">
      <c r="L327" s="248"/>
    </row>
    <row r="328" ht="12">
      <c r="L328" s="248"/>
    </row>
    <row r="329" ht="12">
      <c r="L329" s="248"/>
    </row>
    <row r="330" ht="12">
      <c r="L330" s="248"/>
    </row>
    <row r="331" ht="12">
      <c r="L331" s="248"/>
    </row>
    <row r="332" ht="12">
      <c r="L332" s="248"/>
    </row>
    <row r="333" ht="12">
      <c r="L333" s="248"/>
    </row>
    <row r="334" ht="12">
      <c r="L334" s="248"/>
    </row>
    <row r="335" ht="12">
      <c r="L335" s="248"/>
    </row>
    <row r="336" ht="12">
      <c r="L336" s="248"/>
    </row>
    <row r="337" ht="12">
      <c r="L337" s="248"/>
    </row>
    <row r="338" ht="12">
      <c r="L338" s="248"/>
    </row>
    <row r="339" ht="12">
      <c r="L339" s="248"/>
    </row>
    <row r="340" ht="12">
      <c r="L340" s="248"/>
    </row>
    <row r="341" ht="12">
      <c r="L341" s="248"/>
    </row>
    <row r="342" ht="12">
      <c r="L342" s="248"/>
    </row>
    <row r="343" ht="12">
      <c r="L343" s="248"/>
    </row>
    <row r="344" ht="12">
      <c r="L344" s="248"/>
    </row>
    <row r="345" ht="12">
      <c r="L345" s="248"/>
    </row>
    <row r="346" ht="12">
      <c r="L346" s="248"/>
    </row>
    <row r="347" ht="12">
      <c r="L347" s="248"/>
    </row>
    <row r="348" ht="12">
      <c r="L348" s="248"/>
    </row>
    <row r="349" ht="12">
      <c r="L349" s="248"/>
    </row>
    <row r="350" ht="12">
      <c r="L350" s="248"/>
    </row>
    <row r="351" ht="12">
      <c r="L351" s="248"/>
    </row>
    <row r="352" ht="12">
      <c r="L352" s="248"/>
    </row>
    <row r="353" ht="12">
      <c r="L353" s="248"/>
    </row>
    <row r="354" ht="12">
      <c r="L354" s="248"/>
    </row>
    <row r="355" ht="12">
      <c r="L355" s="248"/>
    </row>
    <row r="356" ht="12">
      <c r="L356" s="248"/>
    </row>
    <row r="357" ht="12">
      <c r="L357" s="248"/>
    </row>
    <row r="358" ht="12">
      <c r="L358" s="248"/>
    </row>
    <row r="359" ht="12">
      <c r="L359" s="248"/>
    </row>
    <row r="360" ht="12">
      <c r="L360" s="248"/>
    </row>
    <row r="361" ht="12">
      <c r="L361" s="248"/>
    </row>
    <row r="362" ht="12">
      <c r="L362" s="248"/>
    </row>
    <row r="363" ht="12">
      <c r="L363" s="248"/>
    </row>
    <row r="364" ht="12">
      <c r="L364" s="248"/>
    </row>
    <row r="365" ht="12">
      <c r="L365" s="248"/>
    </row>
    <row r="366" ht="12">
      <c r="L366" s="248"/>
    </row>
    <row r="367" ht="12">
      <c r="L367" s="248"/>
    </row>
    <row r="368" ht="12">
      <c r="L368" s="248"/>
    </row>
    <row r="369" ht="12">
      <c r="L369" s="248"/>
    </row>
    <row r="370" ht="12">
      <c r="L370" s="248"/>
    </row>
    <row r="371" ht="12">
      <c r="L371" s="248"/>
    </row>
    <row r="372" ht="12">
      <c r="L372" s="248"/>
    </row>
    <row r="373" ht="12">
      <c r="L373" s="248"/>
    </row>
    <row r="374" ht="12">
      <c r="L374" s="248"/>
    </row>
    <row r="375" ht="12">
      <c r="L375" s="248"/>
    </row>
    <row r="376" ht="12">
      <c r="L376" s="248"/>
    </row>
    <row r="377" ht="12">
      <c r="L377" s="248"/>
    </row>
    <row r="378" ht="12">
      <c r="L378" s="248"/>
    </row>
    <row r="379" ht="12">
      <c r="L379" s="248"/>
    </row>
    <row r="380" ht="12">
      <c r="L380" s="248"/>
    </row>
    <row r="381" ht="12">
      <c r="L381" s="248"/>
    </row>
    <row r="382" ht="12">
      <c r="L382" s="248"/>
    </row>
    <row r="383" ht="12">
      <c r="L383" s="248"/>
    </row>
    <row r="384" ht="12">
      <c r="L384" s="248"/>
    </row>
    <row r="385" ht="12">
      <c r="L385" s="248"/>
    </row>
    <row r="386" ht="12">
      <c r="L386" s="248"/>
    </row>
    <row r="387" ht="12">
      <c r="L387" s="248"/>
    </row>
    <row r="388" ht="12">
      <c r="L388" s="248"/>
    </row>
    <row r="389" ht="12">
      <c r="L389" s="248"/>
    </row>
    <row r="390" ht="12">
      <c r="L390" s="248"/>
    </row>
    <row r="391" ht="12">
      <c r="L391" s="248"/>
    </row>
    <row r="392" ht="12">
      <c r="L392" s="248"/>
    </row>
    <row r="393" ht="12">
      <c r="L393" s="248"/>
    </row>
    <row r="394" ht="12">
      <c r="L394" s="248"/>
    </row>
    <row r="395" ht="12">
      <c r="L395" s="248"/>
    </row>
    <row r="396" ht="12">
      <c r="L396" s="248"/>
    </row>
    <row r="397" ht="12">
      <c r="L397" s="248"/>
    </row>
    <row r="398" ht="12">
      <c r="L398" s="248"/>
    </row>
    <row r="399" ht="12">
      <c r="L399" s="248"/>
    </row>
    <row r="400" ht="12">
      <c r="L400" s="248"/>
    </row>
    <row r="401" ht="12">
      <c r="L401" s="248"/>
    </row>
    <row r="402" ht="12">
      <c r="L402" s="248"/>
    </row>
    <row r="403" ht="12">
      <c r="L403" s="248"/>
    </row>
    <row r="404" ht="12">
      <c r="L404" s="248"/>
    </row>
    <row r="405" ht="12">
      <c r="L405" s="248"/>
    </row>
    <row r="406" ht="12">
      <c r="L406" s="248"/>
    </row>
    <row r="407" ht="12">
      <c r="L407" s="248"/>
    </row>
    <row r="408" ht="12">
      <c r="L408" s="248"/>
    </row>
    <row r="409" ht="12">
      <c r="L409" s="248"/>
    </row>
    <row r="410" ht="12">
      <c r="L410" s="248"/>
    </row>
    <row r="411" ht="12">
      <c r="L411" s="248"/>
    </row>
    <row r="412" ht="12">
      <c r="L412" s="248"/>
    </row>
    <row r="413" ht="12">
      <c r="L413" s="248"/>
    </row>
    <row r="414" ht="12">
      <c r="L414" s="248"/>
    </row>
    <row r="415" ht="12">
      <c r="L415" s="248"/>
    </row>
    <row r="416" ht="12">
      <c r="L416" s="248"/>
    </row>
    <row r="417" ht="12">
      <c r="L417" s="248"/>
    </row>
    <row r="418" ht="12">
      <c r="L418" s="248"/>
    </row>
    <row r="419" ht="12">
      <c r="L419" s="248"/>
    </row>
    <row r="420" ht="12">
      <c r="L420" s="248"/>
    </row>
    <row r="421" ht="12">
      <c r="L421" s="248"/>
    </row>
    <row r="422" ht="12">
      <c r="L422" s="248"/>
    </row>
    <row r="423" ht="12">
      <c r="L423" s="248"/>
    </row>
    <row r="424" ht="12">
      <c r="L424" s="248"/>
    </row>
    <row r="425" ht="12">
      <c r="L425" s="248"/>
    </row>
    <row r="426" ht="12">
      <c r="L426" s="248"/>
    </row>
    <row r="427" ht="12">
      <c r="L427" s="248"/>
    </row>
    <row r="428" ht="12">
      <c r="L428" s="248"/>
    </row>
    <row r="429" ht="12">
      <c r="L429" s="248"/>
    </row>
    <row r="430" ht="12">
      <c r="L430" s="248"/>
    </row>
    <row r="431" ht="12">
      <c r="L431" s="248"/>
    </row>
    <row r="432" ht="12">
      <c r="L432" s="248"/>
    </row>
    <row r="433" ht="12">
      <c r="L433" s="248"/>
    </row>
    <row r="434" ht="12">
      <c r="L434" s="248"/>
    </row>
    <row r="435" ht="12">
      <c r="L435" s="248"/>
    </row>
    <row r="436" ht="12">
      <c r="L436" s="248"/>
    </row>
    <row r="437" ht="12">
      <c r="L437" s="248"/>
    </row>
    <row r="438" ht="12">
      <c r="L438" s="248"/>
    </row>
    <row r="439" ht="12">
      <c r="L439" s="248"/>
    </row>
    <row r="440" ht="12">
      <c r="L440" s="248"/>
    </row>
    <row r="441" ht="12">
      <c r="L441" s="248"/>
    </row>
    <row r="442" ht="12">
      <c r="L442" s="248"/>
    </row>
    <row r="443" ht="12">
      <c r="L443" s="248"/>
    </row>
    <row r="444" ht="12">
      <c r="L444" s="248"/>
    </row>
    <row r="445" ht="12">
      <c r="L445" s="248"/>
    </row>
    <row r="446" ht="12">
      <c r="L446" s="248"/>
    </row>
    <row r="447" ht="12">
      <c r="L447" s="248"/>
    </row>
    <row r="448" ht="12">
      <c r="L448" s="248"/>
    </row>
    <row r="449" ht="12">
      <c r="L449" s="248"/>
    </row>
    <row r="450" ht="12">
      <c r="L450" s="248"/>
    </row>
    <row r="451" ht="12">
      <c r="L451" s="248"/>
    </row>
    <row r="452" ht="12">
      <c r="L452" s="248"/>
    </row>
    <row r="453" ht="12">
      <c r="L453" s="248"/>
    </row>
    <row r="454" ht="12">
      <c r="L454" s="248"/>
    </row>
    <row r="455" ht="12">
      <c r="L455" s="248"/>
    </row>
    <row r="456" ht="12">
      <c r="L456" s="248"/>
    </row>
    <row r="457" ht="12">
      <c r="L457" s="248"/>
    </row>
    <row r="458" ht="12">
      <c r="L458" s="248"/>
    </row>
    <row r="459" ht="12">
      <c r="L459" s="248"/>
    </row>
    <row r="460" ht="12">
      <c r="L460" s="248"/>
    </row>
    <row r="461" ht="12">
      <c r="L461" s="248"/>
    </row>
    <row r="462" ht="12">
      <c r="L462" s="248"/>
    </row>
    <row r="463" ht="12">
      <c r="L463" s="248"/>
    </row>
    <row r="464" ht="12">
      <c r="L464" s="248"/>
    </row>
    <row r="465" ht="12">
      <c r="L465" s="248"/>
    </row>
    <row r="466" ht="12">
      <c r="L466" s="248"/>
    </row>
    <row r="467" ht="12">
      <c r="L467" s="248"/>
    </row>
    <row r="468" ht="12">
      <c r="L468" s="248"/>
    </row>
    <row r="469" ht="12">
      <c r="L469" s="248"/>
    </row>
    <row r="470" ht="12">
      <c r="L470" s="248"/>
    </row>
    <row r="471" ht="12">
      <c r="L471" s="248"/>
    </row>
    <row r="472" ht="12">
      <c r="L472" s="248"/>
    </row>
    <row r="473" ht="12">
      <c r="L473" s="248"/>
    </row>
    <row r="474" ht="12">
      <c r="L474" s="248"/>
    </row>
    <row r="475" ht="12">
      <c r="L475" s="248"/>
    </row>
    <row r="476" ht="12">
      <c r="L476" s="248"/>
    </row>
    <row r="477" ht="12">
      <c r="L477" s="248"/>
    </row>
    <row r="478" ht="12">
      <c r="L478" s="248"/>
    </row>
    <row r="479" ht="12">
      <c r="L479" s="248"/>
    </row>
    <row r="480" ht="12">
      <c r="L480" s="248"/>
    </row>
    <row r="481" ht="12">
      <c r="L481" s="248"/>
    </row>
    <row r="482" ht="12">
      <c r="L482" s="248"/>
    </row>
    <row r="483" ht="12">
      <c r="L483" s="248"/>
    </row>
    <row r="484" ht="12">
      <c r="L484" s="248"/>
    </row>
    <row r="485" ht="12">
      <c r="L485" s="248"/>
    </row>
    <row r="486" ht="12">
      <c r="L486" s="248"/>
    </row>
    <row r="487" ht="12">
      <c r="L487" s="248"/>
    </row>
    <row r="488" ht="12">
      <c r="L488" s="248"/>
    </row>
    <row r="489" ht="12">
      <c r="L489" s="248"/>
    </row>
    <row r="490" ht="12">
      <c r="L490" s="248"/>
    </row>
    <row r="491" ht="12">
      <c r="L491" s="248"/>
    </row>
    <row r="492" ht="12">
      <c r="L492" s="248"/>
    </row>
    <row r="493" ht="12">
      <c r="L493" s="248"/>
    </row>
    <row r="494" ht="12">
      <c r="L494" s="248"/>
    </row>
    <row r="495" ht="12">
      <c r="L495" s="248"/>
    </row>
    <row r="496" ht="12">
      <c r="L496" s="248"/>
    </row>
    <row r="497" ht="12">
      <c r="L497" s="248"/>
    </row>
    <row r="498" ht="12">
      <c r="L498" s="248"/>
    </row>
    <row r="499" ht="12">
      <c r="L499" s="248"/>
    </row>
    <row r="500" ht="12">
      <c r="L500" s="248"/>
    </row>
    <row r="501" ht="12">
      <c r="L501" s="248"/>
    </row>
    <row r="614" ht="12">
      <c r="N614" s="365"/>
    </row>
    <row r="615" ht="12">
      <c r="N615" s="365"/>
    </row>
    <row r="616" ht="12">
      <c r="N616" s="365"/>
    </row>
    <row r="617" ht="12">
      <c r="N617" s="365"/>
    </row>
    <row r="618" ht="12">
      <c r="N618" s="365"/>
    </row>
    <row r="619" ht="12">
      <c r="N619" s="365"/>
    </row>
    <row r="620" ht="12">
      <c r="N620" s="365"/>
    </row>
    <row r="621" ht="12">
      <c r="N621" s="365"/>
    </row>
    <row r="622" ht="12">
      <c r="N622" s="365"/>
    </row>
    <row r="623" ht="12">
      <c r="N623" s="365"/>
    </row>
    <row r="624" ht="12">
      <c r="N624" s="365"/>
    </row>
    <row r="625" ht="12">
      <c r="N625" s="365"/>
    </row>
    <row r="626" ht="12">
      <c r="N626" s="365"/>
    </row>
    <row r="627" ht="12">
      <c r="N627" s="365"/>
    </row>
    <row r="628" ht="12">
      <c r="N628" s="365"/>
    </row>
    <row r="629" ht="12">
      <c r="N629" s="365"/>
    </row>
    <row r="630" ht="12">
      <c r="N630" s="365"/>
    </row>
    <row r="631" ht="12">
      <c r="N631" s="365"/>
    </row>
    <row r="632" ht="12">
      <c r="N632" s="365"/>
    </row>
    <row r="633" ht="12">
      <c r="N633" s="365"/>
    </row>
    <row r="634" ht="12">
      <c r="N634" s="365"/>
    </row>
    <row r="635" ht="12">
      <c r="N635" s="365"/>
    </row>
    <row r="636" ht="12">
      <c r="N636" s="365"/>
    </row>
    <row r="637" ht="12">
      <c r="N637" s="365"/>
    </row>
    <row r="638" ht="12">
      <c r="N638" s="365"/>
    </row>
    <row r="639" ht="12">
      <c r="N639" s="365"/>
    </row>
    <row r="640" ht="12">
      <c r="N640" s="365"/>
    </row>
    <row r="641" ht="12">
      <c r="N641" s="365"/>
    </row>
    <row r="642" ht="12">
      <c r="N642" s="365"/>
    </row>
    <row r="643" ht="12">
      <c r="N643" s="365"/>
    </row>
    <row r="644" ht="12">
      <c r="N644" s="365"/>
    </row>
    <row r="645" ht="12">
      <c r="N645" s="365"/>
    </row>
    <row r="646" ht="12">
      <c r="N646" s="365"/>
    </row>
    <row r="647" ht="12">
      <c r="N647" s="365"/>
    </row>
    <row r="648" ht="12">
      <c r="N648" s="365"/>
    </row>
    <row r="649" ht="12">
      <c r="N649" s="365"/>
    </row>
    <row r="650" ht="12">
      <c r="N650" s="365"/>
    </row>
    <row r="651" ht="12">
      <c r="N651" s="365"/>
    </row>
    <row r="652" ht="12">
      <c r="N652" s="365"/>
    </row>
    <row r="653" ht="12">
      <c r="N653" s="365"/>
    </row>
    <row r="654" ht="12">
      <c r="N654" s="365"/>
    </row>
    <row r="655" ht="12">
      <c r="N655" s="365"/>
    </row>
    <row r="656" ht="12">
      <c r="N656" s="365"/>
    </row>
    <row r="657" ht="12">
      <c r="N657" s="365"/>
    </row>
    <row r="658" ht="12">
      <c r="N658" s="365"/>
    </row>
    <row r="659" ht="12">
      <c r="N659" s="365"/>
    </row>
    <row r="660" ht="12">
      <c r="N660" s="365"/>
    </row>
    <row r="661" ht="12">
      <c r="N661" s="365"/>
    </row>
    <row r="662" ht="12">
      <c r="N662" s="365"/>
    </row>
    <row r="663" ht="12">
      <c r="N663" s="365"/>
    </row>
    <row r="664" ht="12">
      <c r="N664" s="365"/>
    </row>
    <row r="665" ht="12">
      <c r="N665" s="365"/>
    </row>
    <row r="666" ht="12">
      <c r="N666" s="365"/>
    </row>
    <row r="667" ht="12">
      <c r="N667" s="365"/>
    </row>
    <row r="668" ht="12">
      <c r="N668" s="365"/>
    </row>
    <row r="669" ht="12">
      <c r="N669" s="365"/>
    </row>
    <row r="670" ht="12">
      <c r="N670" s="365"/>
    </row>
    <row r="671" ht="12">
      <c r="N671" s="365"/>
    </row>
    <row r="672" ht="12">
      <c r="N672" s="365"/>
    </row>
    <row r="673" ht="12">
      <c r="N673" s="365"/>
    </row>
    <row r="674" ht="12">
      <c r="N674" s="365"/>
    </row>
    <row r="675" ht="12">
      <c r="N675" s="365"/>
    </row>
    <row r="676" ht="12">
      <c r="N676" s="365"/>
    </row>
    <row r="677" ht="12">
      <c r="N677" s="365"/>
    </row>
    <row r="678" ht="12">
      <c r="N678" s="365"/>
    </row>
    <row r="679" ht="12">
      <c r="N679" s="365"/>
    </row>
    <row r="680" ht="12">
      <c r="N680" s="365"/>
    </row>
    <row r="681" ht="12">
      <c r="N681" s="365"/>
    </row>
    <row r="682" ht="12">
      <c r="N682" s="365"/>
    </row>
    <row r="683" ht="12">
      <c r="N683" s="365"/>
    </row>
    <row r="684" ht="12">
      <c r="N684" s="365"/>
    </row>
    <row r="685" ht="12">
      <c r="N685" s="365"/>
    </row>
    <row r="686" ht="12">
      <c r="N686" s="365"/>
    </row>
    <row r="687" ht="12">
      <c r="N687" s="365"/>
    </row>
    <row r="688" ht="12">
      <c r="N688" s="365"/>
    </row>
    <row r="689" ht="12">
      <c r="N689" s="365"/>
    </row>
    <row r="690" ht="12">
      <c r="N690" s="365"/>
    </row>
    <row r="691" ht="12">
      <c r="N691" s="365"/>
    </row>
    <row r="692" ht="12">
      <c r="N692" s="365"/>
    </row>
    <row r="693" ht="12">
      <c r="N693" s="365"/>
    </row>
    <row r="694" ht="12">
      <c r="N694" s="365"/>
    </row>
    <row r="695" ht="12">
      <c r="N695" s="365"/>
    </row>
    <row r="696" ht="12">
      <c r="N696" s="366"/>
    </row>
    <row r="697" ht="12">
      <c r="N697" s="366"/>
    </row>
    <row r="698" ht="12">
      <c r="N698" s="366"/>
    </row>
    <row r="699" ht="12">
      <c r="N699" s="366"/>
    </row>
    <row r="700" ht="12">
      <c r="N700" s="366"/>
    </row>
    <row r="701" ht="12">
      <c r="N701" s="366"/>
    </row>
    <row r="702" ht="12">
      <c r="N702" s="366"/>
    </row>
    <row r="703" ht="12">
      <c r="N703" s="366"/>
    </row>
    <row r="704" ht="12">
      <c r="N704" s="366"/>
    </row>
    <row r="705" ht="12">
      <c r="N705" s="366"/>
    </row>
    <row r="706" ht="12">
      <c r="N706" s="366"/>
    </row>
    <row r="707" ht="12">
      <c r="N707" s="366"/>
    </row>
    <row r="708" ht="12">
      <c r="N708" s="366"/>
    </row>
    <row r="709" ht="12">
      <c r="N709" s="366"/>
    </row>
    <row r="710" ht="12">
      <c r="N710" s="366"/>
    </row>
    <row r="711" ht="12">
      <c r="N711" s="365"/>
    </row>
    <row r="712" ht="12">
      <c r="N712" s="365"/>
    </row>
    <row r="713" ht="12">
      <c r="N713" s="365"/>
    </row>
    <row r="714" ht="12">
      <c r="N714" s="365"/>
    </row>
    <row r="715" ht="12">
      <c r="N715" s="365"/>
    </row>
    <row r="716" ht="12">
      <c r="N716" s="365"/>
    </row>
    <row r="717" ht="12">
      <c r="N717" s="365"/>
    </row>
    <row r="718" ht="12">
      <c r="N718" s="365"/>
    </row>
    <row r="719" ht="12">
      <c r="N719" s="365"/>
    </row>
    <row r="720" ht="12">
      <c r="N720" s="365"/>
    </row>
    <row r="721" ht="12">
      <c r="N721" s="365"/>
    </row>
    <row r="722" ht="12">
      <c r="N722" s="365"/>
    </row>
    <row r="723" ht="12">
      <c r="N723" s="365"/>
    </row>
    <row r="724" ht="12">
      <c r="N724" s="365"/>
    </row>
    <row r="725" ht="12">
      <c r="N725" s="365"/>
    </row>
    <row r="726" ht="12">
      <c r="N726" s="365"/>
    </row>
    <row r="727" ht="12">
      <c r="N727" s="365"/>
    </row>
    <row r="728" ht="12">
      <c r="N728" s="365"/>
    </row>
    <row r="729" ht="12">
      <c r="N729" s="365"/>
    </row>
    <row r="730" ht="12">
      <c r="N730" s="365"/>
    </row>
    <row r="731" ht="12">
      <c r="N731" s="365"/>
    </row>
    <row r="732" ht="12">
      <c r="N732" s="365"/>
    </row>
    <row r="733" ht="12">
      <c r="N733" s="365"/>
    </row>
    <row r="734" ht="12">
      <c r="N734" s="365"/>
    </row>
    <row r="735" ht="12">
      <c r="N735" s="365"/>
    </row>
    <row r="736" ht="12">
      <c r="N736" s="365"/>
    </row>
    <row r="737" ht="12">
      <c r="N737" s="365"/>
    </row>
    <row r="738" ht="12">
      <c r="N738" s="365"/>
    </row>
    <row r="739" ht="12">
      <c r="N739" s="365"/>
    </row>
    <row r="740" ht="12">
      <c r="N740" s="365"/>
    </row>
    <row r="741" ht="12">
      <c r="N741" s="365"/>
    </row>
    <row r="742" ht="12">
      <c r="N742" s="365"/>
    </row>
    <row r="743" ht="12">
      <c r="N743" s="365"/>
    </row>
    <row r="744" ht="12">
      <c r="N744" s="365"/>
    </row>
    <row r="745" ht="12">
      <c r="N745" s="365"/>
    </row>
    <row r="746" ht="12">
      <c r="N746" s="365"/>
    </row>
    <row r="747" ht="12">
      <c r="N747" s="365"/>
    </row>
    <row r="748" ht="12">
      <c r="N748" s="365"/>
    </row>
    <row r="749" ht="12">
      <c r="N749" s="365"/>
    </row>
    <row r="750" ht="12">
      <c r="N750" s="365"/>
    </row>
    <row r="751" ht="12">
      <c r="N751" s="365"/>
    </row>
    <row r="752" ht="12">
      <c r="N752" s="365"/>
    </row>
    <row r="753" ht="12">
      <c r="N753" s="365"/>
    </row>
    <row r="754" ht="12">
      <c r="N754" s="365"/>
    </row>
    <row r="755" ht="12">
      <c r="N755" s="365"/>
    </row>
    <row r="756" ht="12">
      <c r="N756" s="365"/>
    </row>
    <row r="757" ht="12">
      <c r="N757" s="365"/>
    </row>
    <row r="758" ht="12">
      <c r="N758" s="365"/>
    </row>
    <row r="759" ht="12">
      <c r="N759" s="365"/>
    </row>
    <row r="760" ht="12">
      <c r="N760" s="365"/>
    </row>
    <row r="761" ht="12">
      <c r="N761" s="365"/>
    </row>
    <row r="787" ht="12">
      <c r="L787" s="248"/>
    </row>
    <row r="788" ht="12">
      <c r="L788" s="248"/>
    </row>
    <row r="789" ht="12">
      <c r="L789" s="248"/>
    </row>
    <row r="790" ht="12">
      <c r="L790" s="248"/>
    </row>
    <row r="791" ht="12">
      <c r="L791" s="248"/>
    </row>
    <row r="792" ht="12">
      <c r="L792" s="248"/>
    </row>
    <row r="793" ht="12">
      <c r="L793" s="248"/>
    </row>
    <row r="794" ht="12">
      <c r="L794" s="248"/>
    </row>
    <row r="795" ht="12">
      <c r="L795" s="248"/>
    </row>
    <row r="796" ht="12">
      <c r="L796" s="248"/>
    </row>
    <row r="797" ht="12">
      <c r="L797" s="248"/>
    </row>
    <row r="798" ht="12">
      <c r="L798" s="248"/>
    </row>
    <row r="799" ht="12">
      <c r="L799" s="248"/>
    </row>
    <row r="800" ht="12">
      <c r="L800" s="248"/>
    </row>
    <row r="801" ht="12">
      <c r="L801" s="248"/>
    </row>
    <row r="802" ht="12">
      <c r="L802" s="248"/>
    </row>
    <row r="803" ht="12">
      <c r="L803" s="248"/>
    </row>
    <row r="804" ht="12">
      <c r="L804" s="248"/>
    </row>
    <row r="805" ht="12">
      <c r="L805" s="248"/>
    </row>
    <row r="806" ht="12">
      <c r="L806" s="248"/>
    </row>
    <row r="807" ht="12">
      <c r="L807" s="248"/>
    </row>
    <row r="808" ht="12">
      <c r="L808" s="248"/>
    </row>
    <row r="809" ht="12">
      <c r="L809" s="248"/>
    </row>
    <row r="810" ht="12">
      <c r="L810" s="248"/>
    </row>
    <row r="811" ht="12">
      <c r="L811" s="248"/>
    </row>
    <row r="812" ht="12">
      <c r="L812" s="248"/>
    </row>
    <row r="813" ht="12">
      <c r="L813" s="248"/>
    </row>
    <row r="814" ht="12">
      <c r="L814" s="248"/>
    </row>
    <row r="815" ht="12">
      <c r="L815" s="248"/>
    </row>
    <row r="816" ht="12">
      <c r="L816" s="248"/>
    </row>
    <row r="817" ht="12">
      <c r="L817" s="248"/>
    </row>
    <row r="818" ht="12">
      <c r="L818" s="248"/>
    </row>
    <row r="819" ht="12">
      <c r="L819" s="248"/>
    </row>
    <row r="820" ht="12">
      <c r="L820" s="248"/>
    </row>
    <row r="821" ht="12">
      <c r="L821" s="248"/>
    </row>
    <row r="822" ht="12">
      <c r="L822" s="248"/>
    </row>
    <row r="823" ht="12">
      <c r="L823" s="248"/>
    </row>
    <row r="824" ht="12">
      <c r="L824" s="248"/>
    </row>
    <row r="825" ht="12">
      <c r="L825" s="248"/>
    </row>
    <row r="826" ht="12">
      <c r="L826" s="248"/>
    </row>
    <row r="827" ht="12">
      <c r="L827" s="248"/>
    </row>
    <row r="828" ht="12">
      <c r="L828" s="248"/>
    </row>
    <row r="829" ht="12">
      <c r="L829" s="248"/>
    </row>
    <row r="830" ht="12">
      <c r="L830" s="248"/>
    </row>
    <row r="831" ht="12">
      <c r="L831" s="248"/>
    </row>
    <row r="832" ht="12">
      <c r="L832" s="248"/>
    </row>
    <row r="833" ht="12">
      <c r="L833" s="248"/>
    </row>
    <row r="834" ht="12">
      <c r="L834" s="248"/>
    </row>
    <row r="835" ht="12">
      <c r="L835" s="248"/>
    </row>
    <row r="836" ht="12">
      <c r="L836" s="248"/>
    </row>
    <row r="837" ht="12">
      <c r="L837" s="248"/>
    </row>
    <row r="838" ht="12">
      <c r="L838" s="248"/>
    </row>
    <row r="839" ht="12">
      <c r="L839" s="248"/>
    </row>
    <row r="842" ht="12">
      <c r="L842" s="248"/>
    </row>
    <row r="843" ht="12">
      <c r="L843" s="248"/>
    </row>
    <row r="844" ht="12">
      <c r="L844" s="248"/>
    </row>
    <row r="845" ht="12">
      <c r="L845" s="248"/>
    </row>
    <row r="846" ht="12">
      <c r="L846" s="248"/>
    </row>
    <row r="847" ht="12">
      <c r="L847" s="248"/>
    </row>
    <row r="848" ht="12">
      <c r="L848" s="248"/>
    </row>
    <row r="849" ht="12">
      <c r="L849" s="248"/>
    </row>
    <row r="850" ht="12">
      <c r="L850" s="248"/>
    </row>
    <row r="851" ht="12">
      <c r="L851" s="248"/>
    </row>
    <row r="852" ht="12">
      <c r="L852" s="248"/>
    </row>
    <row r="853" ht="12">
      <c r="L853" s="248"/>
    </row>
    <row r="854" ht="12">
      <c r="L854" s="248"/>
    </row>
    <row r="855" ht="12">
      <c r="L855" s="248"/>
    </row>
    <row r="856" ht="12">
      <c r="L856" s="248"/>
    </row>
    <row r="857" ht="12">
      <c r="L857" s="248"/>
    </row>
    <row r="858" ht="12">
      <c r="L858" s="248"/>
    </row>
    <row r="863" ht="12">
      <c r="L863" s="248"/>
    </row>
    <row r="864" ht="12">
      <c r="L864" s="248"/>
    </row>
    <row r="865" ht="12">
      <c r="L865" s="248"/>
    </row>
    <row r="866" ht="12">
      <c r="L866" s="248"/>
    </row>
    <row r="867" ht="12">
      <c r="L867" s="248"/>
    </row>
    <row r="868" ht="12">
      <c r="L868" s="248"/>
    </row>
    <row r="870" ht="12">
      <c r="L870" s="248"/>
    </row>
    <row r="875" ht="12">
      <c r="L875" s="248"/>
    </row>
    <row r="876" ht="12">
      <c r="L876" s="248"/>
    </row>
    <row r="877" ht="12">
      <c r="L877" s="248"/>
    </row>
    <row r="887" ht="12">
      <c r="L887" s="248"/>
    </row>
    <row r="888" ht="12">
      <c r="L888" s="248"/>
    </row>
    <row r="889" ht="12">
      <c r="L889" s="248"/>
    </row>
    <row r="890" ht="12">
      <c r="L890" s="248"/>
    </row>
    <row r="891" ht="12">
      <c r="L891" s="248"/>
    </row>
    <row r="892" ht="12">
      <c r="L892" s="248"/>
    </row>
    <row r="893" ht="12">
      <c r="L893" s="248"/>
    </row>
    <row r="894" ht="12">
      <c r="L894" s="248"/>
    </row>
    <row r="895" ht="12">
      <c r="L895" s="248"/>
    </row>
    <row r="896" ht="12">
      <c r="L896" s="248"/>
    </row>
    <row r="897" ht="12">
      <c r="L897" s="248"/>
    </row>
    <row r="898" ht="12">
      <c r="L898" s="248"/>
    </row>
    <row r="899" ht="12">
      <c r="L899" s="248"/>
    </row>
    <row r="900" ht="12">
      <c r="L900" s="248"/>
    </row>
    <row r="931" ht="12">
      <c r="L931" s="248"/>
    </row>
    <row r="932" ht="12">
      <c r="L932" s="248"/>
    </row>
    <row r="1003" ht="12">
      <c r="L1003" s="248"/>
    </row>
    <row r="1017" spans="10:12" ht="12">
      <c r="J1017" s="367"/>
      <c r="K1017" s="367"/>
      <c r="L1017" s="368"/>
    </row>
    <row r="1020" spans="1:14" s="295" customFormat="1" ht="12">
      <c r="A1020" s="345"/>
      <c r="B1020" s="346"/>
      <c r="C1020" s="347"/>
      <c r="D1020" s="356"/>
      <c r="E1020" s="345"/>
      <c r="F1020" s="349"/>
      <c r="G1020" s="314"/>
      <c r="H1020" s="314"/>
      <c r="I1020" s="356"/>
      <c r="J1020" s="248"/>
      <c r="K1020" s="248"/>
      <c r="M1020" s="248"/>
      <c r="N1020" s="248"/>
    </row>
    <row r="1021" spans="1:14" s="295" customFormat="1" ht="12">
      <c r="A1021" s="345"/>
      <c r="B1021" s="346"/>
      <c r="C1021" s="347"/>
      <c r="D1021" s="356"/>
      <c r="E1021" s="345"/>
      <c r="F1021" s="349"/>
      <c r="G1021" s="314"/>
      <c r="H1021" s="314"/>
      <c r="I1021" s="356"/>
      <c r="J1021" s="248"/>
      <c r="K1021" s="248"/>
      <c r="M1021" s="248"/>
      <c r="N1021" s="248"/>
    </row>
    <row r="1022" spans="1:14" s="295" customFormat="1" ht="12">
      <c r="A1022" s="345"/>
      <c r="B1022" s="346"/>
      <c r="C1022" s="347"/>
      <c r="D1022" s="356"/>
      <c r="E1022" s="345"/>
      <c r="F1022" s="349"/>
      <c r="G1022" s="314"/>
      <c r="H1022" s="314"/>
      <c r="I1022" s="356"/>
      <c r="J1022" s="248"/>
      <c r="K1022" s="248"/>
      <c r="M1022" s="248"/>
      <c r="N1022" s="248"/>
    </row>
    <row r="1023" spans="1:14" s="295" customFormat="1" ht="12">
      <c r="A1023" s="345"/>
      <c r="B1023" s="346"/>
      <c r="C1023" s="347"/>
      <c r="D1023" s="356"/>
      <c r="E1023" s="345"/>
      <c r="F1023" s="349"/>
      <c r="G1023" s="314"/>
      <c r="H1023" s="314"/>
      <c r="I1023" s="356"/>
      <c r="J1023" s="248"/>
      <c r="K1023" s="248"/>
      <c r="M1023" s="248"/>
      <c r="N1023" s="248"/>
    </row>
    <row r="1024" spans="1:14" s="295" customFormat="1" ht="12">
      <c r="A1024" s="345"/>
      <c r="B1024" s="346"/>
      <c r="C1024" s="347"/>
      <c r="D1024" s="356"/>
      <c r="E1024" s="345"/>
      <c r="F1024" s="349"/>
      <c r="G1024" s="314"/>
      <c r="H1024" s="314"/>
      <c r="I1024" s="356"/>
      <c r="J1024" s="248"/>
      <c r="K1024" s="248"/>
      <c r="M1024" s="248"/>
      <c r="N1024" s="248"/>
    </row>
    <row r="1025" spans="1:14" s="295" customFormat="1" ht="12">
      <c r="A1025" s="345"/>
      <c r="B1025" s="346"/>
      <c r="C1025" s="347"/>
      <c r="D1025" s="356"/>
      <c r="E1025" s="345"/>
      <c r="F1025" s="349"/>
      <c r="G1025" s="314"/>
      <c r="H1025" s="314"/>
      <c r="I1025" s="356"/>
      <c r="J1025" s="248"/>
      <c r="K1025" s="248"/>
      <c r="M1025" s="248"/>
      <c r="N1025" s="248"/>
    </row>
    <row r="1026" spans="1:14" s="295" customFormat="1" ht="12">
      <c r="A1026" s="345"/>
      <c r="B1026" s="346"/>
      <c r="C1026" s="347"/>
      <c r="D1026" s="356"/>
      <c r="E1026" s="345"/>
      <c r="F1026" s="349"/>
      <c r="G1026" s="314"/>
      <c r="H1026" s="314"/>
      <c r="I1026" s="356"/>
      <c r="J1026" s="248"/>
      <c r="K1026" s="248"/>
      <c r="M1026" s="248"/>
      <c r="N1026" s="248"/>
    </row>
    <row r="1027" spans="1:14" s="295" customFormat="1" ht="12">
      <c r="A1027" s="345"/>
      <c r="B1027" s="346"/>
      <c r="C1027" s="347"/>
      <c r="D1027" s="356"/>
      <c r="E1027" s="345"/>
      <c r="F1027" s="349"/>
      <c r="G1027" s="314"/>
      <c r="H1027" s="314"/>
      <c r="I1027" s="356"/>
      <c r="J1027" s="248"/>
      <c r="K1027" s="248"/>
      <c r="L1027" s="369"/>
      <c r="M1027" s="248"/>
      <c r="N1027" s="248"/>
    </row>
    <row r="1028" spans="1:14" s="295" customFormat="1" ht="12">
      <c r="A1028" s="345"/>
      <c r="B1028" s="346"/>
      <c r="C1028" s="347"/>
      <c r="D1028" s="356"/>
      <c r="E1028" s="345"/>
      <c r="F1028" s="349"/>
      <c r="G1028" s="314"/>
      <c r="H1028" s="314"/>
      <c r="I1028" s="356"/>
      <c r="J1028" s="248"/>
      <c r="K1028" s="367"/>
      <c r="L1028" s="368"/>
      <c r="M1028" s="248"/>
      <c r="N1028" s="248"/>
    </row>
    <row r="1029" spans="1:14" s="295" customFormat="1" ht="12">
      <c r="A1029" s="345"/>
      <c r="B1029" s="346"/>
      <c r="C1029" s="347"/>
      <c r="D1029" s="356"/>
      <c r="E1029" s="345"/>
      <c r="F1029" s="349"/>
      <c r="G1029" s="314"/>
      <c r="H1029" s="314"/>
      <c r="I1029" s="356"/>
      <c r="J1029" s="248"/>
      <c r="K1029" s="248"/>
      <c r="M1029" s="248"/>
      <c r="N1029" s="248"/>
    </row>
    <row r="1030" spans="1:14" s="295" customFormat="1" ht="12">
      <c r="A1030" s="345"/>
      <c r="B1030" s="346"/>
      <c r="C1030" s="347"/>
      <c r="D1030" s="356"/>
      <c r="E1030" s="345"/>
      <c r="F1030" s="349"/>
      <c r="G1030" s="314"/>
      <c r="H1030" s="314"/>
      <c r="I1030" s="356"/>
      <c r="J1030" s="248"/>
      <c r="K1030" s="248"/>
      <c r="M1030" s="248"/>
      <c r="N1030" s="248"/>
    </row>
    <row r="1031" spans="1:14" s="295" customFormat="1" ht="12">
      <c r="A1031" s="345"/>
      <c r="B1031" s="346"/>
      <c r="C1031" s="347"/>
      <c r="D1031" s="356"/>
      <c r="E1031" s="345"/>
      <c r="F1031" s="349"/>
      <c r="G1031" s="314"/>
      <c r="H1031" s="314"/>
      <c r="I1031" s="356"/>
      <c r="J1031" s="248"/>
      <c r="K1031" s="248"/>
      <c r="M1031" s="248"/>
      <c r="N1031" s="248"/>
    </row>
    <row r="1032" spans="1:14" s="295" customFormat="1" ht="12">
      <c r="A1032" s="345"/>
      <c r="B1032" s="346"/>
      <c r="C1032" s="347"/>
      <c r="D1032" s="356"/>
      <c r="E1032" s="345"/>
      <c r="F1032" s="349"/>
      <c r="G1032" s="314"/>
      <c r="H1032" s="314"/>
      <c r="I1032" s="356"/>
      <c r="J1032" s="248"/>
      <c r="K1032" s="248"/>
      <c r="M1032" s="248"/>
      <c r="N1032" s="248"/>
    </row>
    <row r="1033" spans="1:14" s="295" customFormat="1" ht="12">
      <c r="A1033" s="345"/>
      <c r="B1033" s="346"/>
      <c r="C1033" s="347"/>
      <c r="D1033" s="356"/>
      <c r="E1033" s="345"/>
      <c r="F1033" s="349"/>
      <c r="G1033" s="314"/>
      <c r="H1033" s="314"/>
      <c r="I1033" s="356"/>
      <c r="J1033" s="248"/>
      <c r="K1033" s="248"/>
      <c r="M1033" s="248"/>
      <c r="N1033" s="248"/>
    </row>
    <row r="1034" spans="1:14" s="295" customFormat="1" ht="12">
      <c r="A1034" s="345"/>
      <c r="B1034" s="346"/>
      <c r="C1034" s="347"/>
      <c r="D1034" s="356"/>
      <c r="E1034" s="345"/>
      <c r="F1034" s="349"/>
      <c r="G1034" s="314"/>
      <c r="H1034" s="314"/>
      <c r="I1034" s="356"/>
      <c r="J1034" s="248"/>
      <c r="K1034" s="248"/>
      <c r="M1034" s="248"/>
      <c r="N1034" s="248"/>
    </row>
    <row r="1035" spans="1:14" s="295" customFormat="1" ht="12">
      <c r="A1035" s="345"/>
      <c r="B1035" s="346"/>
      <c r="C1035" s="347"/>
      <c r="D1035" s="356"/>
      <c r="E1035" s="345"/>
      <c r="F1035" s="349"/>
      <c r="G1035" s="314"/>
      <c r="H1035" s="314"/>
      <c r="I1035" s="356"/>
      <c r="J1035" s="248"/>
      <c r="K1035" s="248"/>
      <c r="M1035" s="248"/>
      <c r="N1035" s="248"/>
    </row>
    <row r="1042" spans="11:12" ht="12">
      <c r="K1042" s="367"/>
      <c r="L1042" s="368"/>
    </row>
    <row r="1043" ht="12">
      <c r="K1043" s="367"/>
    </row>
    <row r="1044" spans="11:12" ht="12">
      <c r="K1044" s="367"/>
      <c r="L1044" s="368"/>
    </row>
    <row r="1045" ht="12">
      <c r="K1045" s="367"/>
    </row>
    <row r="1047" spans="11:12" ht="12">
      <c r="K1047" s="367"/>
      <c r="L1047" s="368"/>
    </row>
    <row r="1048" spans="1:14" s="370" customFormat="1" ht="12">
      <c r="A1048" s="345"/>
      <c r="B1048" s="346"/>
      <c r="C1048" s="347"/>
      <c r="D1048" s="356"/>
      <c r="E1048" s="345"/>
      <c r="F1048" s="349"/>
      <c r="G1048" s="314"/>
      <c r="H1048" s="314"/>
      <c r="I1048" s="356"/>
      <c r="J1048" s="248"/>
      <c r="K1048" s="248"/>
      <c r="L1048" s="295"/>
      <c r="M1048" s="248"/>
      <c r="N1048" s="248"/>
    </row>
    <row r="1049" spans="1:14" s="370" customFormat="1" ht="12">
      <c r="A1049" s="345"/>
      <c r="B1049" s="346"/>
      <c r="C1049" s="347"/>
      <c r="D1049" s="356"/>
      <c r="E1049" s="345"/>
      <c r="F1049" s="349"/>
      <c r="G1049" s="314"/>
      <c r="H1049" s="314"/>
      <c r="I1049" s="356"/>
      <c r="J1049" s="248"/>
      <c r="K1049" s="248"/>
      <c r="L1049" s="295"/>
      <c r="M1049" s="248"/>
      <c r="N1049" s="248"/>
    </row>
    <row r="1050" spans="1:14" s="370" customFormat="1" ht="12">
      <c r="A1050" s="345"/>
      <c r="B1050" s="346"/>
      <c r="C1050" s="347"/>
      <c r="D1050" s="356"/>
      <c r="E1050" s="345"/>
      <c r="F1050" s="349"/>
      <c r="G1050" s="314"/>
      <c r="H1050" s="314"/>
      <c r="I1050" s="356"/>
      <c r="J1050" s="248"/>
      <c r="K1050" s="248"/>
      <c r="L1050" s="295"/>
      <c r="M1050" s="248"/>
      <c r="N1050" s="248"/>
    </row>
    <row r="1051" spans="1:14" s="370" customFormat="1" ht="12">
      <c r="A1051" s="345"/>
      <c r="B1051" s="346"/>
      <c r="C1051" s="347"/>
      <c r="D1051" s="356"/>
      <c r="E1051" s="345"/>
      <c r="F1051" s="349"/>
      <c r="G1051" s="314"/>
      <c r="H1051" s="314"/>
      <c r="I1051" s="356"/>
      <c r="J1051" s="248"/>
      <c r="K1051" s="248"/>
      <c r="L1051" s="295"/>
      <c r="M1051" s="248"/>
      <c r="N1051" s="248"/>
    </row>
    <row r="1052" spans="1:14" s="370" customFormat="1" ht="12">
      <c r="A1052" s="345"/>
      <c r="B1052" s="346"/>
      <c r="C1052" s="347"/>
      <c r="D1052" s="356"/>
      <c r="E1052" s="345"/>
      <c r="F1052" s="349"/>
      <c r="G1052" s="314"/>
      <c r="H1052" s="314"/>
      <c r="I1052" s="356"/>
      <c r="J1052" s="248"/>
      <c r="K1052" s="248"/>
      <c r="L1052" s="295"/>
      <c r="M1052" s="248"/>
      <c r="N1052" s="248"/>
    </row>
    <row r="1053" spans="1:14" s="370" customFormat="1" ht="12">
      <c r="A1053" s="345"/>
      <c r="B1053" s="346"/>
      <c r="C1053" s="347"/>
      <c r="D1053" s="356"/>
      <c r="E1053" s="345"/>
      <c r="F1053" s="349"/>
      <c r="G1053" s="314"/>
      <c r="H1053" s="314"/>
      <c r="I1053" s="356"/>
      <c r="J1053" s="248"/>
      <c r="K1053" s="248"/>
      <c r="L1053" s="295"/>
      <c r="M1053" s="248"/>
      <c r="N1053" s="248"/>
    </row>
    <row r="1054" spans="1:14" s="370" customFormat="1" ht="12">
      <c r="A1054" s="345"/>
      <c r="B1054" s="346"/>
      <c r="C1054" s="347"/>
      <c r="D1054" s="356"/>
      <c r="E1054" s="345"/>
      <c r="F1054" s="349"/>
      <c r="G1054" s="314"/>
      <c r="H1054" s="314"/>
      <c r="I1054" s="356"/>
      <c r="J1054" s="248"/>
      <c r="K1054" s="248"/>
      <c r="L1054" s="295"/>
      <c r="M1054" s="248"/>
      <c r="N1054" s="248"/>
    </row>
    <row r="1055" spans="1:14" s="370" customFormat="1" ht="12">
      <c r="A1055" s="345"/>
      <c r="B1055" s="346"/>
      <c r="C1055" s="347"/>
      <c r="D1055" s="356"/>
      <c r="E1055" s="345"/>
      <c r="F1055" s="349"/>
      <c r="G1055" s="314"/>
      <c r="H1055" s="314"/>
      <c r="I1055" s="356"/>
      <c r="J1055" s="248"/>
      <c r="K1055" s="248"/>
      <c r="L1055" s="295"/>
      <c r="M1055" s="248"/>
      <c r="N1055" s="248"/>
    </row>
    <row r="1056" spans="1:14" s="370" customFormat="1" ht="12">
      <c r="A1056" s="345"/>
      <c r="B1056" s="346"/>
      <c r="C1056" s="347"/>
      <c r="D1056" s="356"/>
      <c r="E1056" s="345"/>
      <c r="F1056" s="349"/>
      <c r="G1056" s="314"/>
      <c r="H1056" s="314"/>
      <c r="I1056" s="356"/>
      <c r="J1056" s="248"/>
      <c r="K1056" s="248"/>
      <c r="L1056" s="295"/>
      <c r="M1056" s="248"/>
      <c r="N1056" s="248"/>
    </row>
    <row r="1057" spans="1:14" s="370" customFormat="1" ht="12">
      <c r="A1057" s="345"/>
      <c r="B1057" s="346"/>
      <c r="C1057" s="347"/>
      <c r="D1057" s="356"/>
      <c r="E1057" s="345"/>
      <c r="F1057" s="349"/>
      <c r="G1057" s="314"/>
      <c r="H1057" s="314"/>
      <c r="I1057" s="356"/>
      <c r="J1057" s="248"/>
      <c r="K1057" s="248"/>
      <c r="L1057" s="295"/>
      <c r="M1057" s="248"/>
      <c r="N1057" s="248"/>
    </row>
    <row r="1058" spans="1:14" s="370" customFormat="1" ht="12">
      <c r="A1058" s="345"/>
      <c r="B1058" s="346"/>
      <c r="C1058" s="347"/>
      <c r="D1058" s="356"/>
      <c r="E1058" s="345"/>
      <c r="F1058" s="349"/>
      <c r="G1058" s="314"/>
      <c r="H1058" s="314"/>
      <c r="I1058" s="356"/>
      <c r="J1058" s="248"/>
      <c r="K1058" s="248"/>
      <c r="L1058" s="295"/>
      <c r="M1058" s="248"/>
      <c r="N1058" s="248"/>
    </row>
    <row r="1059" spans="1:14" s="370" customFormat="1" ht="12">
      <c r="A1059" s="345"/>
      <c r="B1059" s="346"/>
      <c r="C1059" s="347"/>
      <c r="D1059" s="356"/>
      <c r="E1059" s="345"/>
      <c r="F1059" s="349"/>
      <c r="G1059" s="314"/>
      <c r="H1059" s="314"/>
      <c r="I1059" s="356"/>
      <c r="J1059" s="248"/>
      <c r="K1059" s="248"/>
      <c r="L1059" s="295"/>
      <c r="M1059" s="248"/>
      <c r="N1059" s="248"/>
    </row>
    <row r="1060" spans="1:14" s="370" customFormat="1" ht="12">
      <c r="A1060" s="345"/>
      <c r="B1060" s="346"/>
      <c r="C1060" s="347"/>
      <c r="D1060" s="356"/>
      <c r="E1060" s="345"/>
      <c r="F1060" s="349"/>
      <c r="G1060" s="314"/>
      <c r="H1060" s="314"/>
      <c r="I1060" s="356"/>
      <c r="J1060" s="248"/>
      <c r="K1060" s="248"/>
      <c r="L1060" s="295"/>
      <c r="M1060" s="248"/>
      <c r="N1060" s="248"/>
    </row>
    <row r="1061" spans="1:14" s="370" customFormat="1" ht="12">
      <c r="A1061" s="345"/>
      <c r="B1061" s="346"/>
      <c r="C1061" s="347"/>
      <c r="D1061" s="356"/>
      <c r="E1061" s="345"/>
      <c r="F1061" s="349"/>
      <c r="G1061" s="314"/>
      <c r="H1061" s="314"/>
      <c r="I1061" s="356"/>
      <c r="J1061" s="248"/>
      <c r="K1061" s="248"/>
      <c r="L1061" s="295"/>
      <c r="M1061" s="248"/>
      <c r="N1061" s="248"/>
    </row>
    <row r="1062" spans="1:14" s="370" customFormat="1" ht="12">
      <c r="A1062" s="345"/>
      <c r="B1062" s="346"/>
      <c r="C1062" s="347"/>
      <c r="D1062" s="356"/>
      <c r="E1062" s="345"/>
      <c r="F1062" s="349"/>
      <c r="G1062" s="314"/>
      <c r="H1062" s="314"/>
      <c r="I1062" s="356"/>
      <c r="J1062" s="248"/>
      <c r="K1062" s="248"/>
      <c r="L1062" s="295"/>
      <c r="M1062" s="248"/>
      <c r="N1062" s="248"/>
    </row>
    <row r="1063" spans="1:14" s="370" customFormat="1" ht="12">
      <c r="A1063" s="345"/>
      <c r="B1063" s="346"/>
      <c r="C1063" s="347"/>
      <c r="D1063" s="356"/>
      <c r="E1063" s="345"/>
      <c r="F1063" s="349"/>
      <c r="G1063" s="314"/>
      <c r="H1063" s="314"/>
      <c r="I1063" s="356"/>
      <c r="J1063" s="248"/>
      <c r="K1063" s="248"/>
      <c r="L1063" s="295"/>
      <c r="M1063" s="248"/>
      <c r="N1063" s="248"/>
    </row>
    <row r="1064" spans="1:14" s="370" customFormat="1" ht="12">
      <c r="A1064" s="345"/>
      <c r="B1064" s="346"/>
      <c r="C1064" s="347"/>
      <c r="D1064" s="356"/>
      <c r="E1064" s="345"/>
      <c r="F1064" s="349"/>
      <c r="G1064" s="314"/>
      <c r="H1064" s="314"/>
      <c r="I1064" s="356"/>
      <c r="J1064" s="248"/>
      <c r="K1064" s="248"/>
      <c r="L1064" s="295"/>
      <c r="M1064" s="248"/>
      <c r="N1064" s="248"/>
    </row>
    <row r="1065" spans="1:14" s="370" customFormat="1" ht="12">
      <c r="A1065" s="345"/>
      <c r="B1065" s="346"/>
      <c r="C1065" s="347"/>
      <c r="D1065" s="356"/>
      <c r="E1065" s="345"/>
      <c r="F1065" s="349"/>
      <c r="G1065" s="314"/>
      <c r="H1065" s="314"/>
      <c r="I1065" s="356"/>
      <c r="J1065" s="248"/>
      <c r="K1065" s="248"/>
      <c r="L1065" s="295"/>
      <c r="M1065" s="248"/>
      <c r="N1065" s="248"/>
    </row>
    <row r="1066" spans="1:14" s="370" customFormat="1" ht="12">
      <c r="A1066" s="345"/>
      <c r="B1066" s="346"/>
      <c r="C1066" s="347"/>
      <c r="D1066" s="356"/>
      <c r="E1066" s="345"/>
      <c r="F1066" s="349"/>
      <c r="G1066" s="314"/>
      <c r="H1066" s="314"/>
      <c r="I1066" s="356"/>
      <c r="J1066" s="248"/>
      <c r="K1066" s="248"/>
      <c r="L1066" s="295"/>
      <c r="M1066" s="248"/>
      <c r="N1066" s="248"/>
    </row>
    <row r="1067" spans="1:14" s="370" customFormat="1" ht="12">
      <c r="A1067" s="345"/>
      <c r="B1067" s="346"/>
      <c r="C1067" s="347"/>
      <c r="D1067" s="356"/>
      <c r="E1067" s="345"/>
      <c r="F1067" s="349"/>
      <c r="G1067" s="314"/>
      <c r="H1067" s="314"/>
      <c r="I1067" s="356"/>
      <c r="J1067" s="248"/>
      <c r="K1067" s="248"/>
      <c r="L1067" s="295"/>
      <c r="M1067" s="248"/>
      <c r="N1067" s="248"/>
    </row>
    <row r="1068" spans="1:14" s="370" customFormat="1" ht="12">
      <c r="A1068" s="345"/>
      <c r="B1068" s="346"/>
      <c r="C1068" s="347"/>
      <c r="D1068" s="356"/>
      <c r="E1068" s="345"/>
      <c r="F1068" s="349"/>
      <c r="G1068" s="314"/>
      <c r="H1068" s="314"/>
      <c r="I1068" s="356"/>
      <c r="J1068" s="248"/>
      <c r="K1068" s="248"/>
      <c r="L1068" s="295"/>
      <c r="M1068" s="248"/>
      <c r="N1068" s="248"/>
    </row>
    <row r="1069" spans="1:14" s="370" customFormat="1" ht="12">
      <c r="A1069" s="345"/>
      <c r="B1069" s="346"/>
      <c r="C1069" s="347"/>
      <c r="D1069" s="356"/>
      <c r="E1069" s="345"/>
      <c r="F1069" s="349"/>
      <c r="G1069" s="314"/>
      <c r="H1069" s="314"/>
      <c r="I1069" s="356"/>
      <c r="J1069" s="248"/>
      <c r="K1069" s="248"/>
      <c r="L1069" s="295"/>
      <c r="M1069" s="248"/>
      <c r="N1069" s="248"/>
    </row>
    <row r="1070" spans="1:14" s="370" customFormat="1" ht="12">
      <c r="A1070" s="345"/>
      <c r="B1070" s="346"/>
      <c r="C1070" s="347"/>
      <c r="D1070" s="356"/>
      <c r="E1070" s="345"/>
      <c r="F1070" s="349"/>
      <c r="G1070" s="314"/>
      <c r="H1070" s="314"/>
      <c r="I1070" s="356"/>
      <c r="J1070" s="248"/>
      <c r="K1070" s="248"/>
      <c r="L1070" s="295"/>
      <c r="M1070" s="248"/>
      <c r="N1070" s="248"/>
    </row>
    <row r="1071" spans="1:14" s="370" customFormat="1" ht="12">
      <c r="A1071" s="345"/>
      <c r="B1071" s="346"/>
      <c r="C1071" s="347"/>
      <c r="D1071" s="356"/>
      <c r="E1071" s="345"/>
      <c r="F1071" s="349"/>
      <c r="G1071" s="314"/>
      <c r="H1071" s="314"/>
      <c r="I1071" s="356"/>
      <c r="J1071" s="248"/>
      <c r="K1071" s="248"/>
      <c r="L1071" s="295"/>
      <c r="M1071" s="248"/>
      <c r="N1071" s="248"/>
    </row>
    <row r="1072" spans="1:14" s="370" customFormat="1" ht="12">
      <c r="A1072" s="345"/>
      <c r="B1072" s="346"/>
      <c r="C1072" s="347"/>
      <c r="D1072" s="356"/>
      <c r="E1072" s="345"/>
      <c r="F1072" s="349"/>
      <c r="G1072" s="314"/>
      <c r="H1072" s="314"/>
      <c r="I1072" s="356"/>
      <c r="J1072" s="248"/>
      <c r="K1072" s="248"/>
      <c r="L1072" s="295"/>
      <c r="M1072" s="248"/>
      <c r="N1072" s="248"/>
    </row>
    <row r="1073" spans="1:14" s="370" customFormat="1" ht="12">
      <c r="A1073" s="345"/>
      <c r="B1073" s="346"/>
      <c r="C1073" s="347"/>
      <c r="D1073" s="356"/>
      <c r="E1073" s="345"/>
      <c r="F1073" s="349"/>
      <c r="G1073" s="314"/>
      <c r="H1073" s="314"/>
      <c r="I1073" s="356"/>
      <c r="J1073" s="248"/>
      <c r="K1073" s="248"/>
      <c r="L1073" s="295"/>
      <c r="M1073" s="248"/>
      <c r="N1073" s="248"/>
    </row>
    <row r="1074" spans="1:14" s="370" customFormat="1" ht="12">
      <c r="A1074" s="345"/>
      <c r="B1074" s="346"/>
      <c r="C1074" s="347"/>
      <c r="D1074" s="356"/>
      <c r="E1074" s="345"/>
      <c r="F1074" s="349"/>
      <c r="G1074" s="314"/>
      <c r="H1074" s="314"/>
      <c r="I1074" s="356"/>
      <c r="J1074" s="248"/>
      <c r="K1074" s="248"/>
      <c r="L1074" s="295"/>
      <c r="M1074" s="248"/>
      <c r="N1074" s="248"/>
    </row>
    <row r="1075" spans="1:14" s="370" customFormat="1" ht="12">
      <c r="A1075" s="345"/>
      <c r="B1075" s="346"/>
      <c r="C1075" s="347"/>
      <c r="D1075" s="356"/>
      <c r="E1075" s="345"/>
      <c r="F1075" s="349"/>
      <c r="G1075" s="314"/>
      <c r="H1075" s="314"/>
      <c r="I1075" s="356"/>
      <c r="J1075" s="248"/>
      <c r="K1075" s="248"/>
      <c r="L1075" s="295"/>
      <c r="M1075" s="248"/>
      <c r="N1075" s="248"/>
    </row>
    <row r="1076" spans="1:14" s="370" customFormat="1" ht="12">
      <c r="A1076" s="345"/>
      <c r="B1076" s="346"/>
      <c r="C1076" s="347"/>
      <c r="D1076" s="356"/>
      <c r="E1076" s="345"/>
      <c r="F1076" s="349"/>
      <c r="G1076" s="314"/>
      <c r="H1076" s="314"/>
      <c r="I1076" s="356"/>
      <c r="J1076" s="248"/>
      <c r="K1076" s="248"/>
      <c r="L1076" s="295"/>
      <c r="M1076" s="248"/>
      <c r="N1076" s="248"/>
    </row>
    <row r="1077" spans="1:14" s="370" customFormat="1" ht="12">
      <c r="A1077" s="345"/>
      <c r="B1077" s="346"/>
      <c r="C1077" s="347"/>
      <c r="D1077" s="356"/>
      <c r="E1077" s="345"/>
      <c r="F1077" s="349"/>
      <c r="G1077" s="314"/>
      <c r="H1077" s="314"/>
      <c r="I1077" s="356"/>
      <c r="J1077" s="248"/>
      <c r="K1077" s="248"/>
      <c r="L1077" s="295"/>
      <c r="M1077" s="248"/>
      <c r="N1077" s="248"/>
    </row>
    <row r="1078" spans="1:14" s="370" customFormat="1" ht="12">
      <c r="A1078" s="345"/>
      <c r="B1078" s="346"/>
      <c r="C1078" s="347"/>
      <c r="D1078" s="356"/>
      <c r="E1078" s="345"/>
      <c r="F1078" s="349"/>
      <c r="G1078" s="314"/>
      <c r="H1078" s="314"/>
      <c r="I1078" s="356"/>
      <c r="J1078" s="248"/>
      <c r="K1078" s="248"/>
      <c r="L1078" s="295"/>
      <c r="M1078" s="248"/>
      <c r="N1078" s="248"/>
    </row>
    <row r="1079" spans="1:14" s="370" customFormat="1" ht="12">
      <c r="A1079" s="345"/>
      <c r="B1079" s="346"/>
      <c r="C1079" s="347"/>
      <c r="D1079" s="356"/>
      <c r="E1079" s="345"/>
      <c r="F1079" s="349"/>
      <c r="G1079" s="314"/>
      <c r="H1079" s="314"/>
      <c r="I1079" s="356"/>
      <c r="J1079" s="248"/>
      <c r="K1079" s="248"/>
      <c r="L1079" s="295"/>
      <c r="M1079" s="248"/>
      <c r="N1079" s="248"/>
    </row>
    <row r="1080" spans="1:14" s="370" customFormat="1" ht="12">
      <c r="A1080" s="345"/>
      <c r="B1080" s="346"/>
      <c r="C1080" s="347"/>
      <c r="D1080" s="356"/>
      <c r="E1080" s="345"/>
      <c r="F1080" s="349"/>
      <c r="G1080" s="314"/>
      <c r="H1080" s="314"/>
      <c r="I1080" s="356"/>
      <c r="J1080" s="248"/>
      <c r="K1080" s="248"/>
      <c r="L1080" s="295"/>
      <c r="M1080" s="248"/>
      <c r="N1080" s="248"/>
    </row>
    <row r="1081" spans="1:14" s="370" customFormat="1" ht="12">
      <c r="A1081" s="345"/>
      <c r="B1081" s="346"/>
      <c r="C1081" s="347"/>
      <c r="D1081" s="356"/>
      <c r="E1081" s="345"/>
      <c r="F1081" s="349"/>
      <c r="G1081" s="314"/>
      <c r="H1081" s="314"/>
      <c r="I1081" s="356"/>
      <c r="J1081" s="248"/>
      <c r="K1081" s="248"/>
      <c r="L1081" s="295"/>
      <c r="M1081" s="248"/>
      <c r="N1081" s="248"/>
    </row>
    <row r="1082" spans="1:14" s="370" customFormat="1" ht="12">
      <c r="A1082" s="345"/>
      <c r="B1082" s="346"/>
      <c r="C1082" s="347"/>
      <c r="D1082" s="356"/>
      <c r="E1082" s="345"/>
      <c r="F1082" s="349"/>
      <c r="G1082" s="314"/>
      <c r="H1082" s="314"/>
      <c r="I1082" s="356"/>
      <c r="J1082" s="248"/>
      <c r="K1082" s="248"/>
      <c r="L1082" s="295"/>
      <c r="M1082" s="248"/>
      <c r="N1082" s="248"/>
    </row>
    <row r="1083" spans="1:14" s="370" customFormat="1" ht="12">
      <c r="A1083" s="345"/>
      <c r="B1083" s="346"/>
      <c r="C1083" s="347"/>
      <c r="D1083" s="356"/>
      <c r="E1083" s="345"/>
      <c r="F1083" s="349"/>
      <c r="G1083" s="314"/>
      <c r="H1083" s="314"/>
      <c r="I1083" s="356"/>
      <c r="J1083" s="248"/>
      <c r="K1083" s="248"/>
      <c r="L1083" s="295"/>
      <c r="M1083" s="248"/>
      <c r="N1083" s="248"/>
    </row>
    <row r="1084" spans="1:14" s="370" customFormat="1" ht="12">
      <c r="A1084" s="345"/>
      <c r="B1084" s="346"/>
      <c r="C1084" s="347"/>
      <c r="D1084" s="356"/>
      <c r="E1084" s="345"/>
      <c r="F1084" s="349"/>
      <c r="G1084" s="314"/>
      <c r="H1084" s="314"/>
      <c r="I1084" s="356"/>
      <c r="J1084" s="248"/>
      <c r="K1084" s="248"/>
      <c r="L1084" s="295"/>
      <c r="M1084" s="248"/>
      <c r="N1084" s="248"/>
    </row>
    <row r="1085" spans="1:14" s="370" customFormat="1" ht="12">
      <c r="A1085" s="345"/>
      <c r="B1085" s="346"/>
      <c r="C1085" s="347"/>
      <c r="D1085" s="356"/>
      <c r="E1085" s="345"/>
      <c r="F1085" s="349"/>
      <c r="G1085" s="314"/>
      <c r="H1085" s="314"/>
      <c r="I1085" s="356"/>
      <c r="J1085" s="248"/>
      <c r="K1085" s="248"/>
      <c r="L1085" s="295"/>
      <c r="M1085" s="248"/>
      <c r="N1085" s="248"/>
    </row>
    <row r="1086" spans="1:14" s="370" customFormat="1" ht="12">
      <c r="A1086" s="345"/>
      <c r="B1086" s="346"/>
      <c r="C1086" s="347"/>
      <c r="D1086" s="356"/>
      <c r="E1086" s="345"/>
      <c r="F1086" s="349"/>
      <c r="G1086" s="314"/>
      <c r="H1086" s="314"/>
      <c r="I1086" s="356"/>
      <c r="J1086" s="248"/>
      <c r="K1086" s="248"/>
      <c r="L1086" s="295"/>
      <c r="M1086" s="248"/>
      <c r="N1086" s="248"/>
    </row>
    <row r="1087" spans="1:14" s="370" customFormat="1" ht="12">
      <c r="A1087" s="345"/>
      <c r="B1087" s="346"/>
      <c r="C1087" s="347"/>
      <c r="D1087" s="356"/>
      <c r="E1087" s="345"/>
      <c r="F1087" s="349"/>
      <c r="G1087" s="314"/>
      <c r="H1087" s="314"/>
      <c r="I1087" s="356"/>
      <c r="J1087" s="248"/>
      <c r="K1087" s="248"/>
      <c r="L1087" s="295"/>
      <c r="M1087" s="248"/>
      <c r="N1087" s="248"/>
    </row>
    <row r="1088" spans="1:14" s="370" customFormat="1" ht="12">
      <c r="A1088" s="345"/>
      <c r="B1088" s="346"/>
      <c r="C1088" s="347"/>
      <c r="D1088" s="356"/>
      <c r="E1088" s="345"/>
      <c r="F1088" s="349"/>
      <c r="G1088" s="314"/>
      <c r="H1088" s="314"/>
      <c r="I1088" s="356"/>
      <c r="J1088" s="248"/>
      <c r="K1088" s="248"/>
      <c r="L1088" s="295"/>
      <c r="M1088" s="248"/>
      <c r="N1088" s="248"/>
    </row>
    <row r="1089" spans="1:14" s="370" customFormat="1" ht="12">
      <c r="A1089" s="345"/>
      <c r="B1089" s="346"/>
      <c r="C1089" s="347"/>
      <c r="D1089" s="356"/>
      <c r="E1089" s="345"/>
      <c r="F1089" s="349"/>
      <c r="G1089" s="314"/>
      <c r="H1089" s="314"/>
      <c r="I1089" s="356"/>
      <c r="J1089" s="248"/>
      <c r="K1089" s="248"/>
      <c r="L1089" s="295"/>
      <c r="M1089" s="248"/>
      <c r="N1089" s="248"/>
    </row>
    <row r="1090" spans="1:14" s="370" customFormat="1" ht="12">
      <c r="A1090" s="345"/>
      <c r="B1090" s="346"/>
      <c r="C1090" s="347"/>
      <c r="D1090" s="356"/>
      <c r="E1090" s="345"/>
      <c r="F1090" s="349"/>
      <c r="G1090" s="314"/>
      <c r="H1090" s="314"/>
      <c r="I1090" s="356"/>
      <c r="J1090" s="248"/>
      <c r="K1090" s="248"/>
      <c r="L1090" s="295"/>
      <c r="M1090" s="248"/>
      <c r="N1090" s="248"/>
    </row>
    <row r="1091" spans="1:14" s="370" customFormat="1" ht="12">
      <c r="A1091" s="345"/>
      <c r="B1091" s="346"/>
      <c r="C1091" s="347"/>
      <c r="D1091" s="356"/>
      <c r="E1091" s="345"/>
      <c r="F1091" s="349"/>
      <c r="G1091" s="314"/>
      <c r="H1091" s="314"/>
      <c r="I1091" s="356"/>
      <c r="J1091" s="248"/>
      <c r="K1091" s="248"/>
      <c r="L1091" s="295"/>
      <c r="M1091" s="248"/>
      <c r="N1091" s="248"/>
    </row>
    <row r="1092" spans="1:14" s="370" customFormat="1" ht="12">
      <c r="A1092" s="345"/>
      <c r="B1092" s="346"/>
      <c r="C1092" s="347"/>
      <c r="D1092" s="356"/>
      <c r="E1092" s="345"/>
      <c r="F1092" s="349"/>
      <c r="G1092" s="314"/>
      <c r="H1092" s="314"/>
      <c r="I1092" s="356"/>
      <c r="J1092" s="248"/>
      <c r="K1092" s="248"/>
      <c r="L1092" s="295"/>
      <c r="M1092" s="248"/>
      <c r="N1092" s="248"/>
    </row>
    <row r="1093" spans="1:14" s="370" customFormat="1" ht="12">
      <c r="A1093" s="345"/>
      <c r="B1093" s="346"/>
      <c r="C1093" s="347"/>
      <c r="D1093" s="356"/>
      <c r="E1093" s="345"/>
      <c r="F1093" s="349"/>
      <c r="G1093" s="314"/>
      <c r="H1093" s="314"/>
      <c r="I1093" s="356"/>
      <c r="J1093" s="248"/>
      <c r="K1093" s="248"/>
      <c r="L1093" s="295"/>
      <c r="M1093" s="248"/>
      <c r="N1093" s="248"/>
    </row>
    <row r="1094" spans="1:14" s="370" customFormat="1" ht="12">
      <c r="A1094" s="345"/>
      <c r="B1094" s="346"/>
      <c r="C1094" s="347"/>
      <c r="D1094" s="356"/>
      <c r="E1094" s="345"/>
      <c r="F1094" s="349"/>
      <c r="G1094" s="314"/>
      <c r="H1094" s="314"/>
      <c r="I1094" s="356"/>
      <c r="J1094" s="248"/>
      <c r="K1094" s="248"/>
      <c r="L1094" s="295"/>
      <c r="M1094" s="248"/>
      <c r="N1094" s="248"/>
    </row>
    <row r="1095" spans="1:14" s="370" customFormat="1" ht="12">
      <c r="A1095" s="345"/>
      <c r="B1095" s="346"/>
      <c r="C1095" s="347"/>
      <c r="D1095" s="356"/>
      <c r="E1095" s="345"/>
      <c r="F1095" s="349"/>
      <c r="G1095" s="314"/>
      <c r="H1095" s="314"/>
      <c r="I1095" s="356"/>
      <c r="J1095" s="248"/>
      <c r="K1095" s="248"/>
      <c r="L1095" s="295"/>
      <c r="M1095" s="248"/>
      <c r="N1095" s="248"/>
    </row>
    <row r="1096" spans="1:14" s="370" customFormat="1" ht="12">
      <c r="A1096" s="345"/>
      <c r="B1096" s="346"/>
      <c r="C1096" s="347"/>
      <c r="D1096" s="356"/>
      <c r="E1096" s="345"/>
      <c r="F1096" s="349"/>
      <c r="G1096" s="314"/>
      <c r="H1096" s="314"/>
      <c r="I1096" s="356"/>
      <c r="J1096" s="248"/>
      <c r="K1096" s="248"/>
      <c r="L1096" s="295"/>
      <c r="M1096" s="248"/>
      <c r="N1096" s="248"/>
    </row>
    <row r="1097" spans="1:14" s="370" customFormat="1" ht="12">
      <c r="A1097" s="345"/>
      <c r="B1097" s="346"/>
      <c r="C1097" s="347"/>
      <c r="D1097" s="356"/>
      <c r="E1097" s="345"/>
      <c r="F1097" s="349"/>
      <c r="G1097" s="314"/>
      <c r="H1097" s="314"/>
      <c r="I1097" s="356"/>
      <c r="J1097" s="248"/>
      <c r="K1097" s="248"/>
      <c r="L1097" s="295"/>
      <c r="M1097" s="248"/>
      <c r="N1097" s="248"/>
    </row>
    <row r="1098" spans="1:14" s="370" customFormat="1" ht="12">
      <c r="A1098" s="345"/>
      <c r="B1098" s="346"/>
      <c r="C1098" s="347"/>
      <c r="D1098" s="356"/>
      <c r="E1098" s="345"/>
      <c r="F1098" s="349"/>
      <c r="G1098" s="314"/>
      <c r="H1098" s="314"/>
      <c r="I1098" s="356"/>
      <c r="J1098" s="248"/>
      <c r="K1098" s="248"/>
      <c r="L1098" s="295"/>
      <c r="M1098" s="248"/>
      <c r="N1098" s="248"/>
    </row>
    <row r="1099" spans="1:14" s="370" customFormat="1" ht="12">
      <c r="A1099" s="345"/>
      <c r="B1099" s="346"/>
      <c r="C1099" s="347"/>
      <c r="D1099" s="356"/>
      <c r="E1099" s="345"/>
      <c r="F1099" s="349"/>
      <c r="G1099" s="314"/>
      <c r="H1099" s="314"/>
      <c r="I1099" s="356"/>
      <c r="J1099" s="248"/>
      <c r="K1099" s="248"/>
      <c r="L1099" s="295"/>
      <c r="M1099" s="248"/>
      <c r="N1099" s="248"/>
    </row>
    <row r="1100" spans="1:14" s="370" customFormat="1" ht="12">
      <c r="A1100" s="345"/>
      <c r="B1100" s="346"/>
      <c r="C1100" s="347"/>
      <c r="D1100" s="356"/>
      <c r="E1100" s="345"/>
      <c r="F1100" s="349"/>
      <c r="G1100" s="314"/>
      <c r="H1100" s="314"/>
      <c r="I1100" s="356"/>
      <c r="J1100" s="248"/>
      <c r="K1100" s="248"/>
      <c r="L1100" s="295"/>
      <c r="M1100" s="248"/>
      <c r="N1100" s="248"/>
    </row>
    <row r="1101" spans="1:14" s="370" customFormat="1" ht="12">
      <c r="A1101" s="345"/>
      <c r="B1101" s="346"/>
      <c r="C1101" s="347"/>
      <c r="D1101" s="356"/>
      <c r="E1101" s="345"/>
      <c r="F1101" s="349"/>
      <c r="G1101" s="314"/>
      <c r="H1101" s="314"/>
      <c r="I1101" s="356"/>
      <c r="J1101" s="248"/>
      <c r="K1101" s="248"/>
      <c r="L1101" s="295"/>
      <c r="M1101" s="248"/>
      <c r="N1101" s="248"/>
    </row>
    <row r="1102" spans="1:14" s="370" customFormat="1" ht="12">
      <c r="A1102" s="345"/>
      <c r="B1102" s="346"/>
      <c r="C1102" s="347"/>
      <c r="D1102" s="356"/>
      <c r="E1102" s="345"/>
      <c r="F1102" s="349"/>
      <c r="G1102" s="314"/>
      <c r="H1102" s="314"/>
      <c r="I1102" s="356"/>
      <c r="J1102" s="248"/>
      <c r="K1102" s="248"/>
      <c r="L1102" s="295"/>
      <c r="M1102" s="248"/>
      <c r="N1102" s="248"/>
    </row>
    <row r="1103" spans="1:14" s="370" customFormat="1" ht="12">
      <c r="A1103" s="345"/>
      <c r="B1103" s="346"/>
      <c r="C1103" s="347"/>
      <c r="D1103" s="356"/>
      <c r="E1103" s="345"/>
      <c r="F1103" s="349"/>
      <c r="G1103" s="314"/>
      <c r="H1103" s="314"/>
      <c r="I1103" s="356"/>
      <c r="J1103" s="248"/>
      <c r="K1103" s="248"/>
      <c r="L1103" s="295"/>
      <c r="M1103" s="248"/>
      <c r="N1103" s="248"/>
    </row>
    <row r="1104" spans="1:14" s="370" customFormat="1" ht="12">
      <c r="A1104" s="345"/>
      <c r="B1104" s="346"/>
      <c r="C1104" s="347"/>
      <c r="D1104" s="356"/>
      <c r="E1104" s="345"/>
      <c r="F1104" s="349"/>
      <c r="G1104" s="314"/>
      <c r="H1104" s="314"/>
      <c r="I1104" s="356"/>
      <c r="J1104" s="248"/>
      <c r="K1104" s="248"/>
      <c r="L1104" s="295"/>
      <c r="M1104" s="248"/>
      <c r="N1104" s="248"/>
    </row>
    <row r="1105" spans="1:14" s="370" customFormat="1" ht="12">
      <c r="A1105" s="345"/>
      <c r="B1105" s="346"/>
      <c r="C1105" s="347"/>
      <c r="D1105" s="356"/>
      <c r="E1105" s="345"/>
      <c r="F1105" s="349"/>
      <c r="G1105" s="314"/>
      <c r="H1105" s="314"/>
      <c r="I1105" s="356"/>
      <c r="J1105" s="248"/>
      <c r="K1105" s="248"/>
      <c r="L1105" s="295"/>
      <c r="M1105" s="248"/>
      <c r="N1105" s="248"/>
    </row>
    <row r="1106" spans="1:14" s="370" customFormat="1" ht="12">
      <c r="A1106" s="345"/>
      <c r="B1106" s="346"/>
      <c r="C1106" s="347"/>
      <c r="D1106" s="356"/>
      <c r="E1106" s="345"/>
      <c r="F1106" s="349"/>
      <c r="G1106" s="314"/>
      <c r="H1106" s="314"/>
      <c r="I1106" s="356"/>
      <c r="J1106" s="248"/>
      <c r="K1106" s="248"/>
      <c r="L1106" s="295"/>
      <c r="M1106" s="248"/>
      <c r="N1106" s="248"/>
    </row>
    <row r="1107" spans="1:14" s="370" customFormat="1" ht="12">
      <c r="A1107" s="345"/>
      <c r="B1107" s="346"/>
      <c r="C1107" s="347"/>
      <c r="D1107" s="356"/>
      <c r="E1107" s="345"/>
      <c r="F1107" s="349"/>
      <c r="G1107" s="314"/>
      <c r="H1107" s="314"/>
      <c r="I1107" s="356"/>
      <c r="J1107" s="248"/>
      <c r="K1107" s="248"/>
      <c r="L1107" s="295"/>
      <c r="M1107" s="248"/>
      <c r="N1107" s="248"/>
    </row>
    <row r="1108" spans="1:14" s="370" customFormat="1" ht="12">
      <c r="A1108" s="345"/>
      <c r="B1108" s="346"/>
      <c r="C1108" s="347"/>
      <c r="D1108" s="356"/>
      <c r="E1108" s="345"/>
      <c r="F1108" s="349"/>
      <c r="G1108" s="314"/>
      <c r="H1108" s="314"/>
      <c r="I1108" s="356"/>
      <c r="J1108" s="248"/>
      <c r="K1108" s="248"/>
      <c r="L1108" s="295"/>
      <c r="M1108" s="248"/>
      <c r="N1108" s="248"/>
    </row>
    <row r="1109" spans="1:14" s="370" customFormat="1" ht="12">
      <c r="A1109" s="345"/>
      <c r="B1109" s="346"/>
      <c r="C1109" s="347"/>
      <c r="D1109" s="356"/>
      <c r="E1109" s="345"/>
      <c r="F1109" s="349"/>
      <c r="G1109" s="314"/>
      <c r="H1109" s="314"/>
      <c r="I1109" s="356"/>
      <c r="J1109" s="248"/>
      <c r="K1109" s="248"/>
      <c r="L1109" s="295"/>
      <c r="M1109" s="248"/>
      <c r="N1109" s="248"/>
    </row>
    <row r="1110" spans="1:14" s="370" customFormat="1" ht="12">
      <c r="A1110" s="345"/>
      <c r="B1110" s="346"/>
      <c r="C1110" s="347"/>
      <c r="D1110" s="356"/>
      <c r="E1110" s="345"/>
      <c r="F1110" s="349"/>
      <c r="G1110" s="314"/>
      <c r="H1110" s="314"/>
      <c r="I1110" s="356"/>
      <c r="J1110" s="248"/>
      <c r="K1110" s="248"/>
      <c r="L1110" s="295"/>
      <c r="M1110" s="248"/>
      <c r="N1110" s="248"/>
    </row>
    <row r="1111" spans="1:14" s="370" customFormat="1" ht="12">
      <c r="A1111" s="345"/>
      <c r="B1111" s="346"/>
      <c r="C1111" s="347"/>
      <c r="D1111" s="356"/>
      <c r="E1111" s="345"/>
      <c r="F1111" s="349"/>
      <c r="G1111" s="314"/>
      <c r="H1111" s="314"/>
      <c r="I1111" s="356"/>
      <c r="J1111" s="248"/>
      <c r="K1111" s="248"/>
      <c r="L1111" s="295"/>
      <c r="M1111" s="248"/>
      <c r="N1111" s="248"/>
    </row>
    <row r="1112" spans="1:14" s="370" customFormat="1" ht="12">
      <c r="A1112" s="345"/>
      <c r="B1112" s="346"/>
      <c r="C1112" s="347"/>
      <c r="D1112" s="356"/>
      <c r="E1112" s="345"/>
      <c r="F1112" s="349"/>
      <c r="G1112" s="314"/>
      <c r="H1112" s="314"/>
      <c r="I1112" s="356"/>
      <c r="J1112" s="248"/>
      <c r="K1112" s="248"/>
      <c r="L1112" s="295"/>
      <c r="M1112" s="248"/>
      <c r="N1112" s="248"/>
    </row>
    <row r="1113" spans="1:14" s="370" customFormat="1" ht="12">
      <c r="A1113" s="345"/>
      <c r="B1113" s="346"/>
      <c r="C1113" s="347"/>
      <c r="D1113" s="356"/>
      <c r="E1113" s="345"/>
      <c r="F1113" s="349"/>
      <c r="G1113" s="314"/>
      <c r="H1113" s="314"/>
      <c r="I1113" s="356"/>
      <c r="J1113" s="248"/>
      <c r="K1113" s="248"/>
      <c r="L1113" s="295"/>
      <c r="M1113" s="248"/>
      <c r="N1113" s="248"/>
    </row>
    <row r="1114" spans="1:14" s="370" customFormat="1" ht="12">
      <c r="A1114" s="345"/>
      <c r="B1114" s="346"/>
      <c r="C1114" s="347"/>
      <c r="D1114" s="356"/>
      <c r="E1114" s="345"/>
      <c r="F1114" s="349"/>
      <c r="G1114" s="314"/>
      <c r="H1114" s="314"/>
      <c r="I1114" s="356"/>
      <c r="J1114" s="248"/>
      <c r="K1114" s="248"/>
      <c r="L1114" s="295"/>
      <c r="M1114" s="248"/>
      <c r="N1114" s="248"/>
    </row>
    <row r="1115" spans="1:14" s="370" customFormat="1" ht="12">
      <c r="A1115" s="345"/>
      <c r="B1115" s="346"/>
      <c r="C1115" s="347"/>
      <c r="D1115" s="356"/>
      <c r="E1115" s="345"/>
      <c r="F1115" s="349"/>
      <c r="G1115" s="314"/>
      <c r="H1115" s="314"/>
      <c r="I1115" s="356"/>
      <c r="J1115" s="248"/>
      <c r="K1115" s="248"/>
      <c r="L1115" s="295"/>
      <c r="M1115" s="248"/>
      <c r="N1115" s="248"/>
    </row>
    <row r="1116" spans="1:14" s="370" customFormat="1" ht="12">
      <c r="A1116" s="345"/>
      <c r="B1116" s="346"/>
      <c r="C1116" s="347"/>
      <c r="D1116" s="356"/>
      <c r="E1116" s="345"/>
      <c r="F1116" s="349"/>
      <c r="G1116" s="314"/>
      <c r="H1116" s="314"/>
      <c r="I1116" s="356"/>
      <c r="J1116" s="248"/>
      <c r="K1116" s="248"/>
      <c r="L1116" s="295"/>
      <c r="M1116" s="248"/>
      <c r="N1116" s="248"/>
    </row>
    <row r="1117" spans="1:14" s="370" customFormat="1" ht="12">
      <c r="A1117" s="345"/>
      <c r="B1117" s="346"/>
      <c r="C1117" s="347"/>
      <c r="D1117" s="356"/>
      <c r="E1117" s="345"/>
      <c r="F1117" s="349"/>
      <c r="G1117" s="314"/>
      <c r="H1117" s="314"/>
      <c r="I1117" s="356"/>
      <c r="J1117" s="248"/>
      <c r="K1117" s="248"/>
      <c r="L1117" s="295"/>
      <c r="M1117" s="248"/>
      <c r="N1117" s="248"/>
    </row>
    <row r="1118" spans="1:14" s="370" customFormat="1" ht="12">
      <c r="A1118" s="345"/>
      <c r="B1118" s="346"/>
      <c r="C1118" s="347"/>
      <c r="D1118" s="356"/>
      <c r="E1118" s="345"/>
      <c r="F1118" s="349"/>
      <c r="G1118" s="314"/>
      <c r="H1118" s="314"/>
      <c r="I1118" s="356"/>
      <c r="J1118" s="248"/>
      <c r="K1118" s="248"/>
      <c r="L1118" s="295"/>
      <c r="M1118" s="248"/>
      <c r="N1118" s="248"/>
    </row>
    <row r="1119" spans="1:14" s="370" customFormat="1" ht="12">
      <c r="A1119" s="345"/>
      <c r="B1119" s="346"/>
      <c r="C1119" s="347"/>
      <c r="D1119" s="356"/>
      <c r="E1119" s="345"/>
      <c r="F1119" s="349"/>
      <c r="G1119" s="314"/>
      <c r="H1119" s="314"/>
      <c r="I1119" s="356"/>
      <c r="J1119" s="248"/>
      <c r="K1119" s="248"/>
      <c r="L1119" s="295"/>
      <c r="M1119" s="248"/>
      <c r="N1119" s="248"/>
    </row>
    <row r="1120" spans="1:14" s="370" customFormat="1" ht="12">
      <c r="A1120" s="345"/>
      <c r="B1120" s="346"/>
      <c r="C1120" s="347"/>
      <c r="D1120" s="356"/>
      <c r="E1120" s="345"/>
      <c r="F1120" s="349"/>
      <c r="G1120" s="314"/>
      <c r="H1120" s="314"/>
      <c r="I1120" s="356"/>
      <c r="J1120" s="248"/>
      <c r="K1120" s="248"/>
      <c r="L1120" s="295"/>
      <c r="M1120" s="248"/>
      <c r="N1120" s="248"/>
    </row>
    <row r="1121" spans="1:14" s="370" customFormat="1" ht="12">
      <c r="A1121" s="345"/>
      <c r="B1121" s="346"/>
      <c r="C1121" s="347"/>
      <c r="D1121" s="356"/>
      <c r="E1121" s="345"/>
      <c r="F1121" s="349"/>
      <c r="G1121" s="314"/>
      <c r="H1121" s="314"/>
      <c r="I1121" s="356"/>
      <c r="J1121" s="248"/>
      <c r="K1121" s="248"/>
      <c r="L1121" s="295"/>
      <c r="M1121" s="248"/>
      <c r="N1121" s="248"/>
    </row>
    <row r="1122" spans="1:14" s="370" customFormat="1" ht="12">
      <c r="A1122" s="345"/>
      <c r="B1122" s="346"/>
      <c r="C1122" s="347"/>
      <c r="D1122" s="356"/>
      <c r="E1122" s="345"/>
      <c r="F1122" s="349"/>
      <c r="G1122" s="314"/>
      <c r="H1122" s="314"/>
      <c r="I1122" s="356"/>
      <c r="J1122" s="248"/>
      <c r="K1122" s="248"/>
      <c r="L1122" s="295"/>
      <c r="M1122" s="248"/>
      <c r="N1122" s="248"/>
    </row>
    <row r="1123" spans="1:14" s="370" customFormat="1" ht="12">
      <c r="A1123" s="345"/>
      <c r="B1123" s="346"/>
      <c r="C1123" s="347"/>
      <c r="D1123" s="356"/>
      <c r="E1123" s="345"/>
      <c r="F1123" s="349"/>
      <c r="G1123" s="314"/>
      <c r="H1123" s="314"/>
      <c r="I1123" s="356"/>
      <c r="J1123" s="248"/>
      <c r="K1123" s="248"/>
      <c r="L1123" s="295"/>
      <c r="M1123" s="248"/>
      <c r="N1123" s="248"/>
    </row>
    <row r="1124" spans="1:14" s="370" customFormat="1" ht="12">
      <c r="A1124" s="345"/>
      <c r="B1124" s="346"/>
      <c r="C1124" s="347"/>
      <c r="D1124" s="356"/>
      <c r="E1124" s="345"/>
      <c r="F1124" s="349"/>
      <c r="G1124" s="314"/>
      <c r="H1124" s="314"/>
      <c r="I1124" s="356"/>
      <c r="J1124" s="248"/>
      <c r="K1124" s="248"/>
      <c r="L1124" s="295"/>
      <c r="M1124" s="248"/>
      <c r="N1124" s="248"/>
    </row>
    <row r="1125" spans="1:14" s="370" customFormat="1" ht="12">
      <c r="A1125" s="345"/>
      <c r="B1125" s="346"/>
      <c r="C1125" s="347"/>
      <c r="D1125" s="356"/>
      <c r="E1125" s="345"/>
      <c r="F1125" s="349"/>
      <c r="G1125" s="314"/>
      <c r="H1125" s="314"/>
      <c r="I1125" s="356"/>
      <c r="J1125" s="248"/>
      <c r="K1125" s="248"/>
      <c r="L1125" s="295"/>
      <c r="M1125" s="248"/>
      <c r="N1125" s="248"/>
    </row>
    <row r="1126" spans="1:14" s="370" customFormat="1" ht="12">
      <c r="A1126" s="345"/>
      <c r="B1126" s="346"/>
      <c r="C1126" s="347"/>
      <c r="D1126" s="356"/>
      <c r="E1126" s="345"/>
      <c r="F1126" s="349"/>
      <c r="G1126" s="314"/>
      <c r="H1126" s="314"/>
      <c r="I1126" s="356"/>
      <c r="J1126" s="248"/>
      <c r="K1126" s="248"/>
      <c r="L1126" s="295"/>
      <c r="M1126" s="248"/>
      <c r="N1126" s="248"/>
    </row>
    <row r="1127" spans="1:14" s="370" customFormat="1" ht="12">
      <c r="A1127" s="345"/>
      <c r="B1127" s="346"/>
      <c r="C1127" s="347"/>
      <c r="D1127" s="356"/>
      <c r="E1127" s="345"/>
      <c r="F1127" s="349"/>
      <c r="G1127" s="314"/>
      <c r="H1127" s="314"/>
      <c r="I1127" s="356"/>
      <c r="J1127" s="248"/>
      <c r="K1127" s="248"/>
      <c r="L1127" s="295"/>
      <c r="M1127" s="248"/>
      <c r="N1127" s="248"/>
    </row>
    <row r="1128" spans="1:14" s="370" customFormat="1" ht="12">
      <c r="A1128" s="345"/>
      <c r="B1128" s="346"/>
      <c r="C1128" s="347"/>
      <c r="D1128" s="356"/>
      <c r="E1128" s="345"/>
      <c r="F1128" s="349"/>
      <c r="G1128" s="314"/>
      <c r="H1128" s="314"/>
      <c r="I1128" s="356"/>
      <c r="J1128" s="248"/>
      <c r="K1128" s="248"/>
      <c r="L1128" s="295"/>
      <c r="M1128" s="248"/>
      <c r="N1128" s="248"/>
    </row>
    <row r="1129" spans="1:14" s="370" customFormat="1" ht="12">
      <c r="A1129" s="345"/>
      <c r="B1129" s="346"/>
      <c r="C1129" s="347"/>
      <c r="D1129" s="356"/>
      <c r="E1129" s="345"/>
      <c r="F1129" s="349"/>
      <c r="G1129" s="314"/>
      <c r="H1129" s="314"/>
      <c r="I1129" s="356"/>
      <c r="J1129" s="248"/>
      <c r="K1129" s="248"/>
      <c r="L1129" s="295"/>
      <c r="M1129" s="248"/>
      <c r="N1129" s="248"/>
    </row>
    <row r="1130" spans="1:14" s="370" customFormat="1" ht="12">
      <c r="A1130" s="345"/>
      <c r="B1130" s="346"/>
      <c r="C1130" s="347"/>
      <c r="D1130" s="356"/>
      <c r="E1130" s="345"/>
      <c r="F1130" s="349"/>
      <c r="G1130" s="314"/>
      <c r="H1130" s="314"/>
      <c r="I1130" s="356"/>
      <c r="J1130" s="248"/>
      <c r="K1130" s="248"/>
      <c r="L1130" s="295"/>
      <c r="M1130" s="248"/>
      <c r="N1130" s="248"/>
    </row>
    <row r="1131" spans="1:14" s="370" customFormat="1" ht="12">
      <c r="A1131" s="345"/>
      <c r="B1131" s="346"/>
      <c r="C1131" s="347"/>
      <c r="D1131" s="356"/>
      <c r="E1131" s="345"/>
      <c r="F1131" s="349"/>
      <c r="G1131" s="314"/>
      <c r="H1131" s="314"/>
      <c r="I1131" s="356"/>
      <c r="J1131" s="248"/>
      <c r="K1131" s="248"/>
      <c r="L1131" s="295"/>
      <c r="M1131" s="248"/>
      <c r="N1131" s="248"/>
    </row>
    <row r="1132" spans="1:14" s="370" customFormat="1" ht="12">
      <c r="A1132" s="345"/>
      <c r="B1132" s="346"/>
      <c r="C1132" s="347"/>
      <c r="D1132" s="356"/>
      <c r="E1132" s="345"/>
      <c r="F1132" s="349"/>
      <c r="G1132" s="314"/>
      <c r="H1132" s="314"/>
      <c r="I1132" s="356"/>
      <c r="J1132" s="248"/>
      <c r="K1132" s="248"/>
      <c r="L1132" s="295"/>
      <c r="M1132" s="248"/>
      <c r="N1132" s="248"/>
    </row>
    <row r="1133" spans="1:14" s="370" customFormat="1" ht="12">
      <c r="A1133" s="345"/>
      <c r="B1133" s="346"/>
      <c r="C1133" s="347"/>
      <c r="D1133" s="356"/>
      <c r="E1133" s="345"/>
      <c r="F1133" s="349"/>
      <c r="G1133" s="314"/>
      <c r="H1133" s="314"/>
      <c r="I1133" s="356"/>
      <c r="J1133" s="248"/>
      <c r="K1133" s="248"/>
      <c r="L1133" s="295"/>
      <c r="M1133" s="248"/>
      <c r="N1133" s="248"/>
    </row>
    <row r="1134" spans="1:14" s="370" customFormat="1" ht="12">
      <c r="A1134" s="345"/>
      <c r="B1134" s="346"/>
      <c r="C1134" s="347"/>
      <c r="D1134" s="356"/>
      <c r="E1134" s="345"/>
      <c r="F1134" s="349"/>
      <c r="G1134" s="314"/>
      <c r="H1134" s="314"/>
      <c r="I1134" s="356"/>
      <c r="J1134" s="248"/>
      <c r="K1134" s="248"/>
      <c r="L1134" s="295"/>
      <c r="M1134" s="248"/>
      <c r="N1134" s="248"/>
    </row>
    <row r="1135" spans="1:14" s="370" customFormat="1" ht="12">
      <c r="A1135" s="345"/>
      <c r="B1135" s="346"/>
      <c r="C1135" s="347"/>
      <c r="D1135" s="356"/>
      <c r="E1135" s="345"/>
      <c r="F1135" s="349"/>
      <c r="G1135" s="314"/>
      <c r="H1135" s="314"/>
      <c r="I1135" s="356"/>
      <c r="J1135" s="248"/>
      <c r="K1135" s="248"/>
      <c r="L1135" s="295"/>
      <c r="M1135" s="248"/>
      <c r="N1135" s="248"/>
    </row>
    <row r="1136" spans="1:14" s="370" customFormat="1" ht="12">
      <c r="A1136" s="345"/>
      <c r="B1136" s="346"/>
      <c r="C1136" s="347"/>
      <c r="D1136" s="356"/>
      <c r="E1136" s="345"/>
      <c r="F1136" s="349"/>
      <c r="G1136" s="314"/>
      <c r="H1136" s="314"/>
      <c r="I1136" s="356"/>
      <c r="J1136" s="248"/>
      <c r="K1136" s="248"/>
      <c r="L1136" s="295"/>
      <c r="M1136" s="248"/>
      <c r="N1136" s="248"/>
    </row>
    <row r="1137" spans="1:14" s="370" customFormat="1" ht="12">
      <c r="A1137" s="345"/>
      <c r="B1137" s="346"/>
      <c r="C1137" s="347"/>
      <c r="D1137" s="356"/>
      <c r="E1137" s="345"/>
      <c r="F1137" s="349"/>
      <c r="G1137" s="314"/>
      <c r="H1137" s="314"/>
      <c r="I1137" s="356"/>
      <c r="J1137" s="248"/>
      <c r="K1137" s="248"/>
      <c r="L1137" s="295"/>
      <c r="M1137" s="248"/>
      <c r="N1137" s="248"/>
    </row>
    <row r="1138" spans="1:14" s="370" customFormat="1" ht="12">
      <c r="A1138" s="345"/>
      <c r="B1138" s="346"/>
      <c r="C1138" s="347"/>
      <c r="D1138" s="356"/>
      <c r="E1138" s="345"/>
      <c r="F1138" s="349"/>
      <c r="G1138" s="314"/>
      <c r="H1138" s="314"/>
      <c r="I1138" s="356"/>
      <c r="J1138" s="248"/>
      <c r="K1138" s="248"/>
      <c r="L1138" s="295"/>
      <c r="M1138" s="248"/>
      <c r="N1138" s="248"/>
    </row>
    <row r="1139" spans="1:14" s="370" customFormat="1" ht="12">
      <c r="A1139" s="345"/>
      <c r="B1139" s="346"/>
      <c r="C1139" s="347"/>
      <c r="D1139" s="356"/>
      <c r="E1139" s="345"/>
      <c r="F1139" s="349"/>
      <c r="G1139" s="314"/>
      <c r="H1139" s="314"/>
      <c r="I1139" s="356"/>
      <c r="J1139" s="248"/>
      <c r="K1139" s="248"/>
      <c r="L1139" s="295"/>
      <c r="M1139" s="248"/>
      <c r="N1139" s="248"/>
    </row>
    <row r="1140" spans="1:14" s="370" customFormat="1" ht="12">
      <c r="A1140" s="345"/>
      <c r="B1140" s="346"/>
      <c r="C1140" s="347"/>
      <c r="D1140" s="356"/>
      <c r="E1140" s="345"/>
      <c r="F1140" s="349"/>
      <c r="G1140" s="314"/>
      <c r="H1140" s="314"/>
      <c r="I1140" s="356"/>
      <c r="J1140" s="248"/>
      <c r="K1140" s="248"/>
      <c r="L1140" s="295"/>
      <c r="M1140" s="248"/>
      <c r="N1140" s="248"/>
    </row>
    <row r="1141" spans="1:14" s="370" customFormat="1" ht="12">
      <c r="A1141" s="345"/>
      <c r="B1141" s="346"/>
      <c r="C1141" s="347"/>
      <c r="D1141" s="356"/>
      <c r="E1141" s="345"/>
      <c r="F1141" s="349"/>
      <c r="G1141" s="314"/>
      <c r="H1141" s="314"/>
      <c r="I1141" s="356"/>
      <c r="J1141" s="248"/>
      <c r="K1141" s="248"/>
      <c r="L1141" s="295"/>
      <c r="M1141" s="248"/>
      <c r="N1141" s="248"/>
    </row>
    <row r="1142" spans="1:14" s="370" customFormat="1" ht="12">
      <c r="A1142" s="345"/>
      <c r="B1142" s="346"/>
      <c r="C1142" s="347"/>
      <c r="D1142" s="356"/>
      <c r="E1142" s="345"/>
      <c r="F1142" s="349"/>
      <c r="G1142" s="314"/>
      <c r="H1142" s="314"/>
      <c r="I1142" s="356"/>
      <c r="J1142" s="248"/>
      <c r="K1142" s="248"/>
      <c r="L1142" s="295"/>
      <c r="M1142" s="248"/>
      <c r="N1142" s="248"/>
    </row>
    <row r="1143" spans="1:14" s="370" customFormat="1" ht="12">
      <c r="A1143" s="345"/>
      <c r="B1143" s="346"/>
      <c r="C1143" s="347"/>
      <c r="D1143" s="356"/>
      <c r="E1143" s="345"/>
      <c r="F1143" s="349"/>
      <c r="G1143" s="314"/>
      <c r="H1143" s="314"/>
      <c r="I1143" s="356"/>
      <c r="J1143" s="248"/>
      <c r="K1143" s="248"/>
      <c r="L1143" s="295"/>
      <c r="M1143" s="248"/>
      <c r="N1143" s="248"/>
    </row>
    <row r="1144" spans="1:14" s="370" customFormat="1" ht="12">
      <c r="A1144" s="345"/>
      <c r="B1144" s="346"/>
      <c r="C1144" s="347"/>
      <c r="D1144" s="356"/>
      <c r="E1144" s="345"/>
      <c r="F1144" s="349"/>
      <c r="G1144" s="314"/>
      <c r="H1144" s="314"/>
      <c r="I1144" s="356"/>
      <c r="J1144" s="248"/>
      <c r="K1144" s="248"/>
      <c r="L1144" s="295"/>
      <c r="M1144" s="248"/>
      <c r="N1144" s="248"/>
    </row>
    <row r="1145" spans="1:14" s="370" customFormat="1" ht="12">
      <c r="A1145" s="345"/>
      <c r="B1145" s="346"/>
      <c r="C1145" s="347"/>
      <c r="D1145" s="356"/>
      <c r="E1145" s="345"/>
      <c r="F1145" s="349"/>
      <c r="G1145" s="314"/>
      <c r="H1145" s="314"/>
      <c r="I1145" s="356"/>
      <c r="J1145" s="248"/>
      <c r="K1145" s="248"/>
      <c r="L1145" s="295"/>
      <c r="M1145" s="248"/>
      <c r="N1145" s="248"/>
    </row>
    <row r="1146" spans="1:14" s="370" customFormat="1" ht="12">
      <c r="A1146" s="345"/>
      <c r="B1146" s="346"/>
      <c r="C1146" s="347"/>
      <c r="D1146" s="356"/>
      <c r="E1146" s="345"/>
      <c r="F1146" s="349"/>
      <c r="G1146" s="314"/>
      <c r="H1146" s="314"/>
      <c r="I1146" s="356"/>
      <c r="J1146" s="248"/>
      <c r="K1146" s="248"/>
      <c r="L1146" s="295"/>
      <c r="M1146" s="248"/>
      <c r="N1146" s="248"/>
    </row>
    <row r="1147" spans="1:14" s="370" customFormat="1" ht="12">
      <c r="A1147" s="345"/>
      <c r="B1147" s="346"/>
      <c r="C1147" s="347"/>
      <c r="D1147" s="356"/>
      <c r="E1147" s="345"/>
      <c r="F1147" s="349"/>
      <c r="G1147" s="314"/>
      <c r="H1147" s="314"/>
      <c r="I1147" s="356"/>
      <c r="J1147" s="248"/>
      <c r="K1147" s="248"/>
      <c r="L1147" s="295"/>
      <c r="M1147" s="248"/>
      <c r="N1147" s="248"/>
    </row>
    <row r="1148" spans="1:14" s="370" customFormat="1" ht="12">
      <c r="A1148" s="345"/>
      <c r="B1148" s="346"/>
      <c r="C1148" s="347"/>
      <c r="D1148" s="356"/>
      <c r="E1148" s="345"/>
      <c r="F1148" s="349"/>
      <c r="G1148" s="314"/>
      <c r="H1148" s="314"/>
      <c r="I1148" s="356"/>
      <c r="J1148" s="248"/>
      <c r="K1148" s="248"/>
      <c r="L1148" s="295"/>
      <c r="M1148" s="248"/>
      <c r="N1148" s="248"/>
    </row>
    <row r="1149" spans="1:14" s="370" customFormat="1" ht="12">
      <c r="A1149" s="345"/>
      <c r="B1149" s="346"/>
      <c r="C1149" s="347"/>
      <c r="D1149" s="356"/>
      <c r="E1149" s="345"/>
      <c r="F1149" s="349"/>
      <c r="G1149" s="314"/>
      <c r="H1149" s="314"/>
      <c r="I1149" s="356"/>
      <c r="J1149" s="248"/>
      <c r="K1149" s="248"/>
      <c r="L1149" s="295"/>
      <c r="M1149" s="248"/>
      <c r="N1149" s="248"/>
    </row>
    <row r="1150" spans="1:14" s="370" customFormat="1" ht="12">
      <c r="A1150" s="345"/>
      <c r="B1150" s="346"/>
      <c r="C1150" s="347"/>
      <c r="D1150" s="356"/>
      <c r="E1150" s="345"/>
      <c r="F1150" s="349"/>
      <c r="G1150" s="314"/>
      <c r="H1150" s="314"/>
      <c r="I1150" s="356"/>
      <c r="J1150" s="248"/>
      <c r="K1150" s="248"/>
      <c r="L1150" s="295"/>
      <c r="M1150" s="248"/>
      <c r="N1150" s="248"/>
    </row>
    <row r="1151" spans="1:14" s="370" customFormat="1" ht="12">
      <c r="A1151" s="345"/>
      <c r="B1151" s="346"/>
      <c r="C1151" s="347"/>
      <c r="D1151" s="356"/>
      <c r="E1151" s="345"/>
      <c r="F1151" s="349"/>
      <c r="G1151" s="314"/>
      <c r="H1151" s="314"/>
      <c r="I1151" s="356"/>
      <c r="J1151" s="248"/>
      <c r="K1151" s="248"/>
      <c r="L1151" s="295"/>
      <c r="M1151" s="248"/>
      <c r="N1151" s="248"/>
    </row>
    <row r="1152" spans="1:14" s="370" customFormat="1" ht="12">
      <c r="A1152" s="345"/>
      <c r="B1152" s="346"/>
      <c r="C1152" s="347"/>
      <c r="D1152" s="356"/>
      <c r="E1152" s="345"/>
      <c r="F1152" s="349"/>
      <c r="G1152" s="314"/>
      <c r="H1152" s="314"/>
      <c r="I1152" s="356"/>
      <c r="J1152" s="248"/>
      <c r="K1152" s="248"/>
      <c r="L1152" s="295"/>
      <c r="M1152" s="248"/>
      <c r="N1152" s="248"/>
    </row>
    <row r="1153" spans="1:14" s="370" customFormat="1" ht="12">
      <c r="A1153" s="345"/>
      <c r="B1153" s="346"/>
      <c r="C1153" s="347"/>
      <c r="D1153" s="356"/>
      <c r="E1153" s="345"/>
      <c r="F1153" s="349"/>
      <c r="G1153" s="314"/>
      <c r="H1153" s="314"/>
      <c r="I1153" s="356"/>
      <c r="J1153" s="248"/>
      <c r="K1153" s="248"/>
      <c r="L1153" s="295"/>
      <c r="M1153" s="248"/>
      <c r="N1153" s="248"/>
    </row>
    <row r="1154" spans="1:14" s="370" customFormat="1" ht="12">
      <c r="A1154" s="345"/>
      <c r="B1154" s="346"/>
      <c r="C1154" s="347"/>
      <c r="D1154" s="356"/>
      <c r="E1154" s="345"/>
      <c r="F1154" s="349"/>
      <c r="G1154" s="314"/>
      <c r="H1154" s="314"/>
      <c r="I1154" s="356"/>
      <c r="J1154" s="248"/>
      <c r="K1154" s="248"/>
      <c r="L1154" s="295"/>
      <c r="M1154" s="248"/>
      <c r="N1154" s="248"/>
    </row>
    <row r="1155" spans="1:14" s="370" customFormat="1" ht="12">
      <c r="A1155" s="345"/>
      <c r="B1155" s="346"/>
      <c r="C1155" s="347"/>
      <c r="D1155" s="356"/>
      <c r="E1155" s="345"/>
      <c r="F1155" s="349"/>
      <c r="G1155" s="314"/>
      <c r="H1155" s="314"/>
      <c r="I1155" s="356"/>
      <c r="J1155" s="248"/>
      <c r="K1155" s="248"/>
      <c r="L1155" s="295"/>
      <c r="M1155" s="248"/>
      <c r="N1155" s="248"/>
    </row>
    <row r="1156" spans="1:14" s="370" customFormat="1" ht="12">
      <c r="A1156" s="345"/>
      <c r="B1156" s="346"/>
      <c r="C1156" s="347"/>
      <c r="D1156" s="356"/>
      <c r="E1156" s="345"/>
      <c r="F1156" s="349"/>
      <c r="G1156" s="314"/>
      <c r="H1156" s="314"/>
      <c r="I1156" s="356"/>
      <c r="J1156" s="248"/>
      <c r="K1156" s="248"/>
      <c r="L1156" s="295"/>
      <c r="M1156" s="248"/>
      <c r="N1156" s="248"/>
    </row>
    <row r="1157" spans="1:14" s="370" customFormat="1" ht="12">
      <c r="A1157" s="345"/>
      <c r="B1157" s="346"/>
      <c r="C1157" s="347"/>
      <c r="D1157" s="356"/>
      <c r="E1157" s="345"/>
      <c r="F1157" s="349"/>
      <c r="G1157" s="314"/>
      <c r="H1157" s="314"/>
      <c r="I1157" s="356"/>
      <c r="J1157" s="248"/>
      <c r="K1157" s="248"/>
      <c r="L1157" s="295"/>
      <c r="M1157" s="248"/>
      <c r="N1157" s="248"/>
    </row>
    <row r="1158" spans="1:14" s="370" customFormat="1" ht="12">
      <c r="A1158" s="345"/>
      <c r="B1158" s="346"/>
      <c r="C1158" s="347"/>
      <c r="D1158" s="356"/>
      <c r="E1158" s="345"/>
      <c r="F1158" s="349"/>
      <c r="G1158" s="314"/>
      <c r="H1158" s="314"/>
      <c r="I1158" s="356"/>
      <c r="J1158" s="248"/>
      <c r="K1158" s="248"/>
      <c r="L1158" s="295"/>
      <c r="M1158" s="248"/>
      <c r="N1158" s="248"/>
    </row>
    <row r="1159" spans="1:14" s="370" customFormat="1" ht="12">
      <c r="A1159" s="345"/>
      <c r="B1159" s="346"/>
      <c r="C1159" s="347"/>
      <c r="D1159" s="356"/>
      <c r="E1159" s="345"/>
      <c r="F1159" s="349"/>
      <c r="G1159" s="314"/>
      <c r="H1159" s="314"/>
      <c r="I1159" s="356"/>
      <c r="J1159" s="248"/>
      <c r="K1159" s="248"/>
      <c r="L1159" s="295"/>
      <c r="M1159" s="248"/>
      <c r="N1159" s="248"/>
    </row>
    <row r="1170" ht="12">
      <c r="L1170" s="248"/>
    </row>
    <row r="1171" ht="12">
      <c r="L1171" s="248"/>
    </row>
    <row r="1172" ht="12">
      <c r="L1172" s="248"/>
    </row>
    <row r="1173" ht="12">
      <c r="L1173" s="248"/>
    </row>
    <row r="1174" spans="1:14" s="295" customFormat="1" ht="12">
      <c r="A1174" s="345"/>
      <c r="B1174" s="346"/>
      <c r="C1174" s="347"/>
      <c r="D1174" s="356"/>
      <c r="E1174" s="345"/>
      <c r="F1174" s="349"/>
      <c r="G1174" s="314"/>
      <c r="H1174" s="314"/>
      <c r="I1174" s="356"/>
      <c r="J1174" s="248"/>
      <c r="K1174" s="248"/>
      <c r="L1174" s="248"/>
      <c r="M1174" s="248"/>
      <c r="N1174" s="248"/>
    </row>
    <row r="1175" spans="1:14" s="295" customFormat="1" ht="12">
      <c r="A1175" s="345"/>
      <c r="B1175" s="346"/>
      <c r="C1175" s="347"/>
      <c r="D1175" s="356"/>
      <c r="E1175" s="345"/>
      <c r="F1175" s="349"/>
      <c r="G1175" s="314"/>
      <c r="H1175" s="314"/>
      <c r="I1175" s="356"/>
      <c r="J1175" s="248"/>
      <c r="K1175" s="248"/>
      <c r="L1175" s="248"/>
      <c r="M1175" s="248"/>
      <c r="N1175" s="248"/>
    </row>
    <row r="1176" spans="1:14" s="295" customFormat="1" ht="12">
      <c r="A1176" s="345"/>
      <c r="B1176" s="346"/>
      <c r="C1176" s="347"/>
      <c r="D1176" s="356"/>
      <c r="E1176" s="345"/>
      <c r="F1176" s="349"/>
      <c r="G1176" s="314"/>
      <c r="H1176" s="314"/>
      <c r="I1176" s="356"/>
      <c r="J1176" s="248"/>
      <c r="K1176" s="248"/>
      <c r="L1176" s="248"/>
      <c r="M1176" s="248"/>
      <c r="N1176" s="248"/>
    </row>
    <row r="1177" spans="1:14" s="295" customFormat="1" ht="12">
      <c r="A1177" s="345"/>
      <c r="B1177" s="346"/>
      <c r="C1177" s="347"/>
      <c r="D1177" s="356"/>
      <c r="E1177" s="345"/>
      <c r="F1177" s="349"/>
      <c r="G1177" s="314"/>
      <c r="H1177" s="314"/>
      <c r="I1177" s="356"/>
      <c r="J1177" s="248"/>
      <c r="K1177" s="248"/>
      <c r="L1177" s="248"/>
      <c r="M1177" s="248"/>
      <c r="N1177" s="248"/>
    </row>
    <row r="1178" spans="1:14" s="295" customFormat="1" ht="12">
      <c r="A1178" s="345"/>
      <c r="B1178" s="346"/>
      <c r="C1178" s="347"/>
      <c r="D1178" s="356"/>
      <c r="E1178" s="345"/>
      <c r="F1178" s="349"/>
      <c r="G1178" s="314"/>
      <c r="H1178" s="314"/>
      <c r="I1178" s="356"/>
      <c r="J1178" s="248"/>
      <c r="K1178" s="248"/>
      <c r="L1178" s="248"/>
      <c r="M1178" s="248"/>
      <c r="N1178" s="248"/>
    </row>
    <row r="1179" spans="1:14" s="295" customFormat="1" ht="12">
      <c r="A1179" s="345"/>
      <c r="B1179" s="346"/>
      <c r="C1179" s="347"/>
      <c r="D1179" s="356"/>
      <c r="E1179" s="345"/>
      <c r="F1179" s="349"/>
      <c r="G1179" s="314"/>
      <c r="H1179" s="314"/>
      <c r="I1179" s="356"/>
      <c r="J1179" s="248"/>
      <c r="K1179" s="248"/>
      <c r="L1179" s="248"/>
      <c r="M1179" s="248"/>
      <c r="N1179" s="248"/>
    </row>
    <row r="1180" spans="1:14" s="295" customFormat="1" ht="12">
      <c r="A1180" s="345"/>
      <c r="B1180" s="346"/>
      <c r="C1180" s="347"/>
      <c r="D1180" s="356"/>
      <c r="E1180" s="345"/>
      <c r="F1180" s="349"/>
      <c r="G1180" s="314"/>
      <c r="H1180" s="314"/>
      <c r="I1180" s="356"/>
      <c r="J1180" s="248"/>
      <c r="K1180" s="248"/>
      <c r="L1180" s="248"/>
      <c r="M1180" s="248"/>
      <c r="N1180" s="248"/>
    </row>
    <row r="1181" spans="1:14" s="295" customFormat="1" ht="12">
      <c r="A1181" s="345"/>
      <c r="B1181" s="346"/>
      <c r="C1181" s="347"/>
      <c r="D1181" s="356"/>
      <c r="E1181" s="345"/>
      <c r="F1181" s="349"/>
      <c r="G1181" s="314"/>
      <c r="H1181" s="314"/>
      <c r="I1181" s="356"/>
      <c r="J1181" s="248"/>
      <c r="K1181" s="248"/>
      <c r="L1181" s="248"/>
      <c r="M1181" s="248"/>
      <c r="N1181" s="248"/>
    </row>
    <row r="1182" spans="1:14" s="295" customFormat="1" ht="12">
      <c r="A1182" s="345"/>
      <c r="B1182" s="346"/>
      <c r="C1182" s="347"/>
      <c r="D1182" s="356"/>
      <c r="E1182" s="345"/>
      <c r="F1182" s="349"/>
      <c r="G1182" s="314"/>
      <c r="H1182" s="314"/>
      <c r="I1182" s="356"/>
      <c r="J1182" s="248"/>
      <c r="K1182" s="248"/>
      <c r="L1182" s="248"/>
      <c r="M1182" s="248"/>
      <c r="N1182" s="248"/>
    </row>
    <row r="1183" spans="1:14" s="295" customFormat="1" ht="12">
      <c r="A1183" s="345"/>
      <c r="B1183" s="346"/>
      <c r="C1183" s="347"/>
      <c r="D1183" s="356"/>
      <c r="E1183" s="345"/>
      <c r="F1183" s="349"/>
      <c r="G1183" s="314"/>
      <c r="H1183" s="314"/>
      <c r="I1183" s="356"/>
      <c r="J1183" s="248"/>
      <c r="K1183" s="248"/>
      <c r="L1183" s="248"/>
      <c r="M1183" s="248"/>
      <c r="N1183" s="248"/>
    </row>
    <row r="1184" spans="1:14" s="295" customFormat="1" ht="12">
      <c r="A1184" s="345"/>
      <c r="B1184" s="346"/>
      <c r="C1184" s="347"/>
      <c r="D1184" s="356"/>
      <c r="E1184" s="345"/>
      <c r="F1184" s="349"/>
      <c r="G1184" s="314"/>
      <c r="H1184" s="314"/>
      <c r="I1184" s="356"/>
      <c r="J1184" s="248"/>
      <c r="K1184" s="248"/>
      <c r="L1184" s="248"/>
      <c r="M1184" s="248"/>
      <c r="N1184" s="248"/>
    </row>
    <row r="1185" spans="1:14" s="295" customFormat="1" ht="12">
      <c r="A1185" s="345"/>
      <c r="B1185" s="346"/>
      <c r="C1185" s="347"/>
      <c r="D1185" s="356"/>
      <c r="E1185" s="345"/>
      <c r="F1185" s="349"/>
      <c r="G1185" s="314"/>
      <c r="H1185" s="314"/>
      <c r="I1185" s="356"/>
      <c r="J1185" s="248"/>
      <c r="K1185" s="248"/>
      <c r="L1185" s="248"/>
      <c r="M1185" s="248"/>
      <c r="N1185" s="248"/>
    </row>
    <row r="1186" spans="1:14" s="295" customFormat="1" ht="12">
      <c r="A1186" s="345"/>
      <c r="B1186" s="346"/>
      <c r="C1186" s="347"/>
      <c r="D1186" s="356"/>
      <c r="E1186" s="345"/>
      <c r="F1186" s="349"/>
      <c r="G1186" s="314"/>
      <c r="H1186" s="314"/>
      <c r="I1186" s="356"/>
      <c r="J1186" s="248"/>
      <c r="K1186" s="248"/>
      <c r="L1186" s="248"/>
      <c r="M1186" s="248"/>
      <c r="N1186" s="248"/>
    </row>
    <row r="1187" spans="1:14" s="295" customFormat="1" ht="12">
      <c r="A1187" s="345"/>
      <c r="B1187" s="346"/>
      <c r="C1187" s="347"/>
      <c r="D1187" s="356"/>
      <c r="E1187" s="345"/>
      <c r="F1187" s="349"/>
      <c r="G1187" s="314"/>
      <c r="H1187" s="314"/>
      <c r="I1187" s="356"/>
      <c r="J1187" s="248"/>
      <c r="K1187" s="248"/>
      <c r="L1187" s="248"/>
      <c r="M1187" s="248"/>
      <c r="N1187" s="248"/>
    </row>
    <row r="1188" spans="1:14" s="295" customFormat="1" ht="12">
      <c r="A1188" s="345"/>
      <c r="B1188" s="346"/>
      <c r="C1188" s="347"/>
      <c r="D1188" s="356"/>
      <c r="E1188" s="345"/>
      <c r="F1188" s="349"/>
      <c r="G1188" s="314"/>
      <c r="H1188" s="314"/>
      <c r="I1188" s="356"/>
      <c r="J1188" s="248"/>
      <c r="K1188" s="248"/>
      <c r="L1188" s="248"/>
      <c r="M1188" s="248"/>
      <c r="N1188" s="248"/>
    </row>
    <row r="1189" spans="1:14" s="295" customFormat="1" ht="12">
      <c r="A1189" s="345"/>
      <c r="B1189" s="346"/>
      <c r="C1189" s="347"/>
      <c r="D1189" s="356"/>
      <c r="E1189" s="345"/>
      <c r="F1189" s="349"/>
      <c r="G1189" s="314"/>
      <c r="H1189" s="314"/>
      <c r="I1189" s="356"/>
      <c r="J1189" s="248"/>
      <c r="K1189" s="248"/>
      <c r="L1189" s="248"/>
      <c r="M1189" s="248"/>
      <c r="N1189" s="248"/>
    </row>
    <row r="1190" spans="1:14" s="295" customFormat="1" ht="12">
      <c r="A1190" s="345"/>
      <c r="B1190" s="346"/>
      <c r="C1190" s="347"/>
      <c r="D1190" s="356"/>
      <c r="E1190" s="345"/>
      <c r="F1190" s="349"/>
      <c r="G1190" s="314"/>
      <c r="H1190" s="314"/>
      <c r="I1190" s="356"/>
      <c r="J1190" s="248"/>
      <c r="K1190" s="248"/>
      <c r="L1190" s="248"/>
      <c r="M1190" s="248"/>
      <c r="N1190" s="248"/>
    </row>
    <row r="1191" spans="1:14" s="295" customFormat="1" ht="12">
      <c r="A1191" s="345"/>
      <c r="B1191" s="346"/>
      <c r="C1191" s="347"/>
      <c r="D1191" s="356"/>
      <c r="E1191" s="345"/>
      <c r="F1191" s="349"/>
      <c r="G1191" s="314"/>
      <c r="H1191" s="314"/>
      <c r="I1191" s="356"/>
      <c r="J1191" s="248"/>
      <c r="K1191" s="248"/>
      <c r="L1191" s="248"/>
      <c r="M1191" s="248"/>
      <c r="N1191" s="248"/>
    </row>
    <row r="1192" spans="1:14" s="295" customFormat="1" ht="12">
      <c r="A1192" s="345"/>
      <c r="B1192" s="346"/>
      <c r="C1192" s="347"/>
      <c r="D1192" s="356"/>
      <c r="E1192" s="345"/>
      <c r="F1192" s="349"/>
      <c r="G1192" s="314"/>
      <c r="H1192" s="314"/>
      <c r="I1192" s="356"/>
      <c r="J1192" s="248"/>
      <c r="K1192" s="248"/>
      <c r="L1192" s="248"/>
      <c r="M1192" s="248"/>
      <c r="N1192" s="248"/>
    </row>
    <row r="1193" spans="1:14" s="295" customFormat="1" ht="12">
      <c r="A1193" s="345"/>
      <c r="B1193" s="346"/>
      <c r="C1193" s="347"/>
      <c r="D1193" s="356"/>
      <c r="E1193" s="345"/>
      <c r="F1193" s="349"/>
      <c r="G1193" s="314"/>
      <c r="H1193" s="314"/>
      <c r="I1193" s="356"/>
      <c r="J1193" s="248"/>
      <c r="K1193" s="248"/>
      <c r="L1193" s="248"/>
      <c r="M1193" s="248"/>
      <c r="N1193" s="248"/>
    </row>
    <row r="1194" spans="1:14" s="295" customFormat="1" ht="12">
      <c r="A1194" s="345"/>
      <c r="B1194" s="346"/>
      <c r="C1194" s="347"/>
      <c r="D1194" s="356"/>
      <c r="E1194" s="345"/>
      <c r="F1194" s="349"/>
      <c r="G1194" s="314"/>
      <c r="H1194" s="314"/>
      <c r="I1194" s="356"/>
      <c r="J1194" s="248"/>
      <c r="K1194" s="248"/>
      <c r="L1194" s="248"/>
      <c r="M1194" s="248"/>
      <c r="N1194" s="248"/>
    </row>
    <row r="1195" spans="1:14" s="295" customFormat="1" ht="12">
      <c r="A1195" s="345"/>
      <c r="B1195" s="346"/>
      <c r="C1195" s="347"/>
      <c r="D1195" s="356"/>
      <c r="E1195" s="345"/>
      <c r="F1195" s="349"/>
      <c r="G1195" s="314"/>
      <c r="H1195" s="314"/>
      <c r="I1195" s="356"/>
      <c r="J1195" s="248"/>
      <c r="K1195" s="248"/>
      <c r="L1195" s="248"/>
      <c r="M1195" s="248"/>
      <c r="N1195" s="248"/>
    </row>
    <row r="1196" spans="1:14" s="295" customFormat="1" ht="12">
      <c r="A1196" s="345"/>
      <c r="B1196" s="346"/>
      <c r="C1196" s="347"/>
      <c r="D1196" s="356"/>
      <c r="E1196" s="345"/>
      <c r="F1196" s="349"/>
      <c r="G1196" s="314"/>
      <c r="H1196" s="314"/>
      <c r="I1196" s="356"/>
      <c r="J1196" s="248"/>
      <c r="K1196" s="248"/>
      <c r="L1196" s="248"/>
      <c r="M1196" s="248"/>
      <c r="N1196" s="248"/>
    </row>
    <row r="1197" spans="1:14" s="295" customFormat="1" ht="12">
      <c r="A1197" s="345"/>
      <c r="B1197" s="346"/>
      <c r="C1197" s="347"/>
      <c r="D1197" s="356"/>
      <c r="E1197" s="345"/>
      <c r="F1197" s="349"/>
      <c r="G1197" s="314"/>
      <c r="H1197" s="314"/>
      <c r="I1197" s="356"/>
      <c r="J1197" s="248"/>
      <c r="K1197" s="248"/>
      <c r="L1197" s="248"/>
      <c r="M1197" s="248"/>
      <c r="N1197" s="248"/>
    </row>
    <row r="1198" spans="1:14" s="295" customFormat="1" ht="12">
      <c r="A1198" s="345"/>
      <c r="B1198" s="346"/>
      <c r="C1198" s="347"/>
      <c r="D1198" s="356"/>
      <c r="E1198" s="345"/>
      <c r="F1198" s="349"/>
      <c r="G1198" s="314"/>
      <c r="H1198" s="314"/>
      <c r="I1198" s="356"/>
      <c r="J1198" s="248"/>
      <c r="K1198" s="248"/>
      <c r="L1198" s="248"/>
      <c r="M1198" s="248"/>
      <c r="N1198" s="248"/>
    </row>
    <row r="1199" spans="1:14" s="295" customFormat="1" ht="12">
      <c r="A1199" s="345"/>
      <c r="B1199" s="346"/>
      <c r="C1199" s="347"/>
      <c r="D1199" s="356"/>
      <c r="E1199" s="345"/>
      <c r="F1199" s="349"/>
      <c r="G1199" s="314"/>
      <c r="H1199" s="314"/>
      <c r="I1199" s="356"/>
      <c r="J1199" s="248"/>
      <c r="K1199" s="248"/>
      <c r="L1199" s="248"/>
      <c r="M1199" s="248"/>
      <c r="N1199" s="248"/>
    </row>
    <row r="1200" spans="1:14" s="295" customFormat="1" ht="12">
      <c r="A1200" s="345"/>
      <c r="B1200" s="346"/>
      <c r="C1200" s="347"/>
      <c r="D1200" s="356"/>
      <c r="E1200" s="345"/>
      <c r="F1200" s="349"/>
      <c r="G1200" s="314"/>
      <c r="H1200" s="314"/>
      <c r="I1200" s="356"/>
      <c r="J1200" s="248"/>
      <c r="K1200" s="248"/>
      <c r="L1200" s="248"/>
      <c r="M1200" s="248"/>
      <c r="N1200" s="248"/>
    </row>
    <row r="1201" spans="1:14" s="295" customFormat="1" ht="12">
      <c r="A1201" s="345"/>
      <c r="B1201" s="346"/>
      <c r="C1201" s="347"/>
      <c r="D1201" s="356"/>
      <c r="E1201" s="345"/>
      <c r="F1201" s="349"/>
      <c r="G1201" s="314"/>
      <c r="H1201" s="314"/>
      <c r="I1201" s="356"/>
      <c r="J1201" s="248"/>
      <c r="K1201" s="248"/>
      <c r="L1201" s="248"/>
      <c r="M1201" s="248"/>
      <c r="N1201" s="248"/>
    </row>
    <row r="1202" spans="1:14" s="295" customFormat="1" ht="12">
      <c r="A1202" s="345"/>
      <c r="B1202" s="346"/>
      <c r="C1202" s="347"/>
      <c r="D1202" s="356"/>
      <c r="E1202" s="345"/>
      <c r="F1202" s="349"/>
      <c r="G1202" s="314"/>
      <c r="H1202" s="314"/>
      <c r="I1202" s="356"/>
      <c r="J1202" s="248"/>
      <c r="K1202" s="248"/>
      <c r="L1202" s="248"/>
      <c r="M1202" s="248"/>
      <c r="N1202" s="248"/>
    </row>
    <row r="1203" spans="1:14" s="295" customFormat="1" ht="12">
      <c r="A1203" s="345"/>
      <c r="B1203" s="346"/>
      <c r="C1203" s="347"/>
      <c r="D1203" s="356"/>
      <c r="E1203" s="345"/>
      <c r="F1203" s="349"/>
      <c r="G1203" s="314"/>
      <c r="H1203" s="314"/>
      <c r="I1203" s="356"/>
      <c r="J1203" s="248"/>
      <c r="K1203" s="248"/>
      <c r="L1203" s="248"/>
      <c r="M1203" s="248"/>
      <c r="N1203" s="248"/>
    </row>
    <row r="1204" spans="1:14" s="295" customFormat="1" ht="12">
      <c r="A1204" s="345"/>
      <c r="B1204" s="346"/>
      <c r="C1204" s="347"/>
      <c r="D1204" s="356"/>
      <c r="E1204" s="345"/>
      <c r="F1204" s="349"/>
      <c r="G1204" s="314"/>
      <c r="H1204" s="314"/>
      <c r="I1204" s="356"/>
      <c r="J1204" s="248"/>
      <c r="K1204" s="248"/>
      <c r="L1204" s="248"/>
      <c r="M1204" s="248"/>
      <c r="N1204" s="248"/>
    </row>
    <row r="1205" spans="1:14" s="295" customFormat="1" ht="12">
      <c r="A1205" s="345"/>
      <c r="B1205" s="346"/>
      <c r="C1205" s="347"/>
      <c r="D1205" s="356"/>
      <c r="E1205" s="345"/>
      <c r="F1205" s="349"/>
      <c r="G1205" s="314"/>
      <c r="H1205" s="314"/>
      <c r="I1205" s="356"/>
      <c r="J1205" s="248"/>
      <c r="K1205" s="248"/>
      <c r="L1205" s="248"/>
      <c r="M1205" s="248"/>
      <c r="N1205" s="248"/>
    </row>
    <row r="1206" spans="1:14" s="295" customFormat="1" ht="12">
      <c r="A1206" s="345"/>
      <c r="B1206" s="346"/>
      <c r="C1206" s="347"/>
      <c r="D1206" s="356"/>
      <c r="E1206" s="345"/>
      <c r="F1206" s="349"/>
      <c r="G1206" s="314"/>
      <c r="H1206" s="314"/>
      <c r="I1206" s="356"/>
      <c r="J1206" s="248"/>
      <c r="K1206" s="248"/>
      <c r="L1206" s="248"/>
      <c r="M1206" s="248"/>
      <c r="N1206" s="248"/>
    </row>
    <row r="1207" spans="1:14" s="295" customFormat="1" ht="12">
      <c r="A1207" s="345"/>
      <c r="B1207" s="346"/>
      <c r="C1207" s="347"/>
      <c r="D1207" s="356"/>
      <c r="E1207" s="345"/>
      <c r="F1207" s="349"/>
      <c r="G1207" s="314"/>
      <c r="H1207" s="314"/>
      <c r="I1207" s="356"/>
      <c r="J1207" s="248"/>
      <c r="K1207" s="248"/>
      <c r="L1207" s="248"/>
      <c r="M1207" s="248"/>
      <c r="N1207" s="248"/>
    </row>
    <row r="1208" spans="1:14" s="295" customFormat="1" ht="12">
      <c r="A1208" s="345"/>
      <c r="B1208" s="346"/>
      <c r="C1208" s="347"/>
      <c r="D1208" s="356"/>
      <c r="E1208" s="345"/>
      <c r="F1208" s="349"/>
      <c r="G1208" s="314"/>
      <c r="H1208" s="314"/>
      <c r="I1208" s="356"/>
      <c r="J1208" s="248"/>
      <c r="K1208" s="248"/>
      <c r="L1208" s="248"/>
      <c r="M1208" s="248"/>
      <c r="N1208" s="248"/>
    </row>
    <row r="1209" spans="1:14" s="295" customFormat="1" ht="12">
      <c r="A1209" s="345"/>
      <c r="B1209" s="346"/>
      <c r="C1209" s="347"/>
      <c r="D1209" s="356"/>
      <c r="E1209" s="345"/>
      <c r="F1209" s="349"/>
      <c r="G1209" s="314"/>
      <c r="H1209" s="314"/>
      <c r="I1209" s="356"/>
      <c r="J1209" s="248"/>
      <c r="K1209" s="248"/>
      <c r="L1209" s="248"/>
      <c r="M1209" s="248"/>
      <c r="N1209" s="248"/>
    </row>
    <row r="1210" spans="1:14" s="295" customFormat="1" ht="12">
      <c r="A1210" s="345"/>
      <c r="B1210" s="346"/>
      <c r="C1210" s="347"/>
      <c r="D1210" s="356"/>
      <c r="E1210" s="345"/>
      <c r="F1210" s="349"/>
      <c r="G1210" s="314"/>
      <c r="H1210" s="314"/>
      <c r="I1210" s="356"/>
      <c r="J1210" s="248"/>
      <c r="K1210" s="248"/>
      <c r="L1210" s="248"/>
      <c r="M1210" s="248"/>
      <c r="N1210" s="248"/>
    </row>
    <row r="1211" spans="1:14" s="295" customFormat="1" ht="12">
      <c r="A1211" s="345"/>
      <c r="B1211" s="346"/>
      <c r="C1211" s="347"/>
      <c r="D1211" s="356"/>
      <c r="E1211" s="345"/>
      <c r="F1211" s="349"/>
      <c r="G1211" s="314"/>
      <c r="H1211" s="314"/>
      <c r="I1211" s="356"/>
      <c r="J1211" s="248"/>
      <c r="K1211" s="248"/>
      <c r="L1211" s="248"/>
      <c r="M1211" s="248"/>
      <c r="N1211" s="248"/>
    </row>
    <row r="1212" spans="1:14" s="295" customFormat="1" ht="12">
      <c r="A1212" s="345"/>
      <c r="B1212" s="346"/>
      <c r="C1212" s="347"/>
      <c r="D1212" s="356"/>
      <c r="E1212" s="345"/>
      <c r="F1212" s="349"/>
      <c r="G1212" s="314"/>
      <c r="H1212" s="314"/>
      <c r="I1212" s="356"/>
      <c r="J1212" s="248"/>
      <c r="K1212" s="248"/>
      <c r="L1212" s="248"/>
      <c r="M1212" s="248"/>
      <c r="N1212" s="248"/>
    </row>
    <row r="1213" spans="1:14" s="295" customFormat="1" ht="12">
      <c r="A1213" s="345"/>
      <c r="B1213" s="346"/>
      <c r="C1213" s="347"/>
      <c r="D1213" s="356"/>
      <c r="E1213" s="345"/>
      <c r="F1213" s="349"/>
      <c r="G1213" s="314"/>
      <c r="H1213" s="314"/>
      <c r="I1213" s="356"/>
      <c r="J1213" s="248"/>
      <c r="K1213" s="248"/>
      <c r="L1213" s="248"/>
      <c r="M1213" s="248"/>
      <c r="N1213" s="248"/>
    </row>
    <row r="1214" spans="1:14" s="295" customFormat="1" ht="12">
      <c r="A1214" s="345"/>
      <c r="B1214" s="346"/>
      <c r="C1214" s="347"/>
      <c r="D1214" s="356"/>
      <c r="E1214" s="345"/>
      <c r="F1214" s="349"/>
      <c r="G1214" s="314"/>
      <c r="H1214" s="314"/>
      <c r="I1214" s="356"/>
      <c r="J1214" s="248"/>
      <c r="K1214" s="248"/>
      <c r="L1214" s="248"/>
      <c r="M1214" s="248"/>
      <c r="N1214" s="248"/>
    </row>
    <row r="1215" spans="1:14" s="295" customFormat="1" ht="12">
      <c r="A1215" s="345"/>
      <c r="B1215" s="346"/>
      <c r="C1215" s="347"/>
      <c r="D1215" s="356"/>
      <c r="E1215" s="345"/>
      <c r="F1215" s="349"/>
      <c r="G1215" s="314"/>
      <c r="H1215" s="314"/>
      <c r="I1215" s="356"/>
      <c r="J1215" s="248"/>
      <c r="K1215" s="248"/>
      <c r="L1215" s="248"/>
      <c r="M1215" s="248"/>
      <c r="N1215" s="248"/>
    </row>
    <row r="1216" spans="1:14" s="295" customFormat="1" ht="12">
      <c r="A1216" s="345"/>
      <c r="B1216" s="346"/>
      <c r="C1216" s="347"/>
      <c r="D1216" s="356"/>
      <c r="E1216" s="345"/>
      <c r="F1216" s="349"/>
      <c r="G1216" s="314"/>
      <c r="H1216" s="314"/>
      <c r="I1216" s="356"/>
      <c r="J1216" s="248"/>
      <c r="K1216" s="248"/>
      <c r="L1216" s="248"/>
      <c r="M1216" s="248"/>
      <c r="N1216" s="248"/>
    </row>
    <row r="1217" spans="1:14" s="295" customFormat="1" ht="12">
      <c r="A1217" s="345"/>
      <c r="B1217" s="346"/>
      <c r="C1217" s="347"/>
      <c r="D1217" s="356"/>
      <c r="E1217" s="345"/>
      <c r="F1217" s="349"/>
      <c r="G1217" s="314"/>
      <c r="H1217" s="314"/>
      <c r="I1217" s="356"/>
      <c r="J1217" s="248"/>
      <c r="K1217" s="248"/>
      <c r="L1217" s="248"/>
      <c r="M1217" s="248"/>
      <c r="N1217" s="248"/>
    </row>
    <row r="1218" spans="1:14" s="295" customFormat="1" ht="12">
      <c r="A1218" s="345"/>
      <c r="B1218" s="346"/>
      <c r="C1218" s="347"/>
      <c r="D1218" s="356"/>
      <c r="E1218" s="345"/>
      <c r="F1218" s="349"/>
      <c r="G1218" s="314"/>
      <c r="H1218" s="314"/>
      <c r="I1218" s="356"/>
      <c r="J1218" s="248"/>
      <c r="K1218" s="248"/>
      <c r="L1218" s="248"/>
      <c r="M1218" s="248"/>
      <c r="N1218" s="248"/>
    </row>
    <row r="1219" spans="1:14" s="295" customFormat="1" ht="12">
      <c r="A1219" s="345"/>
      <c r="B1219" s="346"/>
      <c r="C1219" s="347"/>
      <c r="D1219" s="356"/>
      <c r="E1219" s="345"/>
      <c r="F1219" s="349"/>
      <c r="G1219" s="314"/>
      <c r="H1219" s="314"/>
      <c r="I1219" s="356"/>
      <c r="J1219" s="248"/>
      <c r="K1219" s="248"/>
      <c r="L1219" s="248"/>
      <c r="M1219" s="248"/>
      <c r="N1219" s="248"/>
    </row>
    <row r="1220" spans="1:14" s="295" customFormat="1" ht="12">
      <c r="A1220" s="345"/>
      <c r="B1220" s="346"/>
      <c r="C1220" s="347"/>
      <c r="D1220" s="356"/>
      <c r="E1220" s="345"/>
      <c r="F1220" s="349"/>
      <c r="G1220" s="314"/>
      <c r="H1220" s="314"/>
      <c r="I1220" s="356"/>
      <c r="J1220" s="248"/>
      <c r="K1220" s="248"/>
      <c r="L1220" s="248"/>
      <c r="M1220" s="248"/>
      <c r="N1220" s="248"/>
    </row>
    <row r="1221" spans="1:14" s="295" customFormat="1" ht="12">
      <c r="A1221" s="345"/>
      <c r="B1221" s="346"/>
      <c r="C1221" s="347"/>
      <c r="D1221" s="356"/>
      <c r="E1221" s="345"/>
      <c r="F1221" s="349"/>
      <c r="G1221" s="314"/>
      <c r="H1221" s="314"/>
      <c r="I1221" s="356"/>
      <c r="J1221" s="248"/>
      <c r="K1221" s="248"/>
      <c r="L1221" s="248"/>
      <c r="M1221" s="248"/>
      <c r="N1221" s="248"/>
    </row>
    <row r="1222" spans="1:14" s="295" customFormat="1" ht="12">
      <c r="A1222" s="345"/>
      <c r="B1222" s="346"/>
      <c r="C1222" s="347"/>
      <c r="D1222" s="356"/>
      <c r="E1222" s="345"/>
      <c r="F1222" s="349"/>
      <c r="G1222" s="314"/>
      <c r="H1222" s="314"/>
      <c r="I1222" s="356"/>
      <c r="J1222" s="248"/>
      <c r="K1222" s="248"/>
      <c r="L1222" s="248"/>
      <c r="M1222" s="248"/>
      <c r="N1222" s="248"/>
    </row>
    <row r="1223" spans="1:14" s="295" customFormat="1" ht="12">
      <c r="A1223" s="345"/>
      <c r="B1223" s="346"/>
      <c r="C1223" s="347"/>
      <c r="D1223" s="356"/>
      <c r="E1223" s="345"/>
      <c r="F1223" s="349"/>
      <c r="G1223" s="314"/>
      <c r="H1223" s="314"/>
      <c r="I1223" s="356"/>
      <c r="J1223" s="248"/>
      <c r="K1223" s="248"/>
      <c r="L1223" s="248"/>
      <c r="M1223" s="248"/>
      <c r="N1223" s="248"/>
    </row>
    <row r="1224" spans="1:14" s="295" customFormat="1" ht="12">
      <c r="A1224" s="345"/>
      <c r="B1224" s="346"/>
      <c r="C1224" s="347"/>
      <c r="D1224" s="356"/>
      <c r="E1224" s="345"/>
      <c r="F1224" s="349"/>
      <c r="G1224" s="314"/>
      <c r="H1224" s="314"/>
      <c r="I1224" s="356"/>
      <c r="J1224" s="248"/>
      <c r="K1224" s="248"/>
      <c r="L1224" s="248"/>
      <c r="M1224" s="248"/>
      <c r="N1224" s="248"/>
    </row>
    <row r="1225" spans="1:14" s="295" customFormat="1" ht="12">
      <c r="A1225" s="345"/>
      <c r="B1225" s="346"/>
      <c r="C1225" s="347"/>
      <c r="D1225" s="356"/>
      <c r="E1225" s="345"/>
      <c r="F1225" s="349"/>
      <c r="G1225" s="314"/>
      <c r="H1225" s="314"/>
      <c r="I1225" s="356"/>
      <c r="J1225" s="248"/>
      <c r="K1225" s="248"/>
      <c r="L1225" s="248"/>
      <c r="M1225" s="248"/>
      <c r="N1225" s="248"/>
    </row>
    <row r="1226" spans="1:14" s="295" customFormat="1" ht="12">
      <c r="A1226" s="345"/>
      <c r="B1226" s="346"/>
      <c r="C1226" s="347"/>
      <c r="D1226" s="356"/>
      <c r="E1226" s="345"/>
      <c r="F1226" s="349"/>
      <c r="G1226" s="314"/>
      <c r="H1226" s="314"/>
      <c r="I1226" s="356"/>
      <c r="J1226" s="248"/>
      <c r="K1226" s="248"/>
      <c r="L1226" s="248"/>
      <c r="M1226" s="248"/>
      <c r="N1226" s="248"/>
    </row>
    <row r="1227" spans="1:14" s="295" customFormat="1" ht="12">
      <c r="A1227" s="345"/>
      <c r="B1227" s="346"/>
      <c r="C1227" s="347"/>
      <c r="D1227" s="356"/>
      <c r="E1227" s="345"/>
      <c r="F1227" s="349"/>
      <c r="G1227" s="314"/>
      <c r="H1227" s="314"/>
      <c r="I1227" s="356"/>
      <c r="J1227" s="248"/>
      <c r="K1227" s="248"/>
      <c r="L1227" s="248"/>
      <c r="M1227" s="248"/>
      <c r="N1227" s="248"/>
    </row>
    <row r="1228" spans="1:14" s="295" customFormat="1" ht="12">
      <c r="A1228" s="345"/>
      <c r="B1228" s="346"/>
      <c r="C1228" s="347"/>
      <c r="D1228" s="356"/>
      <c r="E1228" s="345"/>
      <c r="F1228" s="349"/>
      <c r="G1228" s="314"/>
      <c r="H1228" s="314"/>
      <c r="I1228" s="356"/>
      <c r="J1228" s="248"/>
      <c r="K1228" s="248"/>
      <c r="L1228" s="248"/>
      <c r="M1228" s="248"/>
      <c r="N1228" s="248"/>
    </row>
    <row r="1229" spans="1:14" s="295" customFormat="1" ht="12">
      <c r="A1229" s="345"/>
      <c r="B1229" s="346"/>
      <c r="C1229" s="347"/>
      <c r="D1229" s="356"/>
      <c r="E1229" s="345"/>
      <c r="F1229" s="349"/>
      <c r="G1229" s="314"/>
      <c r="H1229" s="314"/>
      <c r="I1229" s="356"/>
      <c r="J1229" s="248"/>
      <c r="K1229" s="248"/>
      <c r="L1229" s="248"/>
      <c r="M1229" s="248"/>
      <c r="N1229" s="248"/>
    </row>
    <row r="1230" spans="1:14" s="295" customFormat="1" ht="12">
      <c r="A1230" s="345"/>
      <c r="B1230" s="346"/>
      <c r="C1230" s="347"/>
      <c r="D1230" s="356"/>
      <c r="E1230" s="345"/>
      <c r="F1230" s="349"/>
      <c r="G1230" s="314"/>
      <c r="H1230" s="314"/>
      <c r="I1230" s="356"/>
      <c r="J1230" s="248"/>
      <c r="K1230" s="248"/>
      <c r="L1230" s="248"/>
      <c r="M1230" s="248"/>
      <c r="N1230" s="248"/>
    </row>
    <row r="1231" spans="1:14" s="295" customFormat="1" ht="12">
      <c r="A1231" s="345"/>
      <c r="B1231" s="346"/>
      <c r="C1231" s="347"/>
      <c r="D1231" s="356"/>
      <c r="E1231" s="345"/>
      <c r="F1231" s="349"/>
      <c r="G1231" s="314"/>
      <c r="H1231" s="314"/>
      <c r="I1231" s="356"/>
      <c r="J1231" s="248"/>
      <c r="K1231" s="248"/>
      <c r="L1231" s="248"/>
      <c r="M1231" s="248"/>
      <c r="N1231" s="248"/>
    </row>
    <row r="1232" spans="1:14" s="295" customFormat="1" ht="12">
      <c r="A1232" s="345"/>
      <c r="B1232" s="346"/>
      <c r="C1232" s="347"/>
      <c r="D1232" s="356"/>
      <c r="E1232" s="345"/>
      <c r="F1232" s="349"/>
      <c r="G1232" s="314"/>
      <c r="H1232" s="314"/>
      <c r="I1232" s="356"/>
      <c r="J1232" s="248"/>
      <c r="K1232" s="248"/>
      <c r="L1232" s="248"/>
      <c r="M1232" s="248"/>
      <c r="N1232" s="248"/>
    </row>
    <row r="1233" spans="1:14" s="295" customFormat="1" ht="12">
      <c r="A1233" s="345"/>
      <c r="B1233" s="346"/>
      <c r="C1233" s="347"/>
      <c r="D1233" s="356"/>
      <c r="E1233" s="345"/>
      <c r="F1233" s="349"/>
      <c r="G1233" s="314"/>
      <c r="H1233" s="314"/>
      <c r="I1233" s="356"/>
      <c r="J1233" s="248"/>
      <c r="K1233" s="248"/>
      <c r="L1233" s="248"/>
      <c r="M1233" s="248"/>
      <c r="N1233" s="248"/>
    </row>
    <row r="1234" spans="1:14" s="295" customFormat="1" ht="12">
      <c r="A1234" s="345"/>
      <c r="B1234" s="346"/>
      <c r="C1234" s="347"/>
      <c r="D1234" s="356"/>
      <c r="E1234" s="345"/>
      <c r="F1234" s="349"/>
      <c r="G1234" s="314"/>
      <c r="H1234" s="314"/>
      <c r="I1234" s="356"/>
      <c r="J1234" s="248"/>
      <c r="K1234" s="248"/>
      <c r="L1234" s="248"/>
      <c r="M1234" s="248"/>
      <c r="N1234" s="248"/>
    </row>
    <row r="1235" spans="1:14" s="295" customFormat="1" ht="12">
      <c r="A1235" s="345"/>
      <c r="B1235" s="346"/>
      <c r="C1235" s="347"/>
      <c r="D1235" s="356"/>
      <c r="E1235" s="345"/>
      <c r="F1235" s="349"/>
      <c r="G1235" s="314"/>
      <c r="H1235" s="314"/>
      <c r="I1235" s="356"/>
      <c r="J1235" s="248"/>
      <c r="K1235" s="248"/>
      <c r="L1235" s="248"/>
      <c r="M1235" s="248"/>
      <c r="N1235" s="248"/>
    </row>
    <row r="1236" spans="1:14" s="295" customFormat="1" ht="12">
      <c r="A1236" s="345"/>
      <c r="B1236" s="346"/>
      <c r="C1236" s="347"/>
      <c r="D1236" s="356"/>
      <c r="E1236" s="345"/>
      <c r="F1236" s="349"/>
      <c r="G1236" s="314"/>
      <c r="H1236" s="314"/>
      <c r="I1236" s="356"/>
      <c r="J1236" s="248"/>
      <c r="K1236" s="248"/>
      <c r="L1236" s="248"/>
      <c r="M1236" s="248"/>
      <c r="N1236" s="248"/>
    </row>
    <row r="1237" spans="1:14" s="295" customFormat="1" ht="12">
      <c r="A1237" s="345"/>
      <c r="B1237" s="346"/>
      <c r="C1237" s="347"/>
      <c r="D1237" s="356"/>
      <c r="E1237" s="345"/>
      <c r="F1237" s="349"/>
      <c r="G1237" s="314"/>
      <c r="H1237" s="314"/>
      <c r="I1237" s="356"/>
      <c r="J1237" s="248"/>
      <c r="K1237" s="248"/>
      <c r="L1237" s="248"/>
      <c r="M1237" s="248"/>
      <c r="N1237" s="248"/>
    </row>
    <row r="1238" spans="1:14" s="295" customFormat="1" ht="12">
      <c r="A1238" s="345"/>
      <c r="B1238" s="346"/>
      <c r="C1238" s="347"/>
      <c r="D1238" s="356"/>
      <c r="E1238" s="345"/>
      <c r="F1238" s="349"/>
      <c r="G1238" s="314"/>
      <c r="H1238" s="314"/>
      <c r="I1238" s="356"/>
      <c r="J1238" s="248"/>
      <c r="K1238" s="248"/>
      <c r="L1238" s="248"/>
      <c r="M1238" s="248"/>
      <c r="N1238" s="248"/>
    </row>
    <row r="1239" spans="1:14" s="295" customFormat="1" ht="12">
      <c r="A1239" s="345"/>
      <c r="B1239" s="346"/>
      <c r="C1239" s="347"/>
      <c r="D1239" s="356"/>
      <c r="E1239" s="345"/>
      <c r="F1239" s="349"/>
      <c r="G1239" s="314"/>
      <c r="H1239" s="314"/>
      <c r="I1239" s="356"/>
      <c r="J1239" s="248"/>
      <c r="K1239" s="248"/>
      <c r="L1239" s="248"/>
      <c r="M1239" s="248"/>
      <c r="N1239" s="248"/>
    </row>
    <row r="1240" spans="1:14" s="295" customFormat="1" ht="12">
      <c r="A1240" s="345"/>
      <c r="B1240" s="346"/>
      <c r="C1240" s="347"/>
      <c r="D1240" s="356"/>
      <c r="E1240" s="345"/>
      <c r="F1240" s="349"/>
      <c r="G1240" s="314"/>
      <c r="H1240" s="314"/>
      <c r="I1240" s="356"/>
      <c r="J1240" s="248"/>
      <c r="K1240" s="248"/>
      <c r="L1240" s="248"/>
      <c r="M1240" s="248"/>
      <c r="N1240" s="248"/>
    </row>
    <row r="1241" spans="1:14" s="295" customFormat="1" ht="12">
      <c r="A1241" s="345"/>
      <c r="B1241" s="346"/>
      <c r="C1241" s="347"/>
      <c r="D1241" s="356"/>
      <c r="E1241" s="345"/>
      <c r="F1241" s="349"/>
      <c r="G1241" s="314"/>
      <c r="H1241" s="314"/>
      <c r="I1241" s="356"/>
      <c r="J1241" s="248"/>
      <c r="K1241" s="248"/>
      <c r="L1241" s="248"/>
      <c r="M1241" s="248"/>
      <c r="N1241" s="248"/>
    </row>
    <row r="1242" spans="1:14" s="295" customFormat="1" ht="12">
      <c r="A1242" s="345"/>
      <c r="B1242" s="346"/>
      <c r="C1242" s="347"/>
      <c r="D1242" s="356"/>
      <c r="E1242" s="345"/>
      <c r="F1242" s="349"/>
      <c r="G1242" s="314"/>
      <c r="H1242" s="314"/>
      <c r="I1242" s="356"/>
      <c r="J1242" s="248"/>
      <c r="K1242" s="248"/>
      <c r="L1242" s="248"/>
      <c r="M1242" s="248"/>
      <c r="N1242" s="248"/>
    </row>
    <row r="1243" spans="1:14" s="295" customFormat="1" ht="12">
      <c r="A1243" s="345"/>
      <c r="B1243" s="346"/>
      <c r="C1243" s="347"/>
      <c r="D1243" s="356"/>
      <c r="E1243" s="345"/>
      <c r="F1243" s="349"/>
      <c r="G1243" s="314"/>
      <c r="H1243" s="314"/>
      <c r="I1243" s="356"/>
      <c r="J1243" s="248"/>
      <c r="K1243" s="248"/>
      <c r="L1243" s="248"/>
      <c r="M1243" s="248"/>
      <c r="N1243" s="248"/>
    </row>
    <row r="1244" spans="1:14" s="295" customFormat="1" ht="12">
      <c r="A1244" s="345"/>
      <c r="B1244" s="346"/>
      <c r="C1244" s="347"/>
      <c r="D1244" s="356"/>
      <c r="E1244" s="345"/>
      <c r="F1244" s="349"/>
      <c r="G1244" s="314"/>
      <c r="H1244" s="314"/>
      <c r="I1244" s="356"/>
      <c r="J1244" s="248"/>
      <c r="K1244" s="248"/>
      <c r="L1244" s="248"/>
      <c r="M1244" s="248"/>
      <c r="N1244" s="248"/>
    </row>
    <row r="1245" spans="1:14" s="295" customFormat="1" ht="12">
      <c r="A1245" s="345"/>
      <c r="B1245" s="346"/>
      <c r="C1245" s="347"/>
      <c r="D1245" s="356"/>
      <c r="E1245" s="345"/>
      <c r="F1245" s="349"/>
      <c r="G1245" s="314"/>
      <c r="H1245" s="314"/>
      <c r="I1245" s="356"/>
      <c r="J1245" s="248"/>
      <c r="K1245" s="248"/>
      <c r="L1245" s="248"/>
      <c r="M1245" s="248"/>
      <c r="N1245" s="248"/>
    </row>
    <row r="1246" spans="1:14" s="295" customFormat="1" ht="12">
      <c r="A1246" s="345"/>
      <c r="B1246" s="346"/>
      <c r="C1246" s="347"/>
      <c r="D1246" s="356"/>
      <c r="E1246" s="345"/>
      <c r="F1246" s="349"/>
      <c r="G1246" s="314"/>
      <c r="H1246" s="314"/>
      <c r="I1246" s="356"/>
      <c r="J1246" s="248"/>
      <c r="K1246" s="248"/>
      <c r="L1246" s="248"/>
      <c r="M1246" s="248"/>
      <c r="N1246" s="248"/>
    </row>
    <row r="1247" spans="1:14" s="295" customFormat="1" ht="12">
      <c r="A1247" s="345"/>
      <c r="B1247" s="346"/>
      <c r="C1247" s="347"/>
      <c r="D1247" s="356"/>
      <c r="E1247" s="345"/>
      <c r="F1247" s="349"/>
      <c r="G1247" s="314"/>
      <c r="H1247" s="314"/>
      <c r="I1247" s="356"/>
      <c r="J1247" s="248"/>
      <c r="K1247" s="248"/>
      <c r="L1247" s="248"/>
      <c r="M1247" s="248"/>
      <c r="N1247" s="248"/>
    </row>
    <row r="1248" spans="1:14" s="295" customFormat="1" ht="12">
      <c r="A1248" s="345"/>
      <c r="B1248" s="346"/>
      <c r="C1248" s="347"/>
      <c r="D1248" s="356"/>
      <c r="E1248" s="345"/>
      <c r="F1248" s="349"/>
      <c r="G1248" s="314"/>
      <c r="H1248" s="314"/>
      <c r="I1248" s="356"/>
      <c r="J1248" s="248"/>
      <c r="K1248" s="248"/>
      <c r="L1248" s="248"/>
      <c r="M1248" s="248"/>
      <c r="N1248" s="248"/>
    </row>
    <row r="1249" spans="1:14" s="295" customFormat="1" ht="12">
      <c r="A1249" s="345"/>
      <c r="B1249" s="346"/>
      <c r="C1249" s="347"/>
      <c r="D1249" s="356"/>
      <c r="E1249" s="345"/>
      <c r="F1249" s="349"/>
      <c r="G1249" s="314"/>
      <c r="H1249" s="314"/>
      <c r="I1249" s="356"/>
      <c r="J1249" s="248"/>
      <c r="K1249" s="248"/>
      <c r="L1249" s="248"/>
      <c r="M1249" s="248"/>
      <c r="N1249" s="248"/>
    </row>
    <row r="1250" spans="1:14" s="295" customFormat="1" ht="12">
      <c r="A1250" s="345"/>
      <c r="B1250" s="346"/>
      <c r="C1250" s="347"/>
      <c r="D1250" s="356"/>
      <c r="E1250" s="345"/>
      <c r="F1250" s="349"/>
      <c r="G1250" s="314"/>
      <c r="H1250" s="314"/>
      <c r="I1250" s="356"/>
      <c r="J1250" s="248"/>
      <c r="K1250" s="248"/>
      <c r="L1250" s="248"/>
      <c r="M1250" s="248"/>
      <c r="N1250" s="248"/>
    </row>
    <row r="1251" spans="1:14" s="295" customFormat="1" ht="12">
      <c r="A1251" s="345"/>
      <c r="B1251" s="346"/>
      <c r="C1251" s="347"/>
      <c r="D1251" s="356"/>
      <c r="E1251" s="345"/>
      <c r="F1251" s="349"/>
      <c r="G1251" s="314"/>
      <c r="H1251" s="314"/>
      <c r="I1251" s="356"/>
      <c r="J1251" s="248"/>
      <c r="K1251" s="248"/>
      <c r="L1251" s="248"/>
      <c r="M1251" s="248"/>
      <c r="N1251" s="248"/>
    </row>
    <row r="1252" spans="1:14" s="295" customFormat="1" ht="12">
      <c r="A1252" s="345"/>
      <c r="B1252" s="346"/>
      <c r="C1252" s="347"/>
      <c r="D1252" s="356"/>
      <c r="E1252" s="345"/>
      <c r="F1252" s="349"/>
      <c r="G1252" s="314"/>
      <c r="H1252" s="314"/>
      <c r="I1252" s="356"/>
      <c r="J1252" s="248"/>
      <c r="K1252" s="248"/>
      <c r="L1252" s="248"/>
      <c r="M1252" s="248"/>
      <c r="N1252" s="248"/>
    </row>
    <row r="1253" spans="1:14" s="295" customFormat="1" ht="12">
      <c r="A1253" s="345"/>
      <c r="B1253" s="346"/>
      <c r="C1253" s="347"/>
      <c r="D1253" s="356"/>
      <c r="E1253" s="345"/>
      <c r="F1253" s="349"/>
      <c r="G1253" s="314"/>
      <c r="H1253" s="314"/>
      <c r="I1253" s="356"/>
      <c r="J1253" s="248"/>
      <c r="K1253" s="248"/>
      <c r="L1253" s="248"/>
      <c r="M1253" s="248"/>
      <c r="N1253" s="248"/>
    </row>
    <row r="1254" spans="1:14" s="295" customFormat="1" ht="12">
      <c r="A1254" s="345"/>
      <c r="B1254" s="346"/>
      <c r="C1254" s="347"/>
      <c r="D1254" s="356"/>
      <c r="E1254" s="345"/>
      <c r="F1254" s="349"/>
      <c r="G1254" s="314"/>
      <c r="H1254" s="314"/>
      <c r="I1254" s="356"/>
      <c r="J1254" s="248"/>
      <c r="K1254" s="248"/>
      <c r="L1254" s="248"/>
      <c r="M1254" s="248"/>
      <c r="N1254" s="248"/>
    </row>
    <row r="1255" spans="1:14" s="295" customFormat="1" ht="12">
      <c r="A1255" s="345"/>
      <c r="B1255" s="346"/>
      <c r="C1255" s="347"/>
      <c r="D1255" s="356"/>
      <c r="E1255" s="345"/>
      <c r="F1255" s="349"/>
      <c r="G1255" s="314"/>
      <c r="H1255" s="314"/>
      <c r="I1255" s="356"/>
      <c r="J1255" s="248"/>
      <c r="K1255" s="248"/>
      <c r="L1255" s="248"/>
      <c r="M1255" s="248"/>
      <c r="N1255" s="248"/>
    </row>
    <row r="1256" spans="1:14" s="295" customFormat="1" ht="12">
      <c r="A1256" s="345"/>
      <c r="B1256" s="346"/>
      <c r="C1256" s="347"/>
      <c r="D1256" s="356"/>
      <c r="E1256" s="345"/>
      <c r="F1256" s="349"/>
      <c r="G1256" s="314"/>
      <c r="H1256" s="314"/>
      <c r="I1256" s="356"/>
      <c r="J1256" s="248"/>
      <c r="K1256" s="248"/>
      <c r="L1256" s="248"/>
      <c r="M1256" s="248"/>
      <c r="N1256" s="248"/>
    </row>
    <row r="1257" spans="1:14" s="295" customFormat="1" ht="12">
      <c r="A1257" s="345"/>
      <c r="B1257" s="346"/>
      <c r="C1257" s="347"/>
      <c r="D1257" s="356"/>
      <c r="E1257" s="345"/>
      <c r="F1257" s="349"/>
      <c r="G1257" s="314"/>
      <c r="H1257" s="314"/>
      <c r="I1257" s="356"/>
      <c r="J1257" s="248"/>
      <c r="K1257" s="248"/>
      <c r="L1257" s="248"/>
      <c r="M1257" s="248"/>
      <c r="N1257" s="248"/>
    </row>
    <row r="1258" spans="1:14" s="295" customFormat="1" ht="12">
      <c r="A1258" s="345"/>
      <c r="B1258" s="346"/>
      <c r="C1258" s="347"/>
      <c r="D1258" s="356"/>
      <c r="E1258" s="345"/>
      <c r="F1258" s="349"/>
      <c r="G1258" s="314"/>
      <c r="H1258" s="314"/>
      <c r="I1258" s="356"/>
      <c r="J1258" s="248"/>
      <c r="K1258" s="248"/>
      <c r="L1258" s="248"/>
      <c r="M1258" s="248"/>
      <c r="N1258" s="248"/>
    </row>
    <row r="1259" spans="1:14" s="295" customFormat="1" ht="12">
      <c r="A1259" s="345"/>
      <c r="B1259" s="346"/>
      <c r="C1259" s="347"/>
      <c r="D1259" s="356"/>
      <c r="E1259" s="345"/>
      <c r="F1259" s="349"/>
      <c r="G1259" s="314"/>
      <c r="H1259" s="314"/>
      <c r="I1259" s="356"/>
      <c r="J1259" s="248"/>
      <c r="K1259" s="248"/>
      <c r="L1259" s="248"/>
      <c r="M1259" s="248"/>
      <c r="N1259" s="248"/>
    </row>
    <row r="1260" spans="1:14" s="295" customFormat="1" ht="12">
      <c r="A1260" s="345"/>
      <c r="B1260" s="346"/>
      <c r="C1260" s="347"/>
      <c r="D1260" s="356"/>
      <c r="E1260" s="345"/>
      <c r="F1260" s="349"/>
      <c r="G1260" s="314"/>
      <c r="H1260" s="314"/>
      <c r="I1260" s="356"/>
      <c r="J1260" s="248"/>
      <c r="K1260" s="248"/>
      <c r="L1260" s="248"/>
      <c r="M1260" s="248"/>
      <c r="N1260" s="248"/>
    </row>
    <row r="1261" spans="1:14" s="295" customFormat="1" ht="12">
      <c r="A1261" s="345"/>
      <c r="B1261" s="346"/>
      <c r="C1261" s="347"/>
      <c r="D1261" s="356"/>
      <c r="E1261" s="345"/>
      <c r="F1261" s="349"/>
      <c r="G1261" s="314"/>
      <c r="H1261" s="314"/>
      <c r="I1261" s="356"/>
      <c r="J1261" s="248"/>
      <c r="K1261" s="248"/>
      <c r="L1261" s="248"/>
      <c r="M1261" s="248"/>
      <c r="N1261" s="248"/>
    </row>
    <row r="1262" spans="1:14" s="295" customFormat="1" ht="12">
      <c r="A1262" s="345"/>
      <c r="B1262" s="346"/>
      <c r="C1262" s="347"/>
      <c r="D1262" s="356"/>
      <c r="E1262" s="345"/>
      <c r="F1262" s="349"/>
      <c r="G1262" s="314"/>
      <c r="H1262" s="314"/>
      <c r="I1262" s="356"/>
      <c r="J1262" s="248"/>
      <c r="K1262" s="248"/>
      <c r="L1262" s="248"/>
      <c r="M1262" s="248"/>
      <c r="N1262" s="248"/>
    </row>
    <row r="1263" spans="1:14" s="295" customFormat="1" ht="12">
      <c r="A1263" s="345"/>
      <c r="B1263" s="346"/>
      <c r="C1263" s="347"/>
      <c r="D1263" s="356"/>
      <c r="E1263" s="345"/>
      <c r="F1263" s="349"/>
      <c r="G1263" s="314"/>
      <c r="H1263" s="314"/>
      <c r="I1263" s="356"/>
      <c r="J1263" s="248"/>
      <c r="K1263" s="248"/>
      <c r="L1263" s="248"/>
      <c r="M1263" s="248"/>
      <c r="N1263" s="248"/>
    </row>
    <row r="1264" spans="1:14" s="295" customFormat="1" ht="12">
      <c r="A1264" s="345"/>
      <c r="B1264" s="346"/>
      <c r="C1264" s="347"/>
      <c r="D1264" s="356"/>
      <c r="E1264" s="345"/>
      <c r="F1264" s="349"/>
      <c r="G1264" s="314"/>
      <c r="H1264" s="314"/>
      <c r="I1264" s="356"/>
      <c r="J1264" s="248"/>
      <c r="K1264" s="248"/>
      <c r="L1264" s="248"/>
      <c r="M1264" s="248"/>
      <c r="N1264" s="248"/>
    </row>
    <row r="1265" spans="1:14" s="295" customFormat="1" ht="12">
      <c r="A1265" s="345"/>
      <c r="B1265" s="346"/>
      <c r="C1265" s="347"/>
      <c r="D1265" s="356"/>
      <c r="E1265" s="345"/>
      <c r="F1265" s="349"/>
      <c r="G1265" s="314"/>
      <c r="H1265" s="314"/>
      <c r="I1265" s="356"/>
      <c r="J1265" s="248"/>
      <c r="K1265" s="248"/>
      <c r="L1265" s="248"/>
      <c r="M1265" s="248"/>
      <c r="N1265" s="248"/>
    </row>
    <row r="1266" spans="1:14" s="295" customFormat="1" ht="12">
      <c r="A1266" s="345"/>
      <c r="B1266" s="346"/>
      <c r="C1266" s="347"/>
      <c r="D1266" s="356"/>
      <c r="E1266" s="345"/>
      <c r="F1266" s="349"/>
      <c r="G1266" s="314"/>
      <c r="H1266" s="314"/>
      <c r="I1266" s="356"/>
      <c r="J1266" s="248"/>
      <c r="K1266" s="248"/>
      <c r="L1266" s="248"/>
      <c r="M1266" s="248"/>
      <c r="N1266" s="248"/>
    </row>
    <row r="1267" spans="1:14" s="295" customFormat="1" ht="12">
      <c r="A1267" s="345"/>
      <c r="B1267" s="346"/>
      <c r="C1267" s="347"/>
      <c r="D1267" s="356"/>
      <c r="E1267" s="345"/>
      <c r="F1267" s="349"/>
      <c r="G1267" s="314"/>
      <c r="H1267" s="314"/>
      <c r="I1267" s="356"/>
      <c r="J1267" s="248"/>
      <c r="K1267" s="248"/>
      <c r="L1267" s="248"/>
      <c r="M1267" s="248"/>
      <c r="N1267" s="248"/>
    </row>
    <row r="1268" spans="1:14" s="295" customFormat="1" ht="12">
      <c r="A1268" s="345"/>
      <c r="B1268" s="346"/>
      <c r="C1268" s="347"/>
      <c r="D1268" s="356"/>
      <c r="E1268" s="345"/>
      <c r="F1268" s="349"/>
      <c r="G1268" s="314"/>
      <c r="H1268" s="314"/>
      <c r="I1268" s="356"/>
      <c r="J1268" s="248"/>
      <c r="K1268" s="248"/>
      <c r="L1268" s="248"/>
      <c r="M1268" s="248"/>
      <c r="N1268" s="248"/>
    </row>
    <row r="1269" spans="1:14" s="295" customFormat="1" ht="12">
      <c r="A1269" s="345"/>
      <c r="B1269" s="346"/>
      <c r="C1269" s="347"/>
      <c r="D1269" s="356"/>
      <c r="E1269" s="345"/>
      <c r="F1269" s="349"/>
      <c r="G1269" s="314"/>
      <c r="H1269" s="314"/>
      <c r="I1269" s="356"/>
      <c r="J1269" s="248"/>
      <c r="K1269" s="248"/>
      <c r="L1269" s="248"/>
      <c r="M1269" s="248"/>
      <c r="N1269" s="248"/>
    </row>
    <row r="1270" spans="1:14" s="295" customFormat="1" ht="12">
      <c r="A1270" s="345"/>
      <c r="B1270" s="346"/>
      <c r="C1270" s="347"/>
      <c r="D1270" s="356"/>
      <c r="E1270" s="345"/>
      <c r="F1270" s="349"/>
      <c r="G1270" s="314"/>
      <c r="H1270" s="314"/>
      <c r="I1270" s="356"/>
      <c r="J1270" s="248"/>
      <c r="K1270" s="248"/>
      <c r="L1270" s="248"/>
      <c r="M1270" s="248"/>
      <c r="N1270" s="248"/>
    </row>
    <row r="1271" spans="1:14" s="295" customFormat="1" ht="12">
      <c r="A1271" s="345"/>
      <c r="B1271" s="346"/>
      <c r="C1271" s="347"/>
      <c r="D1271" s="356"/>
      <c r="E1271" s="345"/>
      <c r="F1271" s="349"/>
      <c r="G1271" s="314"/>
      <c r="H1271" s="314"/>
      <c r="I1271" s="356"/>
      <c r="J1271" s="248"/>
      <c r="K1271" s="248"/>
      <c r="L1271" s="248"/>
      <c r="M1271" s="248"/>
      <c r="N1271" s="248"/>
    </row>
    <row r="1272" spans="1:14" s="295" customFormat="1" ht="12">
      <c r="A1272" s="345"/>
      <c r="B1272" s="346"/>
      <c r="C1272" s="347"/>
      <c r="D1272" s="356"/>
      <c r="E1272" s="345"/>
      <c r="F1272" s="349"/>
      <c r="G1272" s="314"/>
      <c r="H1272" s="314"/>
      <c r="I1272" s="356"/>
      <c r="J1272" s="248"/>
      <c r="K1272" s="248"/>
      <c r="L1272" s="248"/>
      <c r="M1272" s="248"/>
      <c r="N1272" s="248"/>
    </row>
    <row r="1273" spans="1:14" s="295" customFormat="1" ht="12">
      <c r="A1273" s="345"/>
      <c r="B1273" s="346"/>
      <c r="C1273" s="347"/>
      <c r="D1273" s="356"/>
      <c r="E1273" s="345"/>
      <c r="F1273" s="349"/>
      <c r="G1273" s="314"/>
      <c r="H1273" s="314"/>
      <c r="I1273" s="356"/>
      <c r="J1273" s="248"/>
      <c r="K1273" s="248"/>
      <c r="L1273" s="248"/>
      <c r="M1273" s="248"/>
      <c r="N1273" s="248"/>
    </row>
    <row r="1274" spans="1:14" s="295" customFormat="1" ht="12">
      <c r="A1274" s="345"/>
      <c r="B1274" s="346"/>
      <c r="C1274" s="347"/>
      <c r="D1274" s="356"/>
      <c r="E1274" s="345"/>
      <c r="F1274" s="349"/>
      <c r="G1274" s="314"/>
      <c r="H1274" s="314"/>
      <c r="I1274" s="356"/>
      <c r="J1274" s="248"/>
      <c r="K1274" s="248"/>
      <c r="L1274" s="248"/>
      <c r="M1274" s="248"/>
      <c r="N1274" s="248"/>
    </row>
    <row r="1275" spans="1:14" s="295" customFormat="1" ht="12">
      <c r="A1275" s="345"/>
      <c r="B1275" s="346"/>
      <c r="C1275" s="347"/>
      <c r="D1275" s="356"/>
      <c r="E1275" s="345"/>
      <c r="F1275" s="349"/>
      <c r="G1275" s="314"/>
      <c r="H1275" s="314"/>
      <c r="I1275" s="356"/>
      <c r="J1275" s="248"/>
      <c r="K1275" s="248"/>
      <c r="L1275" s="248"/>
      <c r="M1275" s="248"/>
      <c r="N1275" s="248"/>
    </row>
    <row r="1276" spans="1:14" s="295" customFormat="1" ht="12">
      <c r="A1276" s="345"/>
      <c r="B1276" s="346"/>
      <c r="C1276" s="347"/>
      <c r="D1276" s="356"/>
      <c r="E1276" s="345"/>
      <c r="F1276" s="349"/>
      <c r="G1276" s="314"/>
      <c r="H1276" s="314"/>
      <c r="I1276" s="356"/>
      <c r="J1276" s="248"/>
      <c r="K1276" s="248"/>
      <c r="L1276" s="248"/>
      <c r="M1276" s="248"/>
      <c r="N1276" s="248"/>
    </row>
    <row r="1277" spans="1:14" s="295" customFormat="1" ht="12">
      <c r="A1277" s="345"/>
      <c r="B1277" s="346"/>
      <c r="C1277" s="347"/>
      <c r="D1277" s="356"/>
      <c r="E1277" s="345"/>
      <c r="F1277" s="349"/>
      <c r="G1277" s="314"/>
      <c r="H1277" s="314"/>
      <c r="I1277" s="356"/>
      <c r="J1277" s="248"/>
      <c r="K1277" s="248"/>
      <c r="L1277" s="248"/>
      <c r="M1277" s="248"/>
      <c r="N1277" s="248"/>
    </row>
    <row r="1278" spans="1:14" s="295" customFormat="1" ht="12">
      <c r="A1278" s="345"/>
      <c r="B1278" s="346"/>
      <c r="C1278" s="347"/>
      <c r="D1278" s="356"/>
      <c r="E1278" s="345"/>
      <c r="F1278" s="349"/>
      <c r="G1278" s="314"/>
      <c r="H1278" s="314"/>
      <c r="I1278" s="356"/>
      <c r="J1278" s="248"/>
      <c r="K1278" s="248"/>
      <c r="L1278" s="248"/>
      <c r="M1278" s="248"/>
      <c r="N1278" s="248"/>
    </row>
    <row r="1279" spans="1:14" s="295" customFormat="1" ht="12">
      <c r="A1279" s="345"/>
      <c r="B1279" s="346"/>
      <c r="C1279" s="347"/>
      <c r="D1279" s="356"/>
      <c r="E1279" s="345"/>
      <c r="F1279" s="349"/>
      <c r="G1279" s="314"/>
      <c r="H1279" s="314"/>
      <c r="I1279" s="356"/>
      <c r="J1279" s="248"/>
      <c r="K1279" s="248"/>
      <c r="L1279" s="248"/>
      <c r="M1279" s="248"/>
      <c r="N1279" s="248"/>
    </row>
    <row r="1280" spans="1:14" s="295" customFormat="1" ht="12">
      <c r="A1280" s="345"/>
      <c r="B1280" s="346"/>
      <c r="C1280" s="347"/>
      <c r="D1280" s="356"/>
      <c r="E1280" s="345"/>
      <c r="F1280" s="349"/>
      <c r="G1280" s="314"/>
      <c r="H1280" s="314"/>
      <c r="I1280" s="356"/>
      <c r="J1280" s="248"/>
      <c r="K1280" s="248"/>
      <c r="L1280" s="248"/>
      <c r="M1280" s="248"/>
      <c r="N1280" s="248"/>
    </row>
    <row r="1281" spans="1:14" s="295" customFormat="1" ht="12">
      <c r="A1281" s="345"/>
      <c r="B1281" s="346"/>
      <c r="C1281" s="347"/>
      <c r="D1281" s="356"/>
      <c r="E1281" s="345"/>
      <c r="F1281" s="349"/>
      <c r="G1281" s="314"/>
      <c r="H1281" s="314"/>
      <c r="I1281" s="356"/>
      <c r="J1281" s="248"/>
      <c r="K1281" s="248"/>
      <c r="L1281" s="248"/>
      <c r="M1281" s="248"/>
      <c r="N1281" s="248"/>
    </row>
    <row r="1282" spans="1:14" s="295" customFormat="1" ht="12">
      <c r="A1282" s="345"/>
      <c r="B1282" s="346"/>
      <c r="C1282" s="347"/>
      <c r="D1282" s="356"/>
      <c r="E1282" s="345"/>
      <c r="F1282" s="349"/>
      <c r="G1282" s="314"/>
      <c r="H1282" s="314"/>
      <c r="I1282" s="356"/>
      <c r="J1282" s="248"/>
      <c r="K1282" s="248"/>
      <c r="L1282" s="248"/>
      <c r="M1282" s="248"/>
      <c r="N1282" s="248"/>
    </row>
    <row r="1283" spans="1:14" s="295" customFormat="1" ht="12">
      <c r="A1283" s="345"/>
      <c r="B1283" s="346"/>
      <c r="C1283" s="347"/>
      <c r="D1283" s="356"/>
      <c r="E1283" s="345"/>
      <c r="F1283" s="349"/>
      <c r="G1283" s="314"/>
      <c r="H1283" s="314"/>
      <c r="I1283" s="356"/>
      <c r="J1283" s="248"/>
      <c r="K1283" s="248"/>
      <c r="L1283" s="248"/>
      <c r="M1283" s="248"/>
      <c r="N1283" s="248"/>
    </row>
    <row r="1284" spans="1:14" s="295" customFormat="1" ht="12">
      <c r="A1284" s="345"/>
      <c r="B1284" s="346"/>
      <c r="C1284" s="347"/>
      <c r="D1284" s="356"/>
      <c r="E1284" s="345"/>
      <c r="F1284" s="349"/>
      <c r="G1284" s="314"/>
      <c r="H1284" s="314"/>
      <c r="I1284" s="356"/>
      <c r="J1284" s="248"/>
      <c r="K1284" s="248"/>
      <c r="L1284" s="248"/>
      <c r="M1284" s="248"/>
      <c r="N1284" s="248"/>
    </row>
    <row r="1285" spans="1:14" s="295" customFormat="1" ht="12">
      <c r="A1285" s="345"/>
      <c r="B1285" s="346"/>
      <c r="C1285" s="347"/>
      <c r="D1285" s="356"/>
      <c r="E1285" s="345"/>
      <c r="F1285" s="349"/>
      <c r="G1285" s="314"/>
      <c r="H1285" s="314"/>
      <c r="I1285" s="356"/>
      <c r="J1285" s="248"/>
      <c r="K1285" s="248"/>
      <c r="L1285" s="248"/>
      <c r="M1285" s="248"/>
      <c r="N1285" s="248"/>
    </row>
    <row r="1286" spans="1:14" s="295" customFormat="1" ht="12">
      <c r="A1286" s="345"/>
      <c r="B1286" s="346"/>
      <c r="C1286" s="347"/>
      <c r="D1286" s="356"/>
      <c r="E1286" s="345"/>
      <c r="F1286" s="349"/>
      <c r="G1286" s="314"/>
      <c r="H1286" s="314"/>
      <c r="I1286" s="356"/>
      <c r="J1286" s="248"/>
      <c r="K1286" s="248"/>
      <c r="L1286" s="248"/>
      <c r="M1286" s="248"/>
      <c r="N1286" s="248"/>
    </row>
    <row r="1287" spans="1:14" s="295" customFormat="1" ht="12">
      <c r="A1287" s="345"/>
      <c r="B1287" s="346"/>
      <c r="C1287" s="347"/>
      <c r="D1287" s="356"/>
      <c r="E1287" s="345"/>
      <c r="F1287" s="349"/>
      <c r="G1287" s="314"/>
      <c r="H1287" s="314"/>
      <c r="I1287" s="356"/>
      <c r="J1287" s="248"/>
      <c r="K1287" s="248"/>
      <c r="L1287" s="248"/>
      <c r="M1287" s="248"/>
      <c r="N1287" s="248"/>
    </row>
    <row r="1288" spans="1:14" s="295" customFormat="1" ht="12">
      <c r="A1288" s="345"/>
      <c r="B1288" s="346"/>
      <c r="C1288" s="347"/>
      <c r="D1288" s="356"/>
      <c r="E1288" s="345"/>
      <c r="F1288" s="349"/>
      <c r="G1288" s="314"/>
      <c r="H1288" s="314"/>
      <c r="I1288" s="356"/>
      <c r="J1288" s="248"/>
      <c r="K1288" s="248"/>
      <c r="L1288" s="248"/>
      <c r="M1288" s="248"/>
      <c r="N1288" s="248"/>
    </row>
    <row r="1289" spans="1:14" s="295" customFormat="1" ht="12">
      <c r="A1289" s="345"/>
      <c r="B1289" s="346"/>
      <c r="C1289" s="347"/>
      <c r="D1289" s="356"/>
      <c r="E1289" s="345"/>
      <c r="F1289" s="349"/>
      <c r="G1289" s="314"/>
      <c r="H1289" s="314"/>
      <c r="I1289" s="356"/>
      <c r="J1289" s="248"/>
      <c r="K1289" s="248"/>
      <c r="L1289" s="248"/>
      <c r="M1289" s="248"/>
      <c r="N1289" s="248"/>
    </row>
    <row r="1290" spans="1:14" s="295" customFormat="1" ht="12">
      <c r="A1290" s="345"/>
      <c r="B1290" s="346"/>
      <c r="C1290" s="347"/>
      <c r="D1290" s="356"/>
      <c r="E1290" s="345"/>
      <c r="F1290" s="349"/>
      <c r="G1290" s="314"/>
      <c r="H1290" s="314"/>
      <c r="I1290" s="356"/>
      <c r="J1290" s="248"/>
      <c r="K1290" s="248"/>
      <c r="L1290" s="248"/>
      <c r="M1290" s="248"/>
      <c r="N1290" s="248"/>
    </row>
    <row r="1291" spans="1:14" s="295" customFormat="1" ht="12">
      <c r="A1291" s="345"/>
      <c r="B1291" s="346"/>
      <c r="C1291" s="347"/>
      <c r="D1291" s="356"/>
      <c r="E1291" s="345"/>
      <c r="F1291" s="349"/>
      <c r="G1291" s="314"/>
      <c r="H1291" s="314"/>
      <c r="I1291" s="356"/>
      <c r="J1291" s="248"/>
      <c r="K1291" s="248"/>
      <c r="L1291" s="248"/>
      <c r="M1291" s="248"/>
      <c r="N1291" s="248"/>
    </row>
    <row r="1292" spans="1:14" s="295" customFormat="1" ht="12">
      <c r="A1292" s="345"/>
      <c r="B1292" s="346"/>
      <c r="C1292" s="347"/>
      <c r="D1292" s="356"/>
      <c r="E1292" s="345"/>
      <c r="F1292" s="349"/>
      <c r="G1292" s="314"/>
      <c r="H1292" s="314"/>
      <c r="I1292" s="356"/>
      <c r="J1292" s="248"/>
      <c r="K1292" s="248"/>
      <c r="L1292" s="248"/>
      <c r="M1292" s="248"/>
      <c r="N1292" s="248"/>
    </row>
    <row r="1293" spans="1:14" s="295" customFormat="1" ht="12">
      <c r="A1293" s="345"/>
      <c r="B1293" s="346"/>
      <c r="C1293" s="347"/>
      <c r="D1293" s="356"/>
      <c r="E1293" s="345"/>
      <c r="F1293" s="349"/>
      <c r="G1293" s="314"/>
      <c r="H1293" s="314"/>
      <c r="I1293" s="356"/>
      <c r="J1293" s="248"/>
      <c r="K1293" s="248"/>
      <c r="L1293" s="248"/>
      <c r="M1293" s="248"/>
      <c r="N1293" s="248"/>
    </row>
    <row r="1294" spans="1:14" s="295" customFormat="1" ht="12">
      <c r="A1294" s="345"/>
      <c r="B1294" s="346"/>
      <c r="C1294" s="347"/>
      <c r="D1294" s="356"/>
      <c r="E1294" s="345"/>
      <c r="F1294" s="349"/>
      <c r="G1294" s="314"/>
      <c r="H1294" s="314"/>
      <c r="I1294" s="356"/>
      <c r="J1294" s="248"/>
      <c r="K1294" s="248"/>
      <c r="L1294" s="248"/>
      <c r="M1294" s="248"/>
      <c r="N1294" s="248"/>
    </row>
    <row r="1295" spans="1:14" s="295" customFormat="1" ht="12">
      <c r="A1295" s="345"/>
      <c r="B1295" s="346"/>
      <c r="C1295" s="347"/>
      <c r="D1295" s="356"/>
      <c r="E1295" s="345"/>
      <c r="F1295" s="349"/>
      <c r="G1295" s="314"/>
      <c r="H1295" s="314"/>
      <c r="I1295" s="356"/>
      <c r="J1295" s="248"/>
      <c r="K1295" s="248"/>
      <c r="L1295" s="248"/>
      <c r="M1295" s="248"/>
      <c r="N1295" s="248"/>
    </row>
    <row r="1296" spans="1:14" s="295" customFormat="1" ht="12">
      <c r="A1296" s="345"/>
      <c r="B1296" s="346"/>
      <c r="C1296" s="347"/>
      <c r="D1296" s="356"/>
      <c r="E1296" s="345"/>
      <c r="F1296" s="349"/>
      <c r="G1296" s="314"/>
      <c r="H1296" s="314"/>
      <c r="I1296" s="356"/>
      <c r="J1296" s="248"/>
      <c r="K1296" s="248"/>
      <c r="L1296" s="248"/>
      <c r="M1296" s="248"/>
      <c r="N1296" s="248"/>
    </row>
    <row r="1297" spans="1:14" s="295" customFormat="1" ht="12">
      <c r="A1297" s="345"/>
      <c r="B1297" s="346"/>
      <c r="C1297" s="347"/>
      <c r="D1297" s="356"/>
      <c r="E1297" s="345"/>
      <c r="F1297" s="349"/>
      <c r="G1297" s="314"/>
      <c r="H1297" s="314"/>
      <c r="I1297" s="356"/>
      <c r="J1297" s="248"/>
      <c r="K1297" s="248"/>
      <c r="L1297" s="248"/>
      <c r="M1297" s="248"/>
      <c r="N1297" s="248"/>
    </row>
    <row r="1298" spans="1:14" s="295" customFormat="1" ht="12">
      <c r="A1298" s="345"/>
      <c r="B1298" s="346"/>
      <c r="C1298" s="347"/>
      <c r="D1298" s="356"/>
      <c r="E1298" s="345"/>
      <c r="F1298" s="349"/>
      <c r="G1298" s="314"/>
      <c r="H1298" s="314"/>
      <c r="I1298" s="356"/>
      <c r="J1298" s="248"/>
      <c r="K1298" s="248"/>
      <c r="L1298" s="248"/>
      <c r="M1298" s="248"/>
      <c r="N1298" s="248"/>
    </row>
    <row r="1299" spans="1:14" s="295" customFormat="1" ht="12">
      <c r="A1299" s="345"/>
      <c r="B1299" s="346"/>
      <c r="C1299" s="347"/>
      <c r="D1299" s="356"/>
      <c r="E1299" s="345"/>
      <c r="F1299" s="349"/>
      <c r="G1299" s="314"/>
      <c r="H1299" s="314"/>
      <c r="I1299" s="356"/>
      <c r="J1299" s="248"/>
      <c r="K1299" s="248"/>
      <c r="L1299" s="248"/>
      <c r="M1299" s="248"/>
      <c r="N1299" s="248"/>
    </row>
    <row r="1300" spans="1:14" s="295" customFormat="1" ht="12">
      <c r="A1300" s="345"/>
      <c r="B1300" s="346"/>
      <c r="C1300" s="347"/>
      <c r="D1300" s="356"/>
      <c r="E1300" s="345"/>
      <c r="F1300" s="349"/>
      <c r="G1300" s="314"/>
      <c r="H1300" s="314"/>
      <c r="I1300" s="356"/>
      <c r="J1300" s="248"/>
      <c r="K1300" s="248"/>
      <c r="L1300" s="248"/>
      <c r="M1300" s="248"/>
      <c r="N1300" s="248"/>
    </row>
    <row r="1301" spans="1:14" s="295" customFormat="1" ht="12">
      <c r="A1301" s="345"/>
      <c r="B1301" s="346"/>
      <c r="C1301" s="347"/>
      <c r="D1301" s="356"/>
      <c r="E1301" s="345"/>
      <c r="F1301" s="349"/>
      <c r="G1301" s="314"/>
      <c r="H1301" s="314"/>
      <c r="I1301" s="356"/>
      <c r="J1301" s="248"/>
      <c r="K1301" s="248"/>
      <c r="L1301" s="248"/>
      <c r="M1301" s="248"/>
      <c r="N1301" s="248"/>
    </row>
    <row r="1302" spans="1:14" s="295" customFormat="1" ht="12">
      <c r="A1302" s="345"/>
      <c r="B1302" s="346"/>
      <c r="C1302" s="347"/>
      <c r="D1302" s="356"/>
      <c r="E1302" s="345"/>
      <c r="F1302" s="349"/>
      <c r="G1302" s="314"/>
      <c r="H1302" s="314"/>
      <c r="I1302" s="356"/>
      <c r="J1302" s="248"/>
      <c r="K1302" s="248"/>
      <c r="L1302" s="248"/>
      <c r="M1302" s="248"/>
      <c r="N1302" s="248"/>
    </row>
    <row r="1303" spans="1:14" s="295" customFormat="1" ht="12">
      <c r="A1303" s="345"/>
      <c r="B1303" s="346"/>
      <c r="C1303" s="347"/>
      <c r="D1303" s="356"/>
      <c r="E1303" s="345"/>
      <c r="F1303" s="349"/>
      <c r="G1303" s="314"/>
      <c r="H1303" s="314"/>
      <c r="I1303" s="356"/>
      <c r="J1303" s="248"/>
      <c r="K1303" s="248"/>
      <c r="L1303" s="248"/>
      <c r="M1303" s="248"/>
      <c r="N1303" s="248"/>
    </row>
    <row r="1304" spans="1:14" s="295" customFormat="1" ht="12">
      <c r="A1304" s="345"/>
      <c r="B1304" s="346"/>
      <c r="C1304" s="347"/>
      <c r="D1304" s="356"/>
      <c r="E1304" s="345"/>
      <c r="F1304" s="349"/>
      <c r="G1304" s="314"/>
      <c r="H1304" s="314"/>
      <c r="I1304" s="356"/>
      <c r="J1304" s="248"/>
      <c r="K1304" s="248"/>
      <c r="L1304" s="248"/>
      <c r="M1304" s="248"/>
      <c r="N1304" s="248"/>
    </row>
    <row r="1305" spans="1:14" s="295" customFormat="1" ht="12">
      <c r="A1305" s="345"/>
      <c r="B1305" s="346"/>
      <c r="C1305" s="347"/>
      <c r="D1305" s="356"/>
      <c r="E1305" s="345"/>
      <c r="F1305" s="349"/>
      <c r="G1305" s="314"/>
      <c r="H1305" s="314"/>
      <c r="I1305" s="356"/>
      <c r="J1305" s="248"/>
      <c r="K1305" s="248"/>
      <c r="L1305" s="248"/>
      <c r="M1305" s="248"/>
      <c r="N1305" s="248"/>
    </row>
    <row r="1306" spans="1:14" s="295" customFormat="1" ht="12">
      <c r="A1306" s="345"/>
      <c r="B1306" s="346"/>
      <c r="C1306" s="347"/>
      <c r="D1306" s="356"/>
      <c r="E1306" s="345"/>
      <c r="F1306" s="349"/>
      <c r="G1306" s="314"/>
      <c r="H1306" s="314"/>
      <c r="I1306" s="356"/>
      <c r="J1306" s="248"/>
      <c r="K1306" s="248"/>
      <c r="L1306" s="248"/>
      <c r="M1306" s="248"/>
      <c r="N1306" s="248"/>
    </row>
    <row r="1307" spans="1:14" s="295" customFormat="1" ht="12">
      <c r="A1307" s="345"/>
      <c r="B1307" s="346"/>
      <c r="C1307" s="347"/>
      <c r="D1307" s="356"/>
      <c r="E1307" s="345"/>
      <c r="F1307" s="349"/>
      <c r="G1307" s="314"/>
      <c r="H1307" s="314"/>
      <c r="I1307" s="356"/>
      <c r="J1307" s="248"/>
      <c r="K1307" s="248"/>
      <c r="L1307" s="248"/>
      <c r="M1307" s="248"/>
      <c r="N1307" s="248"/>
    </row>
    <row r="1308" spans="1:14" s="295" customFormat="1" ht="12">
      <c r="A1308" s="345"/>
      <c r="B1308" s="346"/>
      <c r="C1308" s="347"/>
      <c r="D1308" s="356"/>
      <c r="E1308" s="345"/>
      <c r="F1308" s="349"/>
      <c r="G1308" s="314"/>
      <c r="H1308" s="314"/>
      <c r="I1308" s="356"/>
      <c r="J1308" s="248"/>
      <c r="K1308" s="248"/>
      <c r="L1308" s="248"/>
      <c r="M1308" s="248"/>
      <c r="N1308" s="248"/>
    </row>
    <row r="1309" spans="1:14" s="295" customFormat="1" ht="12">
      <c r="A1309" s="345"/>
      <c r="B1309" s="346"/>
      <c r="C1309" s="347"/>
      <c r="D1309" s="356"/>
      <c r="E1309" s="345"/>
      <c r="F1309" s="349"/>
      <c r="G1309" s="314"/>
      <c r="H1309" s="314"/>
      <c r="I1309" s="356"/>
      <c r="J1309" s="248"/>
      <c r="K1309" s="248"/>
      <c r="L1309" s="248"/>
      <c r="M1309" s="248"/>
      <c r="N1309" s="248"/>
    </row>
    <row r="1310" spans="1:14" s="295" customFormat="1" ht="12">
      <c r="A1310" s="345"/>
      <c r="B1310" s="346"/>
      <c r="C1310" s="347"/>
      <c r="D1310" s="356"/>
      <c r="E1310" s="345"/>
      <c r="F1310" s="349"/>
      <c r="G1310" s="314"/>
      <c r="H1310" s="314"/>
      <c r="I1310" s="356"/>
      <c r="J1310" s="248"/>
      <c r="K1310" s="248"/>
      <c r="L1310" s="248"/>
      <c r="M1310" s="248"/>
      <c r="N1310" s="248"/>
    </row>
    <row r="1311" spans="1:14" s="295" customFormat="1" ht="12">
      <c r="A1311" s="345"/>
      <c r="B1311" s="346"/>
      <c r="C1311" s="347"/>
      <c r="D1311" s="356"/>
      <c r="E1311" s="345"/>
      <c r="F1311" s="349"/>
      <c r="G1311" s="314"/>
      <c r="H1311" s="314"/>
      <c r="I1311" s="356"/>
      <c r="J1311" s="248"/>
      <c r="K1311" s="248"/>
      <c r="L1311" s="248"/>
      <c r="M1311" s="248"/>
      <c r="N1311" s="248"/>
    </row>
    <row r="1312" spans="1:14" s="295" customFormat="1" ht="12">
      <c r="A1312" s="345"/>
      <c r="B1312" s="346"/>
      <c r="C1312" s="347"/>
      <c r="D1312" s="356"/>
      <c r="E1312" s="345"/>
      <c r="F1312" s="349"/>
      <c r="G1312" s="314"/>
      <c r="H1312" s="314"/>
      <c r="I1312" s="356"/>
      <c r="J1312" s="248"/>
      <c r="K1312" s="248"/>
      <c r="L1312" s="248"/>
      <c r="M1312" s="248"/>
      <c r="N1312" s="248"/>
    </row>
    <row r="1313" spans="1:14" s="295" customFormat="1" ht="12">
      <c r="A1313" s="345"/>
      <c r="B1313" s="346"/>
      <c r="C1313" s="347"/>
      <c r="D1313" s="356"/>
      <c r="E1313" s="345"/>
      <c r="F1313" s="349"/>
      <c r="G1313" s="314"/>
      <c r="H1313" s="314"/>
      <c r="I1313" s="356"/>
      <c r="J1313" s="248"/>
      <c r="K1313" s="248"/>
      <c r="L1313" s="248"/>
      <c r="M1313" s="248"/>
      <c r="N1313" s="248"/>
    </row>
    <row r="1314" spans="1:14" s="295" customFormat="1" ht="12">
      <c r="A1314" s="345"/>
      <c r="B1314" s="346"/>
      <c r="C1314" s="347"/>
      <c r="D1314" s="356"/>
      <c r="E1314" s="345"/>
      <c r="F1314" s="349"/>
      <c r="G1314" s="314"/>
      <c r="H1314" s="314"/>
      <c r="I1314" s="356"/>
      <c r="J1314" s="248"/>
      <c r="K1314" s="248"/>
      <c r="M1314" s="248"/>
      <c r="N1314" s="248"/>
    </row>
    <row r="1315" spans="1:14" s="295" customFormat="1" ht="12">
      <c r="A1315" s="345"/>
      <c r="B1315" s="346"/>
      <c r="C1315" s="347"/>
      <c r="D1315" s="356"/>
      <c r="E1315" s="345"/>
      <c r="F1315" s="349"/>
      <c r="G1315" s="314"/>
      <c r="H1315" s="314"/>
      <c r="I1315" s="356"/>
      <c r="J1315" s="248"/>
      <c r="K1315" s="248"/>
      <c r="M1315" s="248"/>
      <c r="N1315" s="248"/>
    </row>
    <row r="1316" spans="1:14" s="295" customFormat="1" ht="12">
      <c r="A1316" s="345"/>
      <c r="B1316" s="346"/>
      <c r="C1316" s="347"/>
      <c r="D1316" s="356"/>
      <c r="E1316" s="345"/>
      <c r="F1316" s="349"/>
      <c r="G1316" s="314"/>
      <c r="H1316" s="314"/>
      <c r="I1316" s="356"/>
      <c r="J1316" s="248"/>
      <c r="K1316" s="248"/>
      <c r="M1316" s="248"/>
      <c r="N1316" s="248"/>
    </row>
    <row r="1317" spans="1:14" s="295" customFormat="1" ht="12">
      <c r="A1317" s="345"/>
      <c r="B1317" s="346"/>
      <c r="C1317" s="347"/>
      <c r="D1317" s="356"/>
      <c r="E1317" s="345"/>
      <c r="F1317" s="349"/>
      <c r="G1317" s="314"/>
      <c r="H1317" s="314"/>
      <c r="I1317" s="356"/>
      <c r="J1317" s="248"/>
      <c r="K1317" s="248"/>
      <c r="M1317" s="248"/>
      <c r="N1317" s="248"/>
    </row>
    <row r="1320" spans="1:14" s="370" customFormat="1" ht="12">
      <c r="A1320" s="345"/>
      <c r="B1320" s="346"/>
      <c r="C1320" s="347"/>
      <c r="D1320" s="356"/>
      <c r="E1320" s="345"/>
      <c r="F1320" s="349"/>
      <c r="G1320" s="314"/>
      <c r="H1320" s="314"/>
      <c r="I1320" s="356"/>
      <c r="J1320" s="248"/>
      <c r="K1320" s="248"/>
      <c r="L1320" s="295"/>
      <c r="M1320" s="248"/>
      <c r="N1320" s="248"/>
    </row>
    <row r="1321" spans="1:14" s="370" customFormat="1" ht="12">
      <c r="A1321" s="345"/>
      <c r="B1321" s="346"/>
      <c r="C1321" s="347"/>
      <c r="D1321" s="356"/>
      <c r="E1321" s="345"/>
      <c r="F1321" s="349"/>
      <c r="G1321" s="314"/>
      <c r="H1321" s="314"/>
      <c r="I1321" s="356"/>
      <c r="J1321" s="248"/>
      <c r="K1321" s="248"/>
      <c r="L1321" s="295"/>
      <c r="M1321" s="248"/>
      <c r="N1321" s="248"/>
    </row>
    <row r="1322" spans="1:14" s="370" customFormat="1" ht="12">
      <c r="A1322" s="345"/>
      <c r="B1322" s="346"/>
      <c r="C1322" s="347"/>
      <c r="D1322" s="356"/>
      <c r="E1322" s="345"/>
      <c r="F1322" s="349"/>
      <c r="G1322" s="314"/>
      <c r="H1322" s="314"/>
      <c r="I1322" s="356"/>
      <c r="J1322" s="248"/>
      <c r="K1322" s="248"/>
      <c r="L1322" s="295"/>
      <c r="M1322" s="248"/>
      <c r="N1322" s="248"/>
    </row>
    <row r="1323" spans="1:14" s="370" customFormat="1" ht="12">
      <c r="A1323" s="345"/>
      <c r="B1323" s="346"/>
      <c r="C1323" s="347"/>
      <c r="D1323" s="356"/>
      <c r="E1323" s="345"/>
      <c r="F1323" s="349"/>
      <c r="G1323" s="314"/>
      <c r="H1323" s="314"/>
      <c r="I1323" s="356"/>
      <c r="J1323" s="248"/>
      <c r="K1323" s="248"/>
      <c r="L1323" s="295"/>
      <c r="M1323" s="248"/>
      <c r="N1323" s="248"/>
    </row>
    <row r="1324" spans="1:14" s="370" customFormat="1" ht="12">
      <c r="A1324" s="345"/>
      <c r="B1324" s="346"/>
      <c r="C1324" s="347"/>
      <c r="D1324" s="356"/>
      <c r="E1324" s="345"/>
      <c r="F1324" s="349"/>
      <c r="G1324" s="314"/>
      <c r="H1324" s="314"/>
      <c r="I1324" s="356"/>
      <c r="J1324" s="248"/>
      <c r="K1324" s="248"/>
      <c r="L1324" s="295"/>
      <c r="M1324" s="248"/>
      <c r="N1324" s="248"/>
    </row>
    <row r="1325" spans="1:14" s="370" customFormat="1" ht="12">
      <c r="A1325" s="345"/>
      <c r="B1325" s="346"/>
      <c r="C1325" s="347"/>
      <c r="D1325" s="356"/>
      <c r="E1325" s="345"/>
      <c r="F1325" s="349"/>
      <c r="G1325" s="314"/>
      <c r="H1325" s="314"/>
      <c r="I1325" s="356"/>
      <c r="J1325" s="248"/>
      <c r="K1325" s="248"/>
      <c r="L1325" s="295"/>
      <c r="M1325" s="248"/>
      <c r="N1325" s="248"/>
    </row>
    <row r="1326" spans="1:14" s="370" customFormat="1" ht="12">
      <c r="A1326" s="345"/>
      <c r="B1326" s="346"/>
      <c r="C1326" s="347"/>
      <c r="D1326" s="356"/>
      <c r="E1326" s="345"/>
      <c r="F1326" s="349"/>
      <c r="G1326" s="314"/>
      <c r="H1326" s="314"/>
      <c r="I1326" s="356"/>
      <c r="J1326" s="248"/>
      <c r="K1326" s="248"/>
      <c r="L1326" s="295"/>
      <c r="M1326" s="248"/>
      <c r="N1326" s="248"/>
    </row>
  </sheetData>
  <sheetProtection algorithmName="SHA-512" hashValue="tQIDzWtME50sYkKpaXzePs5lZnCs0RUwgBrenklW1GFeNwqYE4XoZv77S5AngscVD4blrA3tLmPnpLb0ZGTnoQ==" saltValue="jxS+8ckZJhn+LOiQfkXvzA==" spinCount="100000" sheet="1" objects="1" scenarios="1" selectLockedCells="1"/>
  <printOptions/>
  <pageMargins left="0.7" right="0.7" top="0.787401575" bottom="0.787401575" header="0.3" footer="0.3"/>
  <pageSetup horizontalDpi="600" verticalDpi="600" orientation="portrait" paperSize="9" scale="90" r:id="rId1"/>
  <headerFooter>
    <oddHeader>&amp;LPS 02 Plynové zařízení&amp;CVýkaz výměr
&amp;RMŠ a ZŠ ul. Závodní rekonstrukce PK
</oddHeader>
    <oddFooter>&amp;LPROSPECT spol. s r.o.&amp;C&amp;P/&amp;N&amp;RPS 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7172-D70C-457A-AE08-69ECD6F48A4F}">
  <dimension ref="A1:AG1478"/>
  <sheetViews>
    <sheetView tabSelected="1" view="pageLayout" zoomScale="145" zoomScaleSheetLayoutView="70" zoomScalePageLayoutView="145" workbookViewId="0" topLeftCell="A1">
      <selection activeCell="G15" sqref="G15"/>
    </sheetView>
  </sheetViews>
  <sheetFormatPr defaultColWidth="9.140625" defaultRowHeight="12"/>
  <cols>
    <col min="1" max="1" width="6.421875" style="96" customWidth="1"/>
    <col min="2" max="2" width="5.421875" style="145" customWidth="1"/>
    <col min="3" max="3" width="9.140625" style="97" customWidth="1"/>
    <col min="4" max="4" width="54.421875" style="98" customWidth="1"/>
    <col min="5" max="5" width="5.421875" style="96" customWidth="1"/>
    <col min="6" max="6" width="11.421875" style="99" customWidth="1"/>
    <col min="7" max="7" width="11.28125" style="99" customWidth="1"/>
    <col min="8" max="8" width="15.8515625" style="99" customWidth="1"/>
    <col min="9" max="9" width="9.140625" style="98" hidden="1" customWidth="1"/>
    <col min="10" max="11" width="9.140625" style="79" hidden="1" customWidth="1"/>
    <col min="12" max="12" width="9.140625" style="80" hidden="1" customWidth="1"/>
    <col min="13" max="14" width="9.140625" style="79" hidden="1" customWidth="1"/>
    <col min="15" max="255" width="9.28125" style="79" customWidth="1"/>
    <col min="256" max="256" width="6.421875" style="79" customWidth="1"/>
    <col min="257" max="257" width="5.421875" style="79" customWidth="1"/>
    <col min="258" max="258" width="11.8515625" style="79" customWidth="1"/>
    <col min="259" max="259" width="64.8515625" style="79" customWidth="1"/>
    <col min="260" max="260" width="5.421875" style="79" customWidth="1"/>
    <col min="261" max="261" width="11.421875" style="79" customWidth="1"/>
    <col min="262" max="262" width="11.28125" style="79" customWidth="1"/>
    <col min="263" max="263" width="15.8515625" style="79" customWidth="1"/>
    <col min="264" max="267" width="9.140625" style="79" hidden="1" customWidth="1"/>
    <col min="268" max="268" width="9.28125" style="79" customWidth="1"/>
    <col min="269" max="270" width="9.140625" style="79" hidden="1" customWidth="1"/>
    <col min="271" max="511" width="9.28125" style="79" customWidth="1"/>
    <col min="512" max="512" width="6.421875" style="79" customWidth="1"/>
    <col min="513" max="513" width="5.421875" style="79" customWidth="1"/>
    <col min="514" max="514" width="11.8515625" style="79" customWidth="1"/>
    <col min="515" max="515" width="64.8515625" style="79" customWidth="1"/>
    <col min="516" max="516" width="5.421875" style="79" customWidth="1"/>
    <col min="517" max="517" width="11.421875" style="79" customWidth="1"/>
    <col min="518" max="518" width="11.28125" style="79" customWidth="1"/>
    <col min="519" max="519" width="15.8515625" style="79" customWidth="1"/>
    <col min="520" max="523" width="9.140625" style="79" hidden="1" customWidth="1"/>
    <col min="524" max="524" width="9.28125" style="79" customWidth="1"/>
    <col min="525" max="526" width="9.140625" style="79" hidden="1" customWidth="1"/>
    <col min="527" max="767" width="9.28125" style="79" customWidth="1"/>
    <col min="768" max="768" width="6.421875" style="79" customWidth="1"/>
    <col min="769" max="769" width="5.421875" style="79" customWidth="1"/>
    <col min="770" max="770" width="11.8515625" style="79" customWidth="1"/>
    <col min="771" max="771" width="64.8515625" style="79" customWidth="1"/>
    <col min="772" max="772" width="5.421875" style="79" customWidth="1"/>
    <col min="773" max="773" width="11.421875" style="79" customWidth="1"/>
    <col min="774" max="774" width="11.28125" style="79" customWidth="1"/>
    <col min="775" max="775" width="15.8515625" style="79" customWidth="1"/>
    <col min="776" max="779" width="9.140625" style="79" hidden="1" customWidth="1"/>
    <col min="780" max="780" width="9.28125" style="79" customWidth="1"/>
    <col min="781" max="782" width="9.140625" style="79" hidden="1" customWidth="1"/>
    <col min="783" max="1023" width="9.28125" style="79" customWidth="1"/>
    <col min="1024" max="1024" width="6.421875" style="79" customWidth="1"/>
    <col min="1025" max="1025" width="5.421875" style="79" customWidth="1"/>
    <col min="1026" max="1026" width="11.8515625" style="79" customWidth="1"/>
    <col min="1027" max="1027" width="64.8515625" style="79" customWidth="1"/>
    <col min="1028" max="1028" width="5.421875" style="79" customWidth="1"/>
    <col min="1029" max="1029" width="11.421875" style="79" customWidth="1"/>
    <col min="1030" max="1030" width="11.28125" style="79" customWidth="1"/>
    <col min="1031" max="1031" width="15.8515625" style="79" customWidth="1"/>
    <col min="1032" max="1035" width="9.140625" style="79" hidden="1" customWidth="1"/>
    <col min="1036" max="1036" width="9.28125" style="79" customWidth="1"/>
    <col min="1037" max="1038" width="9.140625" style="79" hidden="1" customWidth="1"/>
    <col min="1039" max="1279" width="9.28125" style="79" customWidth="1"/>
    <col min="1280" max="1280" width="6.421875" style="79" customWidth="1"/>
    <col min="1281" max="1281" width="5.421875" style="79" customWidth="1"/>
    <col min="1282" max="1282" width="11.8515625" style="79" customWidth="1"/>
    <col min="1283" max="1283" width="64.8515625" style="79" customWidth="1"/>
    <col min="1284" max="1284" width="5.421875" style="79" customWidth="1"/>
    <col min="1285" max="1285" width="11.421875" style="79" customWidth="1"/>
    <col min="1286" max="1286" width="11.28125" style="79" customWidth="1"/>
    <col min="1287" max="1287" width="15.8515625" style="79" customWidth="1"/>
    <col min="1288" max="1291" width="9.140625" style="79" hidden="1" customWidth="1"/>
    <col min="1292" max="1292" width="9.28125" style="79" customWidth="1"/>
    <col min="1293" max="1294" width="9.140625" style="79" hidden="1" customWidth="1"/>
    <col min="1295" max="1535" width="9.28125" style="79" customWidth="1"/>
    <col min="1536" max="1536" width="6.421875" style="79" customWidth="1"/>
    <col min="1537" max="1537" width="5.421875" style="79" customWidth="1"/>
    <col min="1538" max="1538" width="11.8515625" style="79" customWidth="1"/>
    <col min="1539" max="1539" width="64.8515625" style="79" customWidth="1"/>
    <col min="1540" max="1540" width="5.421875" style="79" customWidth="1"/>
    <col min="1541" max="1541" width="11.421875" style="79" customWidth="1"/>
    <col min="1542" max="1542" width="11.28125" style="79" customWidth="1"/>
    <col min="1543" max="1543" width="15.8515625" style="79" customWidth="1"/>
    <col min="1544" max="1547" width="9.140625" style="79" hidden="1" customWidth="1"/>
    <col min="1548" max="1548" width="9.28125" style="79" customWidth="1"/>
    <col min="1549" max="1550" width="9.140625" style="79" hidden="1" customWidth="1"/>
    <col min="1551" max="1791" width="9.28125" style="79" customWidth="1"/>
    <col min="1792" max="1792" width="6.421875" style="79" customWidth="1"/>
    <col min="1793" max="1793" width="5.421875" style="79" customWidth="1"/>
    <col min="1794" max="1794" width="11.8515625" style="79" customWidth="1"/>
    <col min="1795" max="1795" width="64.8515625" style="79" customWidth="1"/>
    <col min="1796" max="1796" width="5.421875" style="79" customWidth="1"/>
    <col min="1797" max="1797" width="11.421875" style="79" customWidth="1"/>
    <col min="1798" max="1798" width="11.28125" style="79" customWidth="1"/>
    <col min="1799" max="1799" width="15.8515625" style="79" customWidth="1"/>
    <col min="1800" max="1803" width="9.140625" style="79" hidden="1" customWidth="1"/>
    <col min="1804" max="1804" width="9.28125" style="79" customWidth="1"/>
    <col min="1805" max="1806" width="9.140625" style="79" hidden="1" customWidth="1"/>
    <col min="1807" max="2047" width="9.28125" style="79" customWidth="1"/>
    <col min="2048" max="2048" width="6.421875" style="79" customWidth="1"/>
    <col min="2049" max="2049" width="5.421875" style="79" customWidth="1"/>
    <col min="2050" max="2050" width="11.8515625" style="79" customWidth="1"/>
    <col min="2051" max="2051" width="64.8515625" style="79" customWidth="1"/>
    <col min="2052" max="2052" width="5.421875" style="79" customWidth="1"/>
    <col min="2053" max="2053" width="11.421875" style="79" customWidth="1"/>
    <col min="2054" max="2054" width="11.28125" style="79" customWidth="1"/>
    <col min="2055" max="2055" width="15.8515625" style="79" customWidth="1"/>
    <col min="2056" max="2059" width="9.140625" style="79" hidden="1" customWidth="1"/>
    <col min="2060" max="2060" width="9.28125" style="79" customWidth="1"/>
    <col min="2061" max="2062" width="9.140625" style="79" hidden="1" customWidth="1"/>
    <col min="2063" max="2303" width="9.28125" style="79" customWidth="1"/>
    <col min="2304" max="2304" width="6.421875" style="79" customWidth="1"/>
    <col min="2305" max="2305" width="5.421875" style="79" customWidth="1"/>
    <col min="2306" max="2306" width="11.8515625" style="79" customWidth="1"/>
    <col min="2307" max="2307" width="64.8515625" style="79" customWidth="1"/>
    <col min="2308" max="2308" width="5.421875" style="79" customWidth="1"/>
    <col min="2309" max="2309" width="11.421875" style="79" customWidth="1"/>
    <col min="2310" max="2310" width="11.28125" style="79" customWidth="1"/>
    <col min="2311" max="2311" width="15.8515625" style="79" customWidth="1"/>
    <col min="2312" max="2315" width="9.140625" style="79" hidden="1" customWidth="1"/>
    <col min="2316" max="2316" width="9.28125" style="79" customWidth="1"/>
    <col min="2317" max="2318" width="9.140625" style="79" hidden="1" customWidth="1"/>
    <col min="2319" max="2559" width="9.28125" style="79" customWidth="1"/>
    <col min="2560" max="2560" width="6.421875" style="79" customWidth="1"/>
    <col min="2561" max="2561" width="5.421875" style="79" customWidth="1"/>
    <col min="2562" max="2562" width="11.8515625" style="79" customWidth="1"/>
    <col min="2563" max="2563" width="64.8515625" style="79" customWidth="1"/>
    <col min="2564" max="2564" width="5.421875" style="79" customWidth="1"/>
    <col min="2565" max="2565" width="11.421875" style="79" customWidth="1"/>
    <col min="2566" max="2566" width="11.28125" style="79" customWidth="1"/>
    <col min="2567" max="2567" width="15.8515625" style="79" customWidth="1"/>
    <col min="2568" max="2571" width="9.140625" style="79" hidden="1" customWidth="1"/>
    <col min="2572" max="2572" width="9.28125" style="79" customWidth="1"/>
    <col min="2573" max="2574" width="9.140625" style="79" hidden="1" customWidth="1"/>
    <col min="2575" max="2815" width="9.28125" style="79" customWidth="1"/>
    <col min="2816" max="2816" width="6.421875" style="79" customWidth="1"/>
    <col min="2817" max="2817" width="5.421875" style="79" customWidth="1"/>
    <col min="2818" max="2818" width="11.8515625" style="79" customWidth="1"/>
    <col min="2819" max="2819" width="64.8515625" style="79" customWidth="1"/>
    <col min="2820" max="2820" width="5.421875" style="79" customWidth="1"/>
    <col min="2821" max="2821" width="11.421875" style="79" customWidth="1"/>
    <col min="2822" max="2822" width="11.28125" style="79" customWidth="1"/>
    <col min="2823" max="2823" width="15.8515625" style="79" customWidth="1"/>
    <col min="2824" max="2827" width="9.140625" style="79" hidden="1" customWidth="1"/>
    <col min="2828" max="2828" width="9.28125" style="79" customWidth="1"/>
    <col min="2829" max="2830" width="9.140625" style="79" hidden="1" customWidth="1"/>
    <col min="2831" max="3071" width="9.28125" style="79" customWidth="1"/>
    <col min="3072" max="3072" width="6.421875" style="79" customWidth="1"/>
    <col min="3073" max="3073" width="5.421875" style="79" customWidth="1"/>
    <col min="3074" max="3074" width="11.8515625" style="79" customWidth="1"/>
    <col min="3075" max="3075" width="64.8515625" style="79" customWidth="1"/>
    <col min="3076" max="3076" width="5.421875" style="79" customWidth="1"/>
    <col min="3077" max="3077" width="11.421875" style="79" customWidth="1"/>
    <col min="3078" max="3078" width="11.28125" style="79" customWidth="1"/>
    <col min="3079" max="3079" width="15.8515625" style="79" customWidth="1"/>
    <col min="3080" max="3083" width="9.140625" style="79" hidden="1" customWidth="1"/>
    <col min="3084" max="3084" width="9.28125" style="79" customWidth="1"/>
    <col min="3085" max="3086" width="9.140625" style="79" hidden="1" customWidth="1"/>
    <col min="3087" max="3327" width="9.28125" style="79" customWidth="1"/>
    <col min="3328" max="3328" width="6.421875" style="79" customWidth="1"/>
    <col min="3329" max="3329" width="5.421875" style="79" customWidth="1"/>
    <col min="3330" max="3330" width="11.8515625" style="79" customWidth="1"/>
    <col min="3331" max="3331" width="64.8515625" style="79" customWidth="1"/>
    <col min="3332" max="3332" width="5.421875" style="79" customWidth="1"/>
    <col min="3333" max="3333" width="11.421875" style="79" customWidth="1"/>
    <col min="3334" max="3334" width="11.28125" style="79" customWidth="1"/>
    <col min="3335" max="3335" width="15.8515625" style="79" customWidth="1"/>
    <col min="3336" max="3339" width="9.140625" style="79" hidden="1" customWidth="1"/>
    <col min="3340" max="3340" width="9.28125" style="79" customWidth="1"/>
    <col min="3341" max="3342" width="9.140625" style="79" hidden="1" customWidth="1"/>
    <col min="3343" max="3583" width="9.28125" style="79" customWidth="1"/>
    <col min="3584" max="3584" width="6.421875" style="79" customWidth="1"/>
    <col min="3585" max="3585" width="5.421875" style="79" customWidth="1"/>
    <col min="3586" max="3586" width="11.8515625" style="79" customWidth="1"/>
    <col min="3587" max="3587" width="64.8515625" style="79" customWidth="1"/>
    <col min="3588" max="3588" width="5.421875" style="79" customWidth="1"/>
    <col min="3589" max="3589" width="11.421875" style="79" customWidth="1"/>
    <col min="3590" max="3590" width="11.28125" style="79" customWidth="1"/>
    <col min="3591" max="3591" width="15.8515625" style="79" customWidth="1"/>
    <col min="3592" max="3595" width="9.140625" style="79" hidden="1" customWidth="1"/>
    <col min="3596" max="3596" width="9.28125" style="79" customWidth="1"/>
    <col min="3597" max="3598" width="9.140625" style="79" hidden="1" customWidth="1"/>
    <col min="3599" max="3839" width="9.28125" style="79" customWidth="1"/>
    <col min="3840" max="3840" width="6.421875" style="79" customWidth="1"/>
    <col min="3841" max="3841" width="5.421875" style="79" customWidth="1"/>
    <col min="3842" max="3842" width="11.8515625" style="79" customWidth="1"/>
    <col min="3843" max="3843" width="64.8515625" style="79" customWidth="1"/>
    <col min="3844" max="3844" width="5.421875" style="79" customWidth="1"/>
    <col min="3845" max="3845" width="11.421875" style="79" customWidth="1"/>
    <col min="3846" max="3846" width="11.28125" style="79" customWidth="1"/>
    <col min="3847" max="3847" width="15.8515625" style="79" customWidth="1"/>
    <col min="3848" max="3851" width="9.140625" style="79" hidden="1" customWidth="1"/>
    <col min="3852" max="3852" width="9.28125" style="79" customWidth="1"/>
    <col min="3853" max="3854" width="9.140625" style="79" hidden="1" customWidth="1"/>
    <col min="3855" max="4095" width="9.28125" style="79" customWidth="1"/>
    <col min="4096" max="4096" width="6.421875" style="79" customWidth="1"/>
    <col min="4097" max="4097" width="5.421875" style="79" customWidth="1"/>
    <col min="4098" max="4098" width="11.8515625" style="79" customWidth="1"/>
    <col min="4099" max="4099" width="64.8515625" style="79" customWidth="1"/>
    <col min="4100" max="4100" width="5.421875" style="79" customWidth="1"/>
    <col min="4101" max="4101" width="11.421875" style="79" customWidth="1"/>
    <col min="4102" max="4102" width="11.28125" style="79" customWidth="1"/>
    <col min="4103" max="4103" width="15.8515625" style="79" customWidth="1"/>
    <col min="4104" max="4107" width="9.140625" style="79" hidden="1" customWidth="1"/>
    <col min="4108" max="4108" width="9.28125" style="79" customWidth="1"/>
    <col min="4109" max="4110" width="9.140625" style="79" hidden="1" customWidth="1"/>
    <col min="4111" max="4351" width="9.28125" style="79" customWidth="1"/>
    <col min="4352" max="4352" width="6.421875" style="79" customWidth="1"/>
    <col min="4353" max="4353" width="5.421875" style="79" customWidth="1"/>
    <col min="4354" max="4354" width="11.8515625" style="79" customWidth="1"/>
    <col min="4355" max="4355" width="64.8515625" style="79" customWidth="1"/>
    <col min="4356" max="4356" width="5.421875" style="79" customWidth="1"/>
    <col min="4357" max="4357" width="11.421875" style="79" customWidth="1"/>
    <col min="4358" max="4358" width="11.28125" style="79" customWidth="1"/>
    <col min="4359" max="4359" width="15.8515625" style="79" customWidth="1"/>
    <col min="4360" max="4363" width="9.140625" style="79" hidden="1" customWidth="1"/>
    <col min="4364" max="4364" width="9.28125" style="79" customWidth="1"/>
    <col min="4365" max="4366" width="9.140625" style="79" hidden="1" customWidth="1"/>
    <col min="4367" max="4607" width="9.28125" style="79" customWidth="1"/>
    <col min="4608" max="4608" width="6.421875" style="79" customWidth="1"/>
    <col min="4609" max="4609" width="5.421875" style="79" customWidth="1"/>
    <col min="4610" max="4610" width="11.8515625" style="79" customWidth="1"/>
    <col min="4611" max="4611" width="64.8515625" style="79" customWidth="1"/>
    <col min="4612" max="4612" width="5.421875" style="79" customWidth="1"/>
    <col min="4613" max="4613" width="11.421875" style="79" customWidth="1"/>
    <col min="4614" max="4614" width="11.28125" style="79" customWidth="1"/>
    <col min="4615" max="4615" width="15.8515625" style="79" customWidth="1"/>
    <col min="4616" max="4619" width="9.140625" style="79" hidden="1" customWidth="1"/>
    <col min="4620" max="4620" width="9.28125" style="79" customWidth="1"/>
    <col min="4621" max="4622" width="9.140625" style="79" hidden="1" customWidth="1"/>
    <col min="4623" max="4863" width="9.28125" style="79" customWidth="1"/>
    <col min="4864" max="4864" width="6.421875" style="79" customWidth="1"/>
    <col min="4865" max="4865" width="5.421875" style="79" customWidth="1"/>
    <col min="4866" max="4866" width="11.8515625" style="79" customWidth="1"/>
    <col min="4867" max="4867" width="64.8515625" style="79" customWidth="1"/>
    <col min="4868" max="4868" width="5.421875" style="79" customWidth="1"/>
    <col min="4869" max="4869" width="11.421875" style="79" customWidth="1"/>
    <col min="4870" max="4870" width="11.28125" style="79" customWidth="1"/>
    <col min="4871" max="4871" width="15.8515625" style="79" customWidth="1"/>
    <col min="4872" max="4875" width="9.140625" style="79" hidden="1" customWidth="1"/>
    <col min="4876" max="4876" width="9.28125" style="79" customWidth="1"/>
    <col min="4877" max="4878" width="9.140625" style="79" hidden="1" customWidth="1"/>
    <col min="4879" max="5119" width="9.28125" style="79" customWidth="1"/>
    <col min="5120" max="5120" width="6.421875" style="79" customWidth="1"/>
    <col min="5121" max="5121" width="5.421875" style="79" customWidth="1"/>
    <col min="5122" max="5122" width="11.8515625" style="79" customWidth="1"/>
    <col min="5123" max="5123" width="64.8515625" style="79" customWidth="1"/>
    <col min="5124" max="5124" width="5.421875" style="79" customWidth="1"/>
    <col min="5125" max="5125" width="11.421875" style="79" customWidth="1"/>
    <col min="5126" max="5126" width="11.28125" style="79" customWidth="1"/>
    <col min="5127" max="5127" width="15.8515625" style="79" customWidth="1"/>
    <col min="5128" max="5131" width="9.140625" style="79" hidden="1" customWidth="1"/>
    <col min="5132" max="5132" width="9.28125" style="79" customWidth="1"/>
    <col min="5133" max="5134" width="9.140625" style="79" hidden="1" customWidth="1"/>
    <col min="5135" max="5375" width="9.28125" style="79" customWidth="1"/>
    <col min="5376" max="5376" width="6.421875" style="79" customWidth="1"/>
    <col min="5377" max="5377" width="5.421875" style="79" customWidth="1"/>
    <col min="5378" max="5378" width="11.8515625" style="79" customWidth="1"/>
    <col min="5379" max="5379" width="64.8515625" style="79" customWidth="1"/>
    <col min="5380" max="5380" width="5.421875" style="79" customWidth="1"/>
    <col min="5381" max="5381" width="11.421875" style="79" customWidth="1"/>
    <col min="5382" max="5382" width="11.28125" style="79" customWidth="1"/>
    <col min="5383" max="5383" width="15.8515625" style="79" customWidth="1"/>
    <col min="5384" max="5387" width="9.140625" style="79" hidden="1" customWidth="1"/>
    <col min="5388" max="5388" width="9.28125" style="79" customWidth="1"/>
    <col min="5389" max="5390" width="9.140625" style="79" hidden="1" customWidth="1"/>
    <col min="5391" max="5631" width="9.28125" style="79" customWidth="1"/>
    <col min="5632" max="5632" width="6.421875" style="79" customWidth="1"/>
    <col min="5633" max="5633" width="5.421875" style="79" customWidth="1"/>
    <col min="5634" max="5634" width="11.8515625" style="79" customWidth="1"/>
    <col min="5635" max="5635" width="64.8515625" style="79" customWidth="1"/>
    <col min="5636" max="5636" width="5.421875" style="79" customWidth="1"/>
    <col min="5637" max="5637" width="11.421875" style="79" customWidth="1"/>
    <col min="5638" max="5638" width="11.28125" style="79" customWidth="1"/>
    <col min="5639" max="5639" width="15.8515625" style="79" customWidth="1"/>
    <col min="5640" max="5643" width="9.140625" style="79" hidden="1" customWidth="1"/>
    <col min="5644" max="5644" width="9.28125" style="79" customWidth="1"/>
    <col min="5645" max="5646" width="9.140625" style="79" hidden="1" customWidth="1"/>
    <col min="5647" max="5887" width="9.28125" style="79" customWidth="1"/>
    <col min="5888" max="5888" width="6.421875" style="79" customWidth="1"/>
    <col min="5889" max="5889" width="5.421875" style="79" customWidth="1"/>
    <col min="5890" max="5890" width="11.8515625" style="79" customWidth="1"/>
    <col min="5891" max="5891" width="64.8515625" style="79" customWidth="1"/>
    <col min="5892" max="5892" width="5.421875" style="79" customWidth="1"/>
    <col min="5893" max="5893" width="11.421875" style="79" customWidth="1"/>
    <col min="5894" max="5894" width="11.28125" style="79" customWidth="1"/>
    <col min="5895" max="5895" width="15.8515625" style="79" customWidth="1"/>
    <col min="5896" max="5899" width="9.140625" style="79" hidden="1" customWidth="1"/>
    <col min="5900" max="5900" width="9.28125" style="79" customWidth="1"/>
    <col min="5901" max="5902" width="9.140625" style="79" hidden="1" customWidth="1"/>
    <col min="5903" max="6143" width="9.28125" style="79" customWidth="1"/>
    <col min="6144" max="6144" width="6.421875" style="79" customWidth="1"/>
    <col min="6145" max="6145" width="5.421875" style="79" customWidth="1"/>
    <col min="6146" max="6146" width="11.8515625" style="79" customWidth="1"/>
    <col min="6147" max="6147" width="64.8515625" style="79" customWidth="1"/>
    <col min="6148" max="6148" width="5.421875" style="79" customWidth="1"/>
    <col min="6149" max="6149" width="11.421875" style="79" customWidth="1"/>
    <col min="6150" max="6150" width="11.28125" style="79" customWidth="1"/>
    <col min="6151" max="6151" width="15.8515625" style="79" customWidth="1"/>
    <col min="6152" max="6155" width="9.140625" style="79" hidden="1" customWidth="1"/>
    <col min="6156" max="6156" width="9.28125" style="79" customWidth="1"/>
    <col min="6157" max="6158" width="9.140625" style="79" hidden="1" customWidth="1"/>
    <col min="6159" max="6399" width="9.28125" style="79" customWidth="1"/>
    <col min="6400" max="6400" width="6.421875" style="79" customWidth="1"/>
    <col min="6401" max="6401" width="5.421875" style="79" customWidth="1"/>
    <col min="6402" max="6402" width="11.8515625" style="79" customWidth="1"/>
    <col min="6403" max="6403" width="64.8515625" style="79" customWidth="1"/>
    <col min="6404" max="6404" width="5.421875" style="79" customWidth="1"/>
    <col min="6405" max="6405" width="11.421875" style="79" customWidth="1"/>
    <col min="6406" max="6406" width="11.28125" style="79" customWidth="1"/>
    <col min="6407" max="6407" width="15.8515625" style="79" customWidth="1"/>
    <col min="6408" max="6411" width="9.140625" style="79" hidden="1" customWidth="1"/>
    <col min="6412" max="6412" width="9.28125" style="79" customWidth="1"/>
    <col min="6413" max="6414" width="9.140625" style="79" hidden="1" customWidth="1"/>
    <col min="6415" max="6655" width="9.28125" style="79" customWidth="1"/>
    <col min="6656" max="6656" width="6.421875" style="79" customWidth="1"/>
    <col min="6657" max="6657" width="5.421875" style="79" customWidth="1"/>
    <col min="6658" max="6658" width="11.8515625" style="79" customWidth="1"/>
    <col min="6659" max="6659" width="64.8515625" style="79" customWidth="1"/>
    <col min="6660" max="6660" width="5.421875" style="79" customWidth="1"/>
    <col min="6661" max="6661" width="11.421875" style="79" customWidth="1"/>
    <col min="6662" max="6662" width="11.28125" style="79" customWidth="1"/>
    <col min="6663" max="6663" width="15.8515625" style="79" customWidth="1"/>
    <col min="6664" max="6667" width="9.140625" style="79" hidden="1" customWidth="1"/>
    <col min="6668" max="6668" width="9.28125" style="79" customWidth="1"/>
    <col min="6669" max="6670" width="9.140625" style="79" hidden="1" customWidth="1"/>
    <col min="6671" max="6911" width="9.28125" style="79" customWidth="1"/>
    <col min="6912" max="6912" width="6.421875" style="79" customWidth="1"/>
    <col min="6913" max="6913" width="5.421875" style="79" customWidth="1"/>
    <col min="6914" max="6914" width="11.8515625" style="79" customWidth="1"/>
    <col min="6915" max="6915" width="64.8515625" style="79" customWidth="1"/>
    <col min="6916" max="6916" width="5.421875" style="79" customWidth="1"/>
    <col min="6917" max="6917" width="11.421875" style="79" customWidth="1"/>
    <col min="6918" max="6918" width="11.28125" style="79" customWidth="1"/>
    <col min="6919" max="6919" width="15.8515625" style="79" customWidth="1"/>
    <col min="6920" max="6923" width="9.140625" style="79" hidden="1" customWidth="1"/>
    <col min="6924" max="6924" width="9.28125" style="79" customWidth="1"/>
    <col min="6925" max="6926" width="9.140625" style="79" hidden="1" customWidth="1"/>
    <col min="6927" max="7167" width="9.28125" style="79" customWidth="1"/>
    <col min="7168" max="7168" width="6.421875" style="79" customWidth="1"/>
    <col min="7169" max="7169" width="5.421875" style="79" customWidth="1"/>
    <col min="7170" max="7170" width="11.8515625" style="79" customWidth="1"/>
    <col min="7171" max="7171" width="64.8515625" style="79" customWidth="1"/>
    <col min="7172" max="7172" width="5.421875" style="79" customWidth="1"/>
    <col min="7173" max="7173" width="11.421875" style="79" customWidth="1"/>
    <col min="7174" max="7174" width="11.28125" style="79" customWidth="1"/>
    <col min="7175" max="7175" width="15.8515625" style="79" customWidth="1"/>
    <col min="7176" max="7179" width="9.140625" style="79" hidden="1" customWidth="1"/>
    <col min="7180" max="7180" width="9.28125" style="79" customWidth="1"/>
    <col min="7181" max="7182" width="9.140625" style="79" hidden="1" customWidth="1"/>
    <col min="7183" max="7423" width="9.28125" style="79" customWidth="1"/>
    <col min="7424" max="7424" width="6.421875" style="79" customWidth="1"/>
    <col min="7425" max="7425" width="5.421875" style="79" customWidth="1"/>
    <col min="7426" max="7426" width="11.8515625" style="79" customWidth="1"/>
    <col min="7427" max="7427" width="64.8515625" style="79" customWidth="1"/>
    <col min="7428" max="7428" width="5.421875" style="79" customWidth="1"/>
    <col min="7429" max="7429" width="11.421875" style="79" customWidth="1"/>
    <col min="7430" max="7430" width="11.28125" style="79" customWidth="1"/>
    <col min="7431" max="7431" width="15.8515625" style="79" customWidth="1"/>
    <col min="7432" max="7435" width="9.140625" style="79" hidden="1" customWidth="1"/>
    <col min="7436" max="7436" width="9.28125" style="79" customWidth="1"/>
    <col min="7437" max="7438" width="9.140625" style="79" hidden="1" customWidth="1"/>
    <col min="7439" max="7679" width="9.28125" style="79" customWidth="1"/>
    <col min="7680" max="7680" width="6.421875" style="79" customWidth="1"/>
    <col min="7681" max="7681" width="5.421875" style="79" customWidth="1"/>
    <col min="7682" max="7682" width="11.8515625" style="79" customWidth="1"/>
    <col min="7683" max="7683" width="64.8515625" style="79" customWidth="1"/>
    <col min="7684" max="7684" width="5.421875" style="79" customWidth="1"/>
    <col min="7685" max="7685" width="11.421875" style="79" customWidth="1"/>
    <col min="7686" max="7686" width="11.28125" style="79" customWidth="1"/>
    <col min="7687" max="7687" width="15.8515625" style="79" customWidth="1"/>
    <col min="7688" max="7691" width="9.140625" style="79" hidden="1" customWidth="1"/>
    <col min="7692" max="7692" width="9.28125" style="79" customWidth="1"/>
    <col min="7693" max="7694" width="9.140625" style="79" hidden="1" customWidth="1"/>
    <col min="7695" max="7935" width="9.28125" style="79" customWidth="1"/>
    <col min="7936" max="7936" width="6.421875" style="79" customWidth="1"/>
    <col min="7937" max="7937" width="5.421875" style="79" customWidth="1"/>
    <col min="7938" max="7938" width="11.8515625" style="79" customWidth="1"/>
    <col min="7939" max="7939" width="64.8515625" style="79" customWidth="1"/>
    <col min="7940" max="7940" width="5.421875" style="79" customWidth="1"/>
    <col min="7941" max="7941" width="11.421875" style="79" customWidth="1"/>
    <col min="7942" max="7942" width="11.28125" style="79" customWidth="1"/>
    <col min="7943" max="7943" width="15.8515625" style="79" customWidth="1"/>
    <col min="7944" max="7947" width="9.140625" style="79" hidden="1" customWidth="1"/>
    <col min="7948" max="7948" width="9.28125" style="79" customWidth="1"/>
    <col min="7949" max="7950" width="9.140625" style="79" hidden="1" customWidth="1"/>
    <col min="7951" max="8191" width="9.28125" style="79" customWidth="1"/>
    <col min="8192" max="8192" width="6.421875" style="79" customWidth="1"/>
    <col min="8193" max="8193" width="5.421875" style="79" customWidth="1"/>
    <col min="8194" max="8194" width="11.8515625" style="79" customWidth="1"/>
    <col min="8195" max="8195" width="64.8515625" style="79" customWidth="1"/>
    <col min="8196" max="8196" width="5.421875" style="79" customWidth="1"/>
    <col min="8197" max="8197" width="11.421875" style="79" customWidth="1"/>
    <col min="8198" max="8198" width="11.28125" style="79" customWidth="1"/>
    <col min="8199" max="8199" width="15.8515625" style="79" customWidth="1"/>
    <col min="8200" max="8203" width="9.140625" style="79" hidden="1" customWidth="1"/>
    <col min="8204" max="8204" width="9.28125" style="79" customWidth="1"/>
    <col min="8205" max="8206" width="9.140625" style="79" hidden="1" customWidth="1"/>
    <col min="8207" max="8447" width="9.28125" style="79" customWidth="1"/>
    <col min="8448" max="8448" width="6.421875" style="79" customWidth="1"/>
    <col min="8449" max="8449" width="5.421875" style="79" customWidth="1"/>
    <col min="8450" max="8450" width="11.8515625" style="79" customWidth="1"/>
    <col min="8451" max="8451" width="64.8515625" style="79" customWidth="1"/>
    <col min="8452" max="8452" width="5.421875" style="79" customWidth="1"/>
    <col min="8453" max="8453" width="11.421875" style="79" customWidth="1"/>
    <col min="8454" max="8454" width="11.28125" style="79" customWidth="1"/>
    <col min="8455" max="8455" width="15.8515625" style="79" customWidth="1"/>
    <col min="8456" max="8459" width="9.140625" style="79" hidden="1" customWidth="1"/>
    <col min="8460" max="8460" width="9.28125" style="79" customWidth="1"/>
    <col min="8461" max="8462" width="9.140625" style="79" hidden="1" customWidth="1"/>
    <col min="8463" max="8703" width="9.28125" style="79" customWidth="1"/>
    <col min="8704" max="8704" width="6.421875" style="79" customWidth="1"/>
    <col min="8705" max="8705" width="5.421875" style="79" customWidth="1"/>
    <col min="8706" max="8706" width="11.8515625" style="79" customWidth="1"/>
    <col min="8707" max="8707" width="64.8515625" style="79" customWidth="1"/>
    <col min="8708" max="8708" width="5.421875" style="79" customWidth="1"/>
    <col min="8709" max="8709" width="11.421875" style="79" customWidth="1"/>
    <col min="8710" max="8710" width="11.28125" style="79" customWidth="1"/>
    <col min="8711" max="8711" width="15.8515625" style="79" customWidth="1"/>
    <col min="8712" max="8715" width="9.140625" style="79" hidden="1" customWidth="1"/>
    <col min="8716" max="8716" width="9.28125" style="79" customWidth="1"/>
    <col min="8717" max="8718" width="9.140625" style="79" hidden="1" customWidth="1"/>
    <col min="8719" max="8959" width="9.28125" style="79" customWidth="1"/>
    <col min="8960" max="8960" width="6.421875" style="79" customWidth="1"/>
    <col min="8961" max="8961" width="5.421875" style="79" customWidth="1"/>
    <col min="8962" max="8962" width="11.8515625" style="79" customWidth="1"/>
    <col min="8963" max="8963" width="64.8515625" style="79" customWidth="1"/>
    <col min="8964" max="8964" width="5.421875" style="79" customWidth="1"/>
    <col min="8965" max="8965" width="11.421875" style="79" customWidth="1"/>
    <col min="8966" max="8966" width="11.28125" style="79" customWidth="1"/>
    <col min="8967" max="8967" width="15.8515625" style="79" customWidth="1"/>
    <col min="8968" max="8971" width="9.140625" style="79" hidden="1" customWidth="1"/>
    <col min="8972" max="8972" width="9.28125" style="79" customWidth="1"/>
    <col min="8973" max="8974" width="9.140625" style="79" hidden="1" customWidth="1"/>
    <col min="8975" max="9215" width="9.28125" style="79" customWidth="1"/>
    <col min="9216" max="9216" width="6.421875" style="79" customWidth="1"/>
    <col min="9217" max="9217" width="5.421875" style="79" customWidth="1"/>
    <col min="9218" max="9218" width="11.8515625" style="79" customWidth="1"/>
    <col min="9219" max="9219" width="64.8515625" style="79" customWidth="1"/>
    <col min="9220" max="9220" width="5.421875" style="79" customWidth="1"/>
    <col min="9221" max="9221" width="11.421875" style="79" customWidth="1"/>
    <col min="9222" max="9222" width="11.28125" style="79" customWidth="1"/>
    <col min="9223" max="9223" width="15.8515625" style="79" customWidth="1"/>
    <col min="9224" max="9227" width="9.140625" style="79" hidden="1" customWidth="1"/>
    <col min="9228" max="9228" width="9.28125" style="79" customWidth="1"/>
    <col min="9229" max="9230" width="9.140625" style="79" hidden="1" customWidth="1"/>
    <col min="9231" max="9471" width="9.28125" style="79" customWidth="1"/>
    <col min="9472" max="9472" width="6.421875" style="79" customWidth="1"/>
    <col min="9473" max="9473" width="5.421875" style="79" customWidth="1"/>
    <col min="9474" max="9474" width="11.8515625" style="79" customWidth="1"/>
    <col min="9475" max="9475" width="64.8515625" style="79" customWidth="1"/>
    <col min="9476" max="9476" width="5.421875" style="79" customWidth="1"/>
    <col min="9477" max="9477" width="11.421875" style="79" customWidth="1"/>
    <col min="9478" max="9478" width="11.28125" style="79" customWidth="1"/>
    <col min="9479" max="9479" width="15.8515625" style="79" customWidth="1"/>
    <col min="9480" max="9483" width="9.140625" style="79" hidden="1" customWidth="1"/>
    <col min="9484" max="9484" width="9.28125" style="79" customWidth="1"/>
    <col min="9485" max="9486" width="9.140625" style="79" hidden="1" customWidth="1"/>
    <col min="9487" max="9727" width="9.28125" style="79" customWidth="1"/>
    <col min="9728" max="9728" width="6.421875" style="79" customWidth="1"/>
    <col min="9729" max="9729" width="5.421875" style="79" customWidth="1"/>
    <col min="9730" max="9730" width="11.8515625" style="79" customWidth="1"/>
    <col min="9731" max="9731" width="64.8515625" style="79" customWidth="1"/>
    <col min="9732" max="9732" width="5.421875" style="79" customWidth="1"/>
    <col min="9733" max="9733" width="11.421875" style="79" customWidth="1"/>
    <col min="9734" max="9734" width="11.28125" style="79" customWidth="1"/>
    <col min="9735" max="9735" width="15.8515625" style="79" customWidth="1"/>
    <col min="9736" max="9739" width="9.140625" style="79" hidden="1" customWidth="1"/>
    <col min="9740" max="9740" width="9.28125" style="79" customWidth="1"/>
    <col min="9741" max="9742" width="9.140625" style="79" hidden="1" customWidth="1"/>
    <col min="9743" max="9983" width="9.28125" style="79" customWidth="1"/>
    <col min="9984" max="9984" width="6.421875" style="79" customWidth="1"/>
    <col min="9985" max="9985" width="5.421875" style="79" customWidth="1"/>
    <col min="9986" max="9986" width="11.8515625" style="79" customWidth="1"/>
    <col min="9987" max="9987" width="64.8515625" style="79" customWidth="1"/>
    <col min="9988" max="9988" width="5.421875" style="79" customWidth="1"/>
    <col min="9989" max="9989" width="11.421875" style="79" customWidth="1"/>
    <col min="9990" max="9990" width="11.28125" style="79" customWidth="1"/>
    <col min="9991" max="9991" width="15.8515625" style="79" customWidth="1"/>
    <col min="9992" max="9995" width="9.140625" style="79" hidden="1" customWidth="1"/>
    <col min="9996" max="9996" width="9.28125" style="79" customWidth="1"/>
    <col min="9997" max="9998" width="9.140625" style="79" hidden="1" customWidth="1"/>
    <col min="9999" max="10239" width="9.28125" style="79" customWidth="1"/>
    <col min="10240" max="10240" width="6.421875" style="79" customWidth="1"/>
    <col min="10241" max="10241" width="5.421875" style="79" customWidth="1"/>
    <col min="10242" max="10242" width="11.8515625" style="79" customWidth="1"/>
    <col min="10243" max="10243" width="64.8515625" style="79" customWidth="1"/>
    <col min="10244" max="10244" width="5.421875" style="79" customWidth="1"/>
    <col min="10245" max="10245" width="11.421875" style="79" customWidth="1"/>
    <col min="10246" max="10246" width="11.28125" style="79" customWidth="1"/>
    <col min="10247" max="10247" width="15.8515625" style="79" customWidth="1"/>
    <col min="10248" max="10251" width="9.140625" style="79" hidden="1" customWidth="1"/>
    <col min="10252" max="10252" width="9.28125" style="79" customWidth="1"/>
    <col min="10253" max="10254" width="9.140625" style="79" hidden="1" customWidth="1"/>
    <col min="10255" max="10495" width="9.28125" style="79" customWidth="1"/>
    <col min="10496" max="10496" width="6.421875" style="79" customWidth="1"/>
    <col min="10497" max="10497" width="5.421875" style="79" customWidth="1"/>
    <col min="10498" max="10498" width="11.8515625" style="79" customWidth="1"/>
    <col min="10499" max="10499" width="64.8515625" style="79" customWidth="1"/>
    <col min="10500" max="10500" width="5.421875" style="79" customWidth="1"/>
    <col min="10501" max="10501" width="11.421875" style="79" customWidth="1"/>
    <col min="10502" max="10502" width="11.28125" style="79" customWidth="1"/>
    <col min="10503" max="10503" width="15.8515625" style="79" customWidth="1"/>
    <col min="10504" max="10507" width="9.140625" style="79" hidden="1" customWidth="1"/>
    <col min="10508" max="10508" width="9.28125" style="79" customWidth="1"/>
    <col min="10509" max="10510" width="9.140625" style="79" hidden="1" customWidth="1"/>
    <col min="10511" max="10751" width="9.28125" style="79" customWidth="1"/>
    <col min="10752" max="10752" width="6.421875" style="79" customWidth="1"/>
    <col min="10753" max="10753" width="5.421875" style="79" customWidth="1"/>
    <col min="10754" max="10754" width="11.8515625" style="79" customWidth="1"/>
    <col min="10755" max="10755" width="64.8515625" style="79" customWidth="1"/>
    <col min="10756" max="10756" width="5.421875" style="79" customWidth="1"/>
    <col min="10757" max="10757" width="11.421875" style="79" customWidth="1"/>
    <col min="10758" max="10758" width="11.28125" style="79" customWidth="1"/>
    <col min="10759" max="10759" width="15.8515625" style="79" customWidth="1"/>
    <col min="10760" max="10763" width="9.140625" style="79" hidden="1" customWidth="1"/>
    <col min="10764" max="10764" width="9.28125" style="79" customWidth="1"/>
    <col min="10765" max="10766" width="9.140625" style="79" hidden="1" customWidth="1"/>
    <col min="10767" max="11007" width="9.28125" style="79" customWidth="1"/>
    <col min="11008" max="11008" width="6.421875" style="79" customWidth="1"/>
    <col min="11009" max="11009" width="5.421875" style="79" customWidth="1"/>
    <col min="11010" max="11010" width="11.8515625" style="79" customWidth="1"/>
    <col min="11011" max="11011" width="64.8515625" style="79" customWidth="1"/>
    <col min="11012" max="11012" width="5.421875" style="79" customWidth="1"/>
    <col min="11013" max="11013" width="11.421875" style="79" customWidth="1"/>
    <col min="11014" max="11014" width="11.28125" style="79" customWidth="1"/>
    <col min="11015" max="11015" width="15.8515625" style="79" customWidth="1"/>
    <col min="11016" max="11019" width="9.140625" style="79" hidden="1" customWidth="1"/>
    <col min="11020" max="11020" width="9.28125" style="79" customWidth="1"/>
    <col min="11021" max="11022" width="9.140625" style="79" hidden="1" customWidth="1"/>
    <col min="11023" max="11263" width="9.28125" style="79" customWidth="1"/>
    <col min="11264" max="11264" width="6.421875" style="79" customWidth="1"/>
    <col min="11265" max="11265" width="5.421875" style="79" customWidth="1"/>
    <col min="11266" max="11266" width="11.8515625" style="79" customWidth="1"/>
    <col min="11267" max="11267" width="64.8515625" style="79" customWidth="1"/>
    <col min="11268" max="11268" width="5.421875" style="79" customWidth="1"/>
    <col min="11269" max="11269" width="11.421875" style="79" customWidth="1"/>
    <col min="11270" max="11270" width="11.28125" style="79" customWidth="1"/>
    <col min="11271" max="11271" width="15.8515625" style="79" customWidth="1"/>
    <col min="11272" max="11275" width="9.140625" style="79" hidden="1" customWidth="1"/>
    <col min="11276" max="11276" width="9.28125" style="79" customWidth="1"/>
    <col min="11277" max="11278" width="9.140625" style="79" hidden="1" customWidth="1"/>
    <col min="11279" max="11519" width="9.28125" style="79" customWidth="1"/>
    <col min="11520" max="11520" width="6.421875" style="79" customWidth="1"/>
    <col min="11521" max="11521" width="5.421875" style="79" customWidth="1"/>
    <col min="11522" max="11522" width="11.8515625" style="79" customWidth="1"/>
    <col min="11523" max="11523" width="64.8515625" style="79" customWidth="1"/>
    <col min="11524" max="11524" width="5.421875" style="79" customWidth="1"/>
    <col min="11525" max="11525" width="11.421875" style="79" customWidth="1"/>
    <col min="11526" max="11526" width="11.28125" style="79" customWidth="1"/>
    <col min="11527" max="11527" width="15.8515625" style="79" customWidth="1"/>
    <col min="11528" max="11531" width="9.140625" style="79" hidden="1" customWidth="1"/>
    <col min="11532" max="11532" width="9.28125" style="79" customWidth="1"/>
    <col min="11533" max="11534" width="9.140625" style="79" hidden="1" customWidth="1"/>
    <col min="11535" max="11775" width="9.28125" style="79" customWidth="1"/>
    <col min="11776" max="11776" width="6.421875" style="79" customWidth="1"/>
    <col min="11777" max="11777" width="5.421875" style="79" customWidth="1"/>
    <col min="11778" max="11778" width="11.8515625" style="79" customWidth="1"/>
    <col min="11779" max="11779" width="64.8515625" style="79" customWidth="1"/>
    <col min="11780" max="11780" width="5.421875" style="79" customWidth="1"/>
    <col min="11781" max="11781" width="11.421875" style="79" customWidth="1"/>
    <col min="11782" max="11782" width="11.28125" style="79" customWidth="1"/>
    <col min="11783" max="11783" width="15.8515625" style="79" customWidth="1"/>
    <col min="11784" max="11787" width="9.140625" style="79" hidden="1" customWidth="1"/>
    <col min="11788" max="11788" width="9.28125" style="79" customWidth="1"/>
    <col min="11789" max="11790" width="9.140625" style="79" hidden="1" customWidth="1"/>
    <col min="11791" max="12031" width="9.28125" style="79" customWidth="1"/>
    <col min="12032" max="12032" width="6.421875" style="79" customWidth="1"/>
    <col min="12033" max="12033" width="5.421875" style="79" customWidth="1"/>
    <col min="12034" max="12034" width="11.8515625" style="79" customWidth="1"/>
    <col min="12035" max="12035" width="64.8515625" style="79" customWidth="1"/>
    <col min="12036" max="12036" width="5.421875" style="79" customWidth="1"/>
    <col min="12037" max="12037" width="11.421875" style="79" customWidth="1"/>
    <col min="12038" max="12038" width="11.28125" style="79" customWidth="1"/>
    <col min="12039" max="12039" width="15.8515625" style="79" customWidth="1"/>
    <col min="12040" max="12043" width="9.140625" style="79" hidden="1" customWidth="1"/>
    <col min="12044" max="12044" width="9.28125" style="79" customWidth="1"/>
    <col min="12045" max="12046" width="9.140625" style="79" hidden="1" customWidth="1"/>
    <col min="12047" max="12287" width="9.28125" style="79" customWidth="1"/>
    <col min="12288" max="12288" width="6.421875" style="79" customWidth="1"/>
    <col min="12289" max="12289" width="5.421875" style="79" customWidth="1"/>
    <col min="12290" max="12290" width="11.8515625" style="79" customWidth="1"/>
    <col min="12291" max="12291" width="64.8515625" style="79" customWidth="1"/>
    <col min="12292" max="12292" width="5.421875" style="79" customWidth="1"/>
    <col min="12293" max="12293" width="11.421875" style="79" customWidth="1"/>
    <col min="12294" max="12294" width="11.28125" style="79" customWidth="1"/>
    <col min="12295" max="12295" width="15.8515625" style="79" customWidth="1"/>
    <col min="12296" max="12299" width="9.140625" style="79" hidden="1" customWidth="1"/>
    <col min="12300" max="12300" width="9.28125" style="79" customWidth="1"/>
    <col min="12301" max="12302" width="9.140625" style="79" hidden="1" customWidth="1"/>
    <col min="12303" max="12543" width="9.28125" style="79" customWidth="1"/>
    <col min="12544" max="12544" width="6.421875" style="79" customWidth="1"/>
    <col min="12545" max="12545" width="5.421875" style="79" customWidth="1"/>
    <col min="12546" max="12546" width="11.8515625" style="79" customWidth="1"/>
    <col min="12547" max="12547" width="64.8515625" style="79" customWidth="1"/>
    <col min="12548" max="12548" width="5.421875" style="79" customWidth="1"/>
    <col min="12549" max="12549" width="11.421875" style="79" customWidth="1"/>
    <col min="12550" max="12550" width="11.28125" style="79" customWidth="1"/>
    <col min="12551" max="12551" width="15.8515625" style="79" customWidth="1"/>
    <col min="12552" max="12555" width="9.140625" style="79" hidden="1" customWidth="1"/>
    <col min="12556" max="12556" width="9.28125" style="79" customWidth="1"/>
    <col min="12557" max="12558" width="9.140625" style="79" hidden="1" customWidth="1"/>
    <col min="12559" max="12799" width="9.28125" style="79" customWidth="1"/>
    <col min="12800" max="12800" width="6.421875" style="79" customWidth="1"/>
    <col min="12801" max="12801" width="5.421875" style="79" customWidth="1"/>
    <col min="12802" max="12802" width="11.8515625" style="79" customWidth="1"/>
    <col min="12803" max="12803" width="64.8515625" style="79" customWidth="1"/>
    <col min="12804" max="12804" width="5.421875" style="79" customWidth="1"/>
    <col min="12805" max="12805" width="11.421875" style="79" customWidth="1"/>
    <col min="12806" max="12806" width="11.28125" style="79" customWidth="1"/>
    <col min="12807" max="12807" width="15.8515625" style="79" customWidth="1"/>
    <col min="12808" max="12811" width="9.140625" style="79" hidden="1" customWidth="1"/>
    <col min="12812" max="12812" width="9.28125" style="79" customWidth="1"/>
    <col min="12813" max="12814" width="9.140625" style="79" hidden="1" customWidth="1"/>
    <col min="12815" max="13055" width="9.28125" style="79" customWidth="1"/>
    <col min="13056" max="13056" width="6.421875" style="79" customWidth="1"/>
    <col min="13057" max="13057" width="5.421875" style="79" customWidth="1"/>
    <col min="13058" max="13058" width="11.8515625" style="79" customWidth="1"/>
    <col min="13059" max="13059" width="64.8515625" style="79" customWidth="1"/>
    <col min="13060" max="13060" width="5.421875" style="79" customWidth="1"/>
    <col min="13061" max="13061" width="11.421875" style="79" customWidth="1"/>
    <col min="13062" max="13062" width="11.28125" style="79" customWidth="1"/>
    <col min="13063" max="13063" width="15.8515625" style="79" customWidth="1"/>
    <col min="13064" max="13067" width="9.140625" style="79" hidden="1" customWidth="1"/>
    <col min="13068" max="13068" width="9.28125" style="79" customWidth="1"/>
    <col min="13069" max="13070" width="9.140625" style="79" hidden="1" customWidth="1"/>
    <col min="13071" max="13311" width="9.28125" style="79" customWidth="1"/>
    <col min="13312" max="13312" width="6.421875" style="79" customWidth="1"/>
    <col min="13313" max="13313" width="5.421875" style="79" customWidth="1"/>
    <col min="13314" max="13314" width="11.8515625" style="79" customWidth="1"/>
    <col min="13315" max="13315" width="64.8515625" style="79" customWidth="1"/>
    <col min="13316" max="13316" width="5.421875" style="79" customWidth="1"/>
    <col min="13317" max="13317" width="11.421875" style="79" customWidth="1"/>
    <col min="13318" max="13318" width="11.28125" style="79" customWidth="1"/>
    <col min="13319" max="13319" width="15.8515625" style="79" customWidth="1"/>
    <col min="13320" max="13323" width="9.140625" style="79" hidden="1" customWidth="1"/>
    <col min="13324" max="13324" width="9.28125" style="79" customWidth="1"/>
    <col min="13325" max="13326" width="9.140625" style="79" hidden="1" customWidth="1"/>
    <col min="13327" max="13567" width="9.28125" style="79" customWidth="1"/>
    <col min="13568" max="13568" width="6.421875" style="79" customWidth="1"/>
    <col min="13569" max="13569" width="5.421875" style="79" customWidth="1"/>
    <col min="13570" max="13570" width="11.8515625" style="79" customWidth="1"/>
    <col min="13571" max="13571" width="64.8515625" style="79" customWidth="1"/>
    <col min="13572" max="13572" width="5.421875" style="79" customWidth="1"/>
    <col min="13573" max="13573" width="11.421875" style="79" customWidth="1"/>
    <col min="13574" max="13574" width="11.28125" style="79" customWidth="1"/>
    <col min="13575" max="13575" width="15.8515625" style="79" customWidth="1"/>
    <col min="13576" max="13579" width="9.140625" style="79" hidden="1" customWidth="1"/>
    <col min="13580" max="13580" width="9.28125" style="79" customWidth="1"/>
    <col min="13581" max="13582" width="9.140625" style="79" hidden="1" customWidth="1"/>
    <col min="13583" max="13823" width="9.28125" style="79" customWidth="1"/>
    <col min="13824" max="13824" width="6.421875" style="79" customWidth="1"/>
    <col min="13825" max="13825" width="5.421875" style="79" customWidth="1"/>
    <col min="13826" max="13826" width="11.8515625" style="79" customWidth="1"/>
    <col min="13827" max="13827" width="64.8515625" style="79" customWidth="1"/>
    <col min="13828" max="13828" width="5.421875" style="79" customWidth="1"/>
    <col min="13829" max="13829" width="11.421875" style="79" customWidth="1"/>
    <col min="13830" max="13830" width="11.28125" style="79" customWidth="1"/>
    <col min="13831" max="13831" width="15.8515625" style="79" customWidth="1"/>
    <col min="13832" max="13835" width="9.140625" style="79" hidden="1" customWidth="1"/>
    <col min="13836" max="13836" width="9.28125" style="79" customWidth="1"/>
    <col min="13837" max="13838" width="9.140625" style="79" hidden="1" customWidth="1"/>
    <col min="13839" max="14079" width="9.28125" style="79" customWidth="1"/>
    <col min="14080" max="14080" width="6.421875" style="79" customWidth="1"/>
    <col min="14081" max="14081" width="5.421875" style="79" customWidth="1"/>
    <col min="14082" max="14082" width="11.8515625" style="79" customWidth="1"/>
    <col min="14083" max="14083" width="64.8515625" style="79" customWidth="1"/>
    <col min="14084" max="14084" width="5.421875" style="79" customWidth="1"/>
    <col min="14085" max="14085" width="11.421875" style="79" customWidth="1"/>
    <col min="14086" max="14086" width="11.28125" style="79" customWidth="1"/>
    <col min="14087" max="14087" width="15.8515625" style="79" customWidth="1"/>
    <col min="14088" max="14091" width="9.140625" style="79" hidden="1" customWidth="1"/>
    <col min="14092" max="14092" width="9.28125" style="79" customWidth="1"/>
    <col min="14093" max="14094" width="9.140625" style="79" hidden="1" customWidth="1"/>
    <col min="14095" max="14335" width="9.28125" style="79" customWidth="1"/>
    <col min="14336" max="14336" width="6.421875" style="79" customWidth="1"/>
    <col min="14337" max="14337" width="5.421875" style="79" customWidth="1"/>
    <col min="14338" max="14338" width="11.8515625" style="79" customWidth="1"/>
    <col min="14339" max="14339" width="64.8515625" style="79" customWidth="1"/>
    <col min="14340" max="14340" width="5.421875" style="79" customWidth="1"/>
    <col min="14341" max="14341" width="11.421875" style="79" customWidth="1"/>
    <col min="14342" max="14342" width="11.28125" style="79" customWidth="1"/>
    <col min="14343" max="14343" width="15.8515625" style="79" customWidth="1"/>
    <col min="14344" max="14347" width="9.140625" style="79" hidden="1" customWidth="1"/>
    <col min="14348" max="14348" width="9.28125" style="79" customWidth="1"/>
    <col min="14349" max="14350" width="9.140625" style="79" hidden="1" customWidth="1"/>
    <col min="14351" max="14591" width="9.28125" style="79" customWidth="1"/>
    <col min="14592" max="14592" width="6.421875" style="79" customWidth="1"/>
    <col min="14593" max="14593" width="5.421875" style="79" customWidth="1"/>
    <col min="14594" max="14594" width="11.8515625" style="79" customWidth="1"/>
    <col min="14595" max="14595" width="64.8515625" style="79" customWidth="1"/>
    <col min="14596" max="14596" width="5.421875" style="79" customWidth="1"/>
    <col min="14597" max="14597" width="11.421875" style="79" customWidth="1"/>
    <col min="14598" max="14598" width="11.28125" style="79" customWidth="1"/>
    <col min="14599" max="14599" width="15.8515625" style="79" customWidth="1"/>
    <col min="14600" max="14603" width="9.140625" style="79" hidden="1" customWidth="1"/>
    <col min="14604" max="14604" width="9.28125" style="79" customWidth="1"/>
    <col min="14605" max="14606" width="9.140625" style="79" hidden="1" customWidth="1"/>
    <col min="14607" max="14847" width="9.28125" style="79" customWidth="1"/>
    <col min="14848" max="14848" width="6.421875" style="79" customWidth="1"/>
    <col min="14849" max="14849" width="5.421875" style="79" customWidth="1"/>
    <col min="14850" max="14850" width="11.8515625" style="79" customWidth="1"/>
    <col min="14851" max="14851" width="64.8515625" style="79" customWidth="1"/>
    <col min="14852" max="14852" width="5.421875" style="79" customWidth="1"/>
    <col min="14853" max="14853" width="11.421875" style="79" customWidth="1"/>
    <col min="14854" max="14854" width="11.28125" style="79" customWidth="1"/>
    <col min="14855" max="14855" width="15.8515625" style="79" customWidth="1"/>
    <col min="14856" max="14859" width="9.140625" style="79" hidden="1" customWidth="1"/>
    <col min="14860" max="14860" width="9.28125" style="79" customWidth="1"/>
    <col min="14861" max="14862" width="9.140625" style="79" hidden="1" customWidth="1"/>
    <col min="14863" max="15103" width="9.28125" style="79" customWidth="1"/>
    <col min="15104" max="15104" width="6.421875" style="79" customWidth="1"/>
    <col min="15105" max="15105" width="5.421875" style="79" customWidth="1"/>
    <col min="15106" max="15106" width="11.8515625" style="79" customWidth="1"/>
    <col min="15107" max="15107" width="64.8515625" style="79" customWidth="1"/>
    <col min="15108" max="15108" width="5.421875" style="79" customWidth="1"/>
    <col min="15109" max="15109" width="11.421875" style="79" customWidth="1"/>
    <col min="15110" max="15110" width="11.28125" style="79" customWidth="1"/>
    <col min="15111" max="15111" width="15.8515625" style="79" customWidth="1"/>
    <col min="15112" max="15115" width="9.140625" style="79" hidden="1" customWidth="1"/>
    <col min="15116" max="15116" width="9.28125" style="79" customWidth="1"/>
    <col min="15117" max="15118" width="9.140625" style="79" hidden="1" customWidth="1"/>
    <col min="15119" max="15359" width="9.28125" style="79" customWidth="1"/>
    <col min="15360" max="15360" width="6.421875" style="79" customWidth="1"/>
    <col min="15361" max="15361" width="5.421875" style="79" customWidth="1"/>
    <col min="15362" max="15362" width="11.8515625" style="79" customWidth="1"/>
    <col min="15363" max="15363" width="64.8515625" style="79" customWidth="1"/>
    <col min="15364" max="15364" width="5.421875" style="79" customWidth="1"/>
    <col min="15365" max="15365" width="11.421875" style="79" customWidth="1"/>
    <col min="15366" max="15366" width="11.28125" style="79" customWidth="1"/>
    <col min="15367" max="15367" width="15.8515625" style="79" customWidth="1"/>
    <col min="15368" max="15371" width="9.140625" style="79" hidden="1" customWidth="1"/>
    <col min="15372" max="15372" width="9.28125" style="79" customWidth="1"/>
    <col min="15373" max="15374" width="9.140625" style="79" hidden="1" customWidth="1"/>
    <col min="15375" max="15615" width="9.28125" style="79" customWidth="1"/>
    <col min="15616" max="15616" width="6.421875" style="79" customWidth="1"/>
    <col min="15617" max="15617" width="5.421875" style="79" customWidth="1"/>
    <col min="15618" max="15618" width="11.8515625" style="79" customWidth="1"/>
    <col min="15619" max="15619" width="64.8515625" style="79" customWidth="1"/>
    <col min="15620" max="15620" width="5.421875" style="79" customWidth="1"/>
    <col min="15621" max="15621" width="11.421875" style="79" customWidth="1"/>
    <col min="15622" max="15622" width="11.28125" style="79" customWidth="1"/>
    <col min="15623" max="15623" width="15.8515625" style="79" customWidth="1"/>
    <col min="15624" max="15627" width="9.140625" style="79" hidden="1" customWidth="1"/>
    <col min="15628" max="15628" width="9.28125" style="79" customWidth="1"/>
    <col min="15629" max="15630" width="9.140625" style="79" hidden="1" customWidth="1"/>
    <col min="15631" max="15871" width="9.28125" style="79" customWidth="1"/>
    <col min="15872" max="15872" width="6.421875" style="79" customWidth="1"/>
    <col min="15873" max="15873" width="5.421875" style="79" customWidth="1"/>
    <col min="15874" max="15874" width="11.8515625" style="79" customWidth="1"/>
    <col min="15875" max="15875" width="64.8515625" style="79" customWidth="1"/>
    <col min="15876" max="15876" width="5.421875" style="79" customWidth="1"/>
    <col min="15877" max="15877" width="11.421875" style="79" customWidth="1"/>
    <col min="15878" max="15878" width="11.28125" style="79" customWidth="1"/>
    <col min="15879" max="15879" width="15.8515625" style="79" customWidth="1"/>
    <col min="15880" max="15883" width="9.140625" style="79" hidden="1" customWidth="1"/>
    <col min="15884" max="15884" width="9.28125" style="79" customWidth="1"/>
    <col min="15885" max="15886" width="9.140625" style="79" hidden="1" customWidth="1"/>
    <col min="15887" max="16127" width="9.28125" style="79" customWidth="1"/>
    <col min="16128" max="16128" width="6.421875" style="79" customWidth="1"/>
    <col min="16129" max="16129" width="5.421875" style="79" customWidth="1"/>
    <col min="16130" max="16130" width="11.8515625" style="79" customWidth="1"/>
    <col min="16131" max="16131" width="64.8515625" style="79" customWidth="1"/>
    <col min="16132" max="16132" width="5.421875" style="79" customWidth="1"/>
    <col min="16133" max="16133" width="11.421875" style="79" customWidth="1"/>
    <col min="16134" max="16134" width="11.28125" style="79" customWidth="1"/>
    <col min="16135" max="16135" width="15.8515625" style="79" customWidth="1"/>
    <col min="16136" max="16139" width="9.140625" style="79" hidden="1" customWidth="1"/>
    <col min="16140" max="16140" width="9.28125" style="79" customWidth="1"/>
    <col min="16141" max="16142" width="9.140625" style="79" hidden="1" customWidth="1"/>
    <col min="16143" max="16384" width="9.28125" style="79" customWidth="1"/>
  </cols>
  <sheetData>
    <row r="1" spans="1:9" ht="18">
      <c r="A1" s="74" t="s">
        <v>631</v>
      </c>
      <c r="B1" s="120"/>
      <c r="C1" s="75"/>
      <c r="D1" s="107"/>
      <c r="E1" s="108"/>
      <c r="F1" s="109"/>
      <c r="G1" s="109"/>
      <c r="H1" s="109"/>
      <c r="I1" s="107"/>
    </row>
    <row r="2" spans="1:9" ht="12">
      <c r="A2" s="81" t="s">
        <v>9</v>
      </c>
      <c r="B2" s="106"/>
      <c r="C2" s="119" t="s">
        <v>64</v>
      </c>
      <c r="D2" s="107"/>
      <c r="E2" s="108"/>
      <c r="F2" s="109"/>
      <c r="G2" s="109"/>
      <c r="H2" s="109"/>
      <c r="I2" s="107"/>
    </row>
    <row r="3" spans="1:9" ht="12">
      <c r="A3" s="81" t="s">
        <v>66</v>
      </c>
      <c r="B3" s="111"/>
      <c r="C3" s="119" t="s">
        <v>553</v>
      </c>
      <c r="D3" s="107"/>
      <c r="E3" s="108"/>
      <c r="F3" s="109"/>
      <c r="G3" s="109"/>
      <c r="H3" s="109"/>
      <c r="I3" s="107"/>
    </row>
    <row r="4" spans="1:9" ht="12">
      <c r="A4" s="108"/>
      <c r="B4" s="111"/>
      <c r="C4" s="110"/>
      <c r="D4" s="107"/>
      <c r="E4" s="108"/>
      <c r="F4" s="109"/>
      <c r="G4" s="109"/>
      <c r="H4" s="109"/>
      <c r="I4" s="107"/>
    </row>
    <row r="5" spans="1:9" ht="12">
      <c r="A5" s="108"/>
      <c r="B5" s="111"/>
      <c r="C5" s="110"/>
      <c r="D5" s="107"/>
      <c r="E5" s="108"/>
      <c r="F5" s="109"/>
      <c r="G5" s="109"/>
      <c r="H5" s="109"/>
      <c r="I5" s="107"/>
    </row>
    <row r="6" spans="1:10" ht="13.5" thickBot="1">
      <c r="A6" s="77"/>
      <c r="B6" s="121"/>
      <c r="C6" s="82"/>
      <c r="D6" s="76"/>
      <c r="E6" s="77"/>
      <c r="F6" s="78"/>
      <c r="G6" s="78"/>
      <c r="H6" s="78"/>
      <c r="I6" s="76"/>
      <c r="J6" s="80"/>
    </row>
    <row r="7" spans="1:16" s="88" customFormat="1" ht="39" thickBot="1">
      <c r="A7" s="83" t="s">
        <v>68</v>
      </c>
      <c r="B7" s="85" t="s">
        <v>554</v>
      </c>
      <c r="C7" s="84" t="s">
        <v>69</v>
      </c>
      <c r="D7" s="85" t="s">
        <v>29</v>
      </c>
      <c r="E7" s="85" t="s">
        <v>70</v>
      </c>
      <c r="F7" s="86" t="s">
        <v>71</v>
      </c>
      <c r="G7" s="86" t="s">
        <v>72</v>
      </c>
      <c r="H7" s="86" t="s">
        <v>73</v>
      </c>
      <c r="I7" s="85" t="s">
        <v>74</v>
      </c>
      <c r="J7" s="87" t="s">
        <v>75</v>
      </c>
      <c r="K7" s="80" t="s">
        <v>76</v>
      </c>
      <c r="L7" s="80" t="s">
        <v>77</v>
      </c>
      <c r="M7" s="88" t="s">
        <v>78</v>
      </c>
      <c r="N7" s="88" t="s">
        <v>79</v>
      </c>
      <c r="O7" s="122"/>
      <c r="P7" s="122"/>
    </row>
    <row r="8" spans="1:16" s="88" customFormat="1" ht="12">
      <c r="A8" s="85">
        <v>1</v>
      </c>
      <c r="B8" s="85">
        <v>2</v>
      </c>
      <c r="C8" s="84">
        <v>3</v>
      </c>
      <c r="D8" s="85">
        <v>4</v>
      </c>
      <c r="E8" s="85">
        <v>5</v>
      </c>
      <c r="F8" s="86">
        <v>6</v>
      </c>
      <c r="G8" s="86">
        <v>7</v>
      </c>
      <c r="H8" s="86">
        <v>8</v>
      </c>
      <c r="I8" s="85"/>
      <c r="J8" s="87"/>
      <c r="K8" s="80"/>
      <c r="L8" s="80"/>
      <c r="M8" s="88">
        <v>11</v>
      </c>
      <c r="N8" s="88">
        <v>12</v>
      </c>
      <c r="O8" s="122"/>
      <c r="P8" s="122"/>
    </row>
    <row r="9" spans="1:16" ht="12">
      <c r="A9" s="123"/>
      <c r="B9" s="124"/>
      <c r="C9" s="125"/>
      <c r="D9" s="95"/>
      <c r="E9" s="123"/>
      <c r="F9" s="126"/>
      <c r="G9" s="126"/>
      <c r="H9" s="126"/>
      <c r="I9" s="95"/>
      <c r="J9" s="92"/>
      <c r="K9" s="93"/>
      <c r="L9" s="94"/>
      <c r="O9" s="100"/>
      <c r="P9" s="100"/>
    </row>
    <row r="10" spans="1:16" ht="12">
      <c r="A10" s="123"/>
      <c r="B10" s="124"/>
      <c r="C10" s="125"/>
      <c r="D10" s="127" t="s">
        <v>61</v>
      </c>
      <c r="E10" s="123"/>
      <c r="F10" s="126"/>
      <c r="G10" s="126"/>
      <c r="H10" s="89">
        <f>SUM(H11:H35)</f>
        <v>0</v>
      </c>
      <c r="I10" s="91"/>
      <c r="J10" s="92"/>
      <c r="K10" s="93"/>
      <c r="L10" s="94"/>
      <c r="O10" s="100"/>
      <c r="P10" s="100"/>
    </row>
    <row r="11" spans="1:16" ht="12">
      <c r="A11" s="123">
        <v>1</v>
      </c>
      <c r="B11" s="124" t="s">
        <v>142</v>
      </c>
      <c r="C11" s="125" t="s">
        <v>143</v>
      </c>
      <c r="D11" s="128" t="s">
        <v>555</v>
      </c>
      <c r="E11" s="123" t="s">
        <v>100</v>
      </c>
      <c r="F11" s="126">
        <v>1</v>
      </c>
      <c r="G11" s="374">
        <v>0</v>
      </c>
      <c r="H11" s="90">
        <f>ROUND(F11*G11,0)</f>
        <v>0</v>
      </c>
      <c r="I11" s="91"/>
      <c r="J11" s="92"/>
      <c r="K11" s="93"/>
      <c r="L11" s="94"/>
      <c r="O11" s="100"/>
      <c r="P11" s="100"/>
    </row>
    <row r="12" spans="1:16" ht="25.5">
      <c r="A12" s="123">
        <v>2</v>
      </c>
      <c r="B12" s="124" t="s">
        <v>142</v>
      </c>
      <c r="C12" s="125" t="s">
        <v>145</v>
      </c>
      <c r="D12" s="128" t="s">
        <v>556</v>
      </c>
      <c r="E12" s="123" t="s">
        <v>100</v>
      </c>
      <c r="F12" s="126">
        <v>1</v>
      </c>
      <c r="G12" s="374">
        <v>0</v>
      </c>
      <c r="H12" s="90">
        <f aca="true" t="shared" si="0" ref="H12:H35">ROUND(F12*G12,0)</f>
        <v>0</v>
      </c>
      <c r="I12" s="91"/>
      <c r="J12" s="92"/>
      <c r="K12" s="93"/>
      <c r="L12" s="94"/>
      <c r="O12" s="100"/>
      <c r="P12" s="100"/>
    </row>
    <row r="13" spans="1:16" ht="25.5">
      <c r="A13" s="123">
        <v>3</v>
      </c>
      <c r="B13" s="124" t="s">
        <v>142</v>
      </c>
      <c r="C13" s="125" t="s">
        <v>147</v>
      </c>
      <c r="D13" s="128" t="s">
        <v>557</v>
      </c>
      <c r="E13" s="123" t="s">
        <v>100</v>
      </c>
      <c r="F13" s="126">
        <v>1</v>
      </c>
      <c r="G13" s="374">
        <v>0</v>
      </c>
      <c r="H13" s="90">
        <f t="shared" si="0"/>
        <v>0</v>
      </c>
      <c r="I13" s="91"/>
      <c r="J13" s="92"/>
      <c r="K13" s="93"/>
      <c r="L13" s="94"/>
      <c r="O13" s="100"/>
      <c r="P13" s="100"/>
    </row>
    <row r="14" spans="1:16" ht="25.5">
      <c r="A14" s="123">
        <v>4</v>
      </c>
      <c r="B14" s="124" t="s">
        <v>142</v>
      </c>
      <c r="C14" s="125" t="s">
        <v>149</v>
      </c>
      <c r="D14" s="128" t="s">
        <v>558</v>
      </c>
      <c r="E14" s="123" t="s">
        <v>100</v>
      </c>
      <c r="F14" s="126">
        <v>1</v>
      </c>
      <c r="G14" s="374">
        <v>0</v>
      </c>
      <c r="H14" s="90">
        <f t="shared" si="0"/>
        <v>0</v>
      </c>
      <c r="I14" s="91"/>
      <c r="J14" s="92"/>
      <c r="K14" s="93"/>
      <c r="L14" s="94"/>
      <c r="O14" s="100"/>
      <c r="P14" s="100"/>
    </row>
    <row r="15" spans="1:16" ht="25.5">
      <c r="A15" s="123">
        <v>5</v>
      </c>
      <c r="B15" s="124" t="s">
        <v>142</v>
      </c>
      <c r="C15" s="125" t="s">
        <v>151</v>
      </c>
      <c r="D15" s="128" t="s">
        <v>559</v>
      </c>
      <c r="E15" s="123" t="s">
        <v>100</v>
      </c>
      <c r="F15" s="126">
        <v>1</v>
      </c>
      <c r="G15" s="374">
        <v>0</v>
      </c>
      <c r="H15" s="90">
        <f t="shared" si="0"/>
        <v>0</v>
      </c>
      <c r="I15" s="91"/>
      <c r="J15" s="92"/>
      <c r="K15" s="93"/>
      <c r="L15" s="94"/>
      <c r="O15" s="100"/>
      <c r="P15" s="100"/>
    </row>
    <row r="16" spans="1:16" ht="25.5">
      <c r="A16" s="123">
        <v>6</v>
      </c>
      <c r="B16" s="124" t="s">
        <v>142</v>
      </c>
      <c r="C16" s="125" t="s">
        <v>153</v>
      </c>
      <c r="D16" s="128" t="s">
        <v>560</v>
      </c>
      <c r="E16" s="123" t="s">
        <v>100</v>
      </c>
      <c r="F16" s="126">
        <v>1</v>
      </c>
      <c r="G16" s="374">
        <v>0</v>
      </c>
      <c r="H16" s="90">
        <f t="shared" si="0"/>
        <v>0</v>
      </c>
      <c r="I16" s="91"/>
      <c r="J16" s="92"/>
      <c r="K16" s="93"/>
      <c r="L16" s="94"/>
      <c r="O16" s="100"/>
      <c r="P16" s="100"/>
    </row>
    <row r="17" spans="1:16" ht="12">
      <c r="A17" s="123">
        <v>7</v>
      </c>
      <c r="B17" s="124" t="s">
        <v>142</v>
      </c>
      <c r="C17" s="125" t="s">
        <v>155</v>
      </c>
      <c r="D17" s="128" t="s">
        <v>561</v>
      </c>
      <c r="E17" s="123" t="s">
        <v>100</v>
      </c>
      <c r="F17" s="126">
        <v>2</v>
      </c>
      <c r="G17" s="374">
        <v>0</v>
      </c>
      <c r="H17" s="90">
        <f t="shared" si="0"/>
        <v>0</v>
      </c>
      <c r="I17" s="91"/>
      <c r="J17" s="92"/>
      <c r="K17" s="93"/>
      <c r="L17" s="94"/>
      <c r="O17" s="100"/>
      <c r="P17" s="100"/>
    </row>
    <row r="18" spans="1:16" ht="25.5">
      <c r="A18" s="123">
        <v>8</v>
      </c>
      <c r="B18" s="124" t="s">
        <v>142</v>
      </c>
      <c r="C18" s="125" t="s">
        <v>157</v>
      </c>
      <c r="D18" s="128" t="s">
        <v>562</v>
      </c>
      <c r="E18" s="123" t="s">
        <v>100</v>
      </c>
      <c r="F18" s="126">
        <v>2</v>
      </c>
      <c r="G18" s="374">
        <v>0</v>
      </c>
      <c r="H18" s="90">
        <f t="shared" si="0"/>
        <v>0</v>
      </c>
      <c r="I18" s="91"/>
      <c r="J18" s="92"/>
      <c r="K18" s="93"/>
      <c r="L18" s="94"/>
      <c r="O18" s="100"/>
      <c r="P18" s="100"/>
    </row>
    <row r="19" spans="1:16" ht="25.5">
      <c r="A19" s="123">
        <v>9</v>
      </c>
      <c r="B19" s="124" t="s">
        <v>142</v>
      </c>
      <c r="C19" s="125" t="s">
        <v>159</v>
      </c>
      <c r="D19" s="128" t="s">
        <v>557</v>
      </c>
      <c r="E19" s="123" t="s">
        <v>100</v>
      </c>
      <c r="F19" s="126">
        <v>1</v>
      </c>
      <c r="G19" s="374">
        <v>0</v>
      </c>
      <c r="H19" s="90">
        <f t="shared" si="0"/>
        <v>0</v>
      </c>
      <c r="I19" s="91"/>
      <c r="J19" s="92"/>
      <c r="K19" s="93"/>
      <c r="L19" s="94"/>
      <c r="O19" s="100"/>
      <c r="P19" s="100"/>
    </row>
    <row r="20" spans="1:16" ht="12">
      <c r="A20" s="123">
        <v>10</v>
      </c>
      <c r="B20" s="124" t="s">
        <v>142</v>
      </c>
      <c r="C20" s="125" t="s">
        <v>161</v>
      </c>
      <c r="D20" s="128" t="s">
        <v>563</v>
      </c>
      <c r="E20" s="123" t="s">
        <v>100</v>
      </c>
      <c r="F20" s="126">
        <v>3</v>
      </c>
      <c r="G20" s="374">
        <v>0</v>
      </c>
      <c r="H20" s="90">
        <f t="shared" si="0"/>
        <v>0</v>
      </c>
      <c r="I20" s="91"/>
      <c r="J20" s="92"/>
      <c r="K20" s="93"/>
      <c r="L20" s="94"/>
      <c r="O20" s="100"/>
      <c r="P20" s="100"/>
    </row>
    <row r="21" spans="1:16" ht="25.5">
      <c r="A21" s="123">
        <v>11</v>
      </c>
      <c r="B21" s="124" t="s">
        <v>142</v>
      </c>
      <c r="C21" s="125" t="s">
        <v>163</v>
      </c>
      <c r="D21" s="128" t="s">
        <v>564</v>
      </c>
      <c r="E21" s="123" t="s">
        <v>100</v>
      </c>
      <c r="F21" s="126">
        <v>1</v>
      </c>
      <c r="G21" s="374">
        <v>0</v>
      </c>
      <c r="H21" s="90">
        <f t="shared" si="0"/>
        <v>0</v>
      </c>
      <c r="I21" s="91"/>
      <c r="J21" s="92"/>
      <c r="K21" s="93"/>
      <c r="L21" s="94"/>
      <c r="O21" s="100"/>
      <c r="P21" s="100"/>
    </row>
    <row r="22" spans="1:16" ht="12">
      <c r="A22" s="123">
        <v>12</v>
      </c>
      <c r="B22" s="124" t="s">
        <v>142</v>
      </c>
      <c r="C22" s="125" t="s">
        <v>165</v>
      </c>
      <c r="D22" s="128" t="s">
        <v>616</v>
      </c>
      <c r="E22" s="123" t="s">
        <v>100</v>
      </c>
      <c r="F22" s="126">
        <v>1</v>
      </c>
      <c r="G22" s="374">
        <v>0</v>
      </c>
      <c r="H22" s="90">
        <f t="shared" si="0"/>
        <v>0</v>
      </c>
      <c r="I22" s="91"/>
      <c r="J22" s="92"/>
      <c r="K22" s="93"/>
      <c r="L22" s="94"/>
      <c r="O22" s="100"/>
      <c r="P22" s="100"/>
    </row>
    <row r="23" spans="1:16" ht="38.25">
      <c r="A23" s="123">
        <v>13</v>
      </c>
      <c r="B23" s="124" t="s">
        <v>142</v>
      </c>
      <c r="C23" s="125" t="s">
        <v>167</v>
      </c>
      <c r="D23" s="128" t="s">
        <v>617</v>
      </c>
      <c r="E23" s="123" t="s">
        <v>100</v>
      </c>
      <c r="F23" s="126">
        <v>1</v>
      </c>
      <c r="G23" s="374">
        <v>0</v>
      </c>
      <c r="H23" s="90">
        <f t="shared" si="0"/>
        <v>0</v>
      </c>
      <c r="I23" s="91"/>
      <c r="J23" s="92"/>
      <c r="K23" s="93"/>
      <c r="L23" s="94"/>
      <c r="O23" s="100"/>
      <c r="P23" s="100"/>
    </row>
    <row r="24" spans="1:16" ht="12">
      <c r="A24" s="123">
        <v>14</v>
      </c>
      <c r="B24" s="124" t="s">
        <v>142</v>
      </c>
      <c r="C24" s="125" t="s">
        <v>169</v>
      </c>
      <c r="D24" s="128" t="s">
        <v>618</v>
      </c>
      <c r="E24" s="123" t="s">
        <v>100</v>
      </c>
      <c r="F24" s="126">
        <v>1</v>
      </c>
      <c r="G24" s="374">
        <v>0</v>
      </c>
      <c r="H24" s="90">
        <f t="shared" si="0"/>
        <v>0</v>
      </c>
      <c r="I24" s="91"/>
      <c r="J24" s="92"/>
      <c r="K24" s="93"/>
      <c r="L24" s="94"/>
      <c r="O24" s="100"/>
      <c r="P24" s="100"/>
    </row>
    <row r="25" spans="1:16" ht="12">
      <c r="A25" s="123">
        <v>15</v>
      </c>
      <c r="B25" s="124" t="s">
        <v>142</v>
      </c>
      <c r="C25" s="125" t="s">
        <v>171</v>
      </c>
      <c r="D25" s="128" t="s">
        <v>619</v>
      </c>
      <c r="E25" s="123" t="s">
        <v>100</v>
      </c>
      <c r="F25" s="126">
        <v>1</v>
      </c>
      <c r="G25" s="374">
        <v>0</v>
      </c>
      <c r="H25" s="90">
        <f t="shared" si="0"/>
        <v>0</v>
      </c>
      <c r="I25" s="91"/>
      <c r="J25" s="92"/>
      <c r="K25" s="93"/>
      <c r="L25" s="94"/>
      <c r="O25" s="100"/>
      <c r="P25" s="100"/>
    </row>
    <row r="26" spans="1:16" ht="12">
      <c r="A26" s="123">
        <v>16</v>
      </c>
      <c r="B26" s="124" t="s">
        <v>142</v>
      </c>
      <c r="C26" s="125" t="s">
        <v>173</v>
      </c>
      <c r="D26" s="128" t="s">
        <v>620</v>
      </c>
      <c r="E26" s="123" t="s">
        <v>100</v>
      </c>
      <c r="F26" s="126">
        <v>1</v>
      </c>
      <c r="G26" s="374">
        <v>0</v>
      </c>
      <c r="H26" s="90">
        <f t="shared" si="0"/>
        <v>0</v>
      </c>
      <c r="I26" s="91"/>
      <c r="J26" s="92"/>
      <c r="K26" s="93"/>
      <c r="L26" s="94"/>
      <c r="O26" s="100"/>
      <c r="P26" s="100"/>
    </row>
    <row r="27" spans="1:16" ht="12">
      <c r="A27" s="123">
        <v>17</v>
      </c>
      <c r="B27" s="124" t="s">
        <v>142</v>
      </c>
      <c r="C27" s="125" t="s">
        <v>175</v>
      </c>
      <c r="D27" s="128" t="s">
        <v>621</v>
      </c>
      <c r="E27" s="123" t="s">
        <v>100</v>
      </c>
      <c r="F27" s="126">
        <v>3</v>
      </c>
      <c r="G27" s="374">
        <v>0</v>
      </c>
      <c r="H27" s="90">
        <f t="shared" si="0"/>
        <v>0</v>
      </c>
      <c r="I27" s="91"/>
      <c r="J27" s="92"/>
      <c r="K27" s="93"/>
      <c r="L27" s="94"/>
      <c r="O27" s="100"/>
      <c r="P27" s="100"/>
    </row>
    <row r="28" spans="1:16" ht="12">
      <c r="A28" s="123">
        <v>18</v>
      </c>
      <c r="B28" s="124" t="s">
        <v>142</v>
      </c>
      <c r="C28" s="125" t="s">
        <v>177</v>
      </c>
      <c r="D28" s="128" t="s">
        <v>565</v>
      </c>
      <c r="E28" s="123" t="s">
        <v>100</v>
      </c>
      <c r="F28" s="126">
        <v>1</v>
      </c>
      <c r="G28" s="374">
        <v>0</v>
      </c>
      <c r="H28" s="90">
        <f t="shared" si="0"/>
        <v>0</v>
      </c>
      <c r="I28" s="91"/>
      <c r="J28" s="92"/>
      <c r="K28" s="93"/>
      <c r="L28" s="94"/>
      <c r="O28" s="100"/>
      <c r="P28" s="100"/>
    </row>
    <row r="29" spans="1:16" ht="25.5">
      <c r="A29" s="123">
        <v>19</v>
      </c>
      <c r="B29" s="124" t="s">
        <v>142</v>
      </c>
      <c r="C29" s="125" t="s">
        <v>179</v>
      </c>
      <c r="D29" s="128" t="s">
        <v>566</v>
      </c>
      <c r="E29" s="123" t="s">
        <v>100</v>
      </c>
      <c r="F29" s="126">
        <v>1</v>
      </c>
      <c r="G29" s="374">
        <v>0</v>
      </c>
      <c r="H29" s="90">
        <f t="shared" si="0"/>
        <v>0</v>
      </c>
      <c r="I29" s="91"/>
      <c r="J29" s="92"/>
      <c r="K29" s="93"/>
      <c r="L29" s="94"/>
      <c r="O29" s="100"/>
      <c r="P29" s="100"/>
    </row>
    <row r="30" spans="1:16" ht="25.5">
      <c r="A30" s="123">
        <v>20</v>
      </c>
      <c r="B30" s="124" t="s">
        <v>142</v>
      </c>
      <c r="C30" s="125" t="s">
        <v>181</v>
      </c>
      <c r="D30" s="128" t="s">
        <v>567</v>
      </c>
      <c r="E30" s="123" t="s">
        <v>100</v>
      </c>
      <c r="F30" s="126">
        <v>1</v>
      </c>
      <c r="G30" s="374">
        <v>0</v>
      </c>
      <c r="H30" s="90">
        <f t="shared" si="0"/>
        <v>0</v>
      </c>
      <c r="I30" s="91"/>
      <c r="J30" s="92"/>
      <c r="K30" s="93"/>
      <c r="L30" s="94"/>
      <c r="O30" s="100"/>
      <c r="P30" s="100"/>
    </row>
    <row r="31" spans="1:16" ht="25.5">
      <c r="A31" s="123">
        <v>21</v>
      </c>
      <c r="B31" s="124" t="s">
        <v>142</v>
      </c>
      <c r="C31" s="125" t="s">
        <v>184</v>
      </c>
      <c r="D31" s="128" t="s">
        <v>622</v>
      </c>
      <c r="E31" s="123" t="s">
        <v>100</v>
      </c>
      <c r="F31" s="126">
        <v>2</v>
      </c>
      <c r="G31" s="374">
        <v>0</v>
      </c>
      <c r="H31" s="90">
        <f t="shared" si="0"/>
        <v>0</v>
      </c>
      <c r="I31" s="91"/>
      <c r="J31" s="92"/>
      <c r="K31" s="93"/>
      <c r="L31" s="94"/>
      <c r="O31" s="100"/>
      <c r="P31" s="100"/>
    </row>
    <row r="32" spans="1:16" ht="12">
      <c r="A32" s="123">
        <v>22</v>
      </c>
      <c r="B32" s="124" t="s">
        <v>142</v>
      </c>
      <c r="C32" s="125" t="s">
        <v>186</v>
      </c>
      <c r="D32" s="128" t="s">
        <v>623</v>
      </c>
      <c r="E32" s="123" t="s">
        <v>100</v>
      </c>
      <c r="F32" s="126">
        <v>3</v>
      </c>
      <c r="G32" s="374">
        <v>0</v>
      </c>
      <c r="H32" s="90">
        <f t="shared" si="0"/>
        <v>0</v>
      </c>
      <c r="I32" s="91"/>
      <c r="J32" s="92"/>
      <c r="K32" s="93"/>
      <c r="L32" s="94"/>
      <c r="O32" s="100"/>
      <c r="P32" s="100"/>
    </row>
    <row r="33" spans="1:16" ht="12">
      <c r="A33" s="123">
        <v>23</v>
      </c>
      <c r="B33" s="124" t="s">
        <v>142</v>
      </c>
      <c r="C33" s="125" t="s">
        <v>188</v>
      </c>
      <c r="D33" s="128" t="s">
        <v>568</v>
      </c>
      <c r="E33" s="123" t="s">
        <v>100</v>
      </c>
      <c r="F33" s="126">
        <v>3</v>
      </c>
      <c r="G33" s="374">
        <v>0</v>
      </c>
      <c r="H33" s="90">
        <f t="shared" si="0"/>
        <v>0</v>
      </c>
      <c r="I33" s="91"/>
      <c r="J33" s="92"/>
      <c r="K33" s="93"/>
      <c r="L33" s="94"/>
      <c r="O33" s="100"/>
      <c r="P33" s="100"/>
    </row>
    <row r="34" spans="1:16" ht="12">
      <c r="A34" s="123">
        <v>24</v>
      </c>
      <c r="B34" s="124" t="s">
        <v>142</v>
      </c>
      <c r="C34" s="125" t="s">
        <v>190</v>
      </c>
      <c r="D34" s="128" t="s">
        <v>624</v>
      </c>
      <c r="E34" s="123" t="s">
        <v>100</v>
      </c>
      <c r="F34" s="126">
        <v>2</v>
      </c>
      <c r="G34" s="374">
        <v>0</v>
      </c>
      <c r="H34" s="90">
        <f t="shared" si="0"/>
        <v>0</v>
      </c>
      <c r="I34" s="91"/>
      <c r="J34" s="92"/>
      <c r="K34" s="93"/>
      <c r="L34" s="94"/>
      <c r="O34" s="100"/>
      <c r="P34" s="100"/>
    </row>
    <row r="35" spans="1:16" ht="25.5">
      <c r="A35" s="123">
        <v>25</v>
      </c>
      <c r="B35" s="124" t="s">
        <v>142</v>
      </c>
      <c r="C35" s="125" t="s">
        <v>192</v>
      </c>
      <c r="D35" s="128" t="s">
        <v>625</v>
      </c>
      <c r="E35" s="123" t="s">
        <v>100</v>
      </c>
      <c r="F35" s="126">
        <v>1</v>
      </c>
      <c r="G35" s="374">
        <v>0</v>
      </c>
      <c r="H35" s="90">
        <f t="shared" si="0"/>
        <v>0</v>
      </c>
      <c r="I35" s="91"/>
      <c r="J35" s="92"/>
      <c r="K35" s="93"/>
      <c r="L35" s="94"/>
      <c r="O35" s="100"/>
      <c r="P35" s="100"/>
    </row>
    <row r="36" spans="1:16" ht="12">
      <c r="A36" s="123"/>
      <c r="B36" s="124"/>
      <c r="C36" s="125"/>
      <c r="D36" s="127"/>
      <c r="E36" s="123"/>
      <c r="F36" s="126"/>
      <c r="G36" s="193"/>
      <c r="H36" s="129"/>
      <c r="I36" s="91"/>
      <c r="J36" s="92"/>
      <c r="K36" s="93"/>
      <c r="L36" s="94"/>
      <c r="O36" s="100"/>
      <c r="P36" s="100"/>
    </row>
    <row r="37" spans="1:16" ht="12">
      <c r="A37" s="123"/>
      <c r="B37" s="124"/>
      <c r="C37" s="125"/>
      <c r="D37" s="127" t="s">
        <v>569</v>
      </c>
      <c r="E37" s="123"/>
      <c r="F37" s="126"/>
      <c r="G37" s="193"/>
      <c r="H37" s="89">
        <f>SUM(H38:H57)</f>
        <v>0</v>
      </c>
      <c r="I37" s="91"/>
      <c r="J37" s="92"/>
      <c r="K37" s="93"/>
      <c r="L37" s="94"/>
      <c r="O37" s="100"/>
      <c r="P37" s="100"/>
    </row>
    <row r="38" spans="1:16" ht="12">
      <c r="A38" s="123">
        <v>26</v>
      </c>
      <c r="B38" s="124" t="s">
        <v>142</v>
      </c>
      <c r="C38" s="125" t="s">
        <v>194</v>
      </c>
      <c r="D38" s="128" t="s">
        <v>570</v>
      </c>
      <c r="E38" s="123" t="s">
        <v>94</v>
      </c>
      <c r="F38" s="126">
        <v>183</v>
      </c>
      <c r="G38" s="374">
        <v>0</v>
      </c>
      <c r="H38" s="90">
        <f aca="true" t="shared" si="1" ref="H38:H57">ROUND(F38*G38,0)</f>
        <v>0</v>
      </c>
      <c r="I38" s="91"/>
      <c r="J38" s="92"/>
      <c r="K38" s="93"/>
      <c r="L38" s="94"/>
      <c r="O38" s="100"/>
      <c r="P38" s="100"/>
    </row>
    <row r="39" spans="1:16" ht="12">
      <c r="A39" s="123">
        <v>27</v>
      </c>
      <c r="B39" s="124" t="s">
        <v>142</v>
      </c>
      <c r="C39" s="125" t="s">
        <v>196</v>
      </c>
      <c r="D39" s="128" t="s">
        <v>571</v>
      </c>
      <c r="E39" s="123" t="s">
        <v>94</v>
      </c>
      <c r="F39" s="126">
        <v>46</v>
      </c>
      <c r="G39" s="374">
        <v>0</v>
      </c>
      <c r="H39" s="90">
        <f t="shared" si="1"/>
        <v>0</v>
      </c>
      <c r="I39" s="91"/>
      <c r="J39" s="92"/>
      <c r="K39" s="93"/>
      <c r="L39" s="94"/>
      <c r="O39" s="100"/>
      <c r="P39" s="100"/>
    </row>
    <row r="40" spans="1:16" ht="12">
      <c r="A40" s="123">
        <v>28</v>
      </c>
      <c r="B40" s="124" t="s">
        <v>142</v>
      </c>
      <c r="C40" s="125" t="s">
        <v>198</v>
      </c>
      <c r="D40" s="128" t="s">
        <v>572</v>
      </c>
      <c r="E40" s="123" t="s">
        <v>94</v>
      </c>
      <c r="F40" s="126">
        <v>13</v>
      </c>
      <c r="G40" s="374">
        <v>0</v>
      </c>
      <c r="H40" s="90">
        <f t="shared" si="1"/>
        <v>0</v>
      </c>
      <c r="I40" s="91"/>
      <c r="J40" s="92"/>
      <c r="K40" s="93"/>
      <c r="L40" s="94"/>
      <c r="O40" s="100"/>
      <c r="P40" s="100"/>
    </row>
    <row r="41" spans="1:16" ht="12">
      <c r="A41" s="123">
        <v>29</v>
      </c>
      <c r="B41" s="124" t="s">
        <v>142</v>
      </c>
      <c r="C41" s="125" t="s">
        <v>200</v>
      </c>
      <c r="D41" s="128" t="s">
        <v>573</v>
      </c>
      <c r="E41" s="123" t="s">
        <v>94</v>
      </c>
      <c r="F41" s="126">
        <v>282</v>
      </c>
      <c r="G41" s="374">
        <v>0</v>
      </c>
      <c r="H41" s="90">
        <f t="shared" si="1"/>
        <v>0</v>
      </c>
      <c r="I41" s="91"/>
      <c r="J41" s="92"/>
      <c r="K41" s="93"/>
      <c r="L41" s="94"/>
      <c r="O41" s="100"/>
      <c r="P41" s="100"/>
    </row>
    <row r="42" spans="1:16" ht="12">
      <c r="A42" s="123">
        <v>30</v>
      </c>
      <c r="B42" s="124" t="s">
        <v>142</v>
      </c>
      <c r="C42" s="125" t="s">
        <v>202</v>
      </c>
      <c r="D42" s="128" t="s">
        <v>574</v>
      </c>
      <c r="E42" s="123" t="s">
        <v>94</v>
      </c>
      <c r="F42" s="126">
        <v>120</v>
      </c>
      <c r="G42" s="374">
        <v>0</v>
      </c>
      <c r="H42" s="90">
        <f t="shared" si="1"/>
        <v>0</v>
      </c>
      <c r="I42" s="91"/>
      <c r="J42" s="92"/>
      <c r="K42" s="93"/>
      <c r="L42" s="94"/>
      <c r="O42" s="100"/>
      <c r="P42" s="100"/>
    </row>
    <row r="43" spans="1:16" ht="12">
      <c r="A43" s="123">
        <v>31</v>
      </c>
      <c r="B43" s="124" t="s">
        <v>142</v>
      </c>
      <c r="C43" s="125" t="s">
        <v>204</v>
      </c>
      <c r="D43" s="128" t="s">
        <v>575</v>
      </c>
      <c r="E43" s="123" t="s">
        <v>94</v>
      </c>
      <c r="F43" s="126">
        <v>30</v>
      </c>
      <c r="G43" s="374">
        <v>0</v>
      </c>
      <c r="H43" s="90">
        <f t="shared" si="1"/>
        <v>0</v>
      </c>
      <c r="I43" s="91"/>
      <c r="J43" s="92"/>
      <c r="K43" s="93"/>
      <c r="L43" s="94"/>
      <c r="O43" s="100"/>
      <c r="P43" s="100"/>
    </row>
    <row r="44" spans="1:16" ht="12">
      <c r="A44" s="123">
        <v>32</v>
      </c>
      <c r="B44" s="124" t="s">
        <v>142</v>
      </c>
      <c r="C44" s="125" t="s">
        <v>206</v>
      </c>
      <c r="D44" s="128" t="s">
        <v>576</v>
      </c>
      <c r="E44" s="123" t="s">
        <v>94</v>
      </c>
      <c r="F44" s="126">
        <v>15</v>
      </c>
      <c r="G44" s="374">
        <v>0</v>
      </c>
      <c r="H44" s="90">
        <f t="shared" si="1"/>
        <v>0</v>
      </c>
      <c r="I44" s="91"/>
      <c r="J44" s="92"/>
      <c r="K44" s="93"/>
      <c r="L44" s="94"/>
      <c r="O44" s="100"/>
      <c r="P44" s="100"/>
    </row>
    <row r="45" spans="1:16" ht="12">
      <c r="A45" s="123">
        <v>33</v>
      </c>
      <c r="B45" s="124" t="s">
        <v>142</v>
      </c>
      <c r="C45" s="125" t="s">
        <v>208</v>
      </c>
      <c r="D45" s="128" t="s">
        <v>577</v>
      </c>
      <c r="E45" s="123" t="s">
        <v>94</v>
      </c>
      <c r="F45" s="126">
        <v>30</v>
      </c>
      <c r="G45" s="374">
        <v>0</v>
      </c>
      <c r="H45" s="90">
        <f t="shared" si="1"/>
        <v>0</v>
      </c>
      <c r="I45" s="91"/>
      <c r="J45" s="92"/>
      <c r="K45" s="93"/>
      <c r="L45" s="94"/>
      <c r="O45" s="100"/>
      <c r="P45" s="100"/>
    </row>
    <row r="46" spans="1:16" ht="25.5">
      <c r="A46" s="123">
        <v>34</v>
      </c>
      <c r="B46" s="124" t="s">
        <v>142</v>
      </c>
      <c r="C46" s="125" t="s">
        <v>210</v>
      </c>
      <c r="D46" s="128" t="s">
        <v>578</v>
      </c>
      <c r="E46" s="123" t="s">
        <v>94</v>
      </c>
      <c r="F46" s="126">
        <v>20</v>
      </c>
      <c r="G46" s="374">
        <v>0</v>
      </c>
      <c r="H46" s="90">
        <f t="shared" si="1"/>
        <v>0</v>
      </c>
      <c r="I46" s="91"/>
      <c r="J46" s="92"/>
      <c r="K46" s="93"/>
      <c r="L46" s="94"/>
      <c r="O46" s="100"/>
      <c r="P46" s="100"/>
    </row>
    <row r="47" spans="1:16" ht="25.5">
      <c r="A47" s="123">
        <v>35</v>
      </c>
      <c r="B47" s="124" t="s">
        <v>142</v>
      </c>
      <c r="C47" s="125" t="s">
        <v>212</v>
      </c>
      <c r="D47" s="128" t="s">
        <v>579</v>
      </c>
      <c r="E47" s="123" t="s">
        <v>94</v>
      </c>
      <c r="F47" s="126">
        <v>20</v>
      </c>
      <c r="G47" s="374">
        <v>0</v>
      </c>
      <c r="H47" s="90">
        <f t="shared" si="1"/>
        <v>0</v>
      </c>
      <c r="I47" s="91"/>
      <c r="J47" s="92"/>
      <c r="K47" s="93"/>
      <c r="L47" s="94"/>
      <c r="O47" s="100"/>
      <c r="P47" s="100"/>
    </row>
    <row r="48" spans="1:16" ht="25.5">
      <c r="A48" s="123">
        <v>36</v>
      </c>
      <c r="B48" s="124" t="s">
        <v>142</v>
      </c>
      <c r="C48" s="125" t="s">
        <v>214</v>
      </c>
      <c r="D48" s="128" t="s">
        <v>580</v>
      </c>
      <c r="E48" s="123" t="s">
        <v>94</v>
      </c>
      <c r="F48" s="126">
        <v>20</v>
      </c>
      <c r="G48" s="374">
        <v>0</v>
      </c>
      <c r="H48" s="90">
        <f t="shared" si="1"/>
        <v>0</v>
      </c>
      <c r="I48" s="91"/>
      <c r="J48" s="92"/>
      <c r="K48" s="93"/>
      <c r="L48" s="94"/>
      <c r="O48" s="100"/>
      <c r="P48" s="100"/>
    </row>
    <row r="49" spans="1:16" ht="25.5">
      <c r="A49" s="123">
        <v>37</v>
      </c>
      <c r="B49" s="124" t="s">
        <v>142</v>
      </c>
      <c r="C49" s="125" t="s">
        <v>216</v>
      </c>
      <c r="D49" s="128" t="s">
        <v>581</v>
      </c>
      <c r="E49" s="123" t="s">
        <v>94</v>
      </c>
      <c r="F49" s="126">
        <v>30</v>
      </c>
      <c r="G49" s="374">
        <v>0</v>
      </c>
      <c r="H49" s="90">
        <f t="shared" si="1"/>
        <v>0</v>
      </c>
      <c r="I49" s="91"/>
      <c r="J49" s="92"/>
      <c r="K49" s="93"/>
      <c r="L49" s="94"/>
      <c r="O49" s="100"/>
      <c r="P49" s="100"/>
    </row>
    <row r="50" spans="1:16" ht="12">
      <c r="A50" s="123">
        <v>38</v>
      </c>
      <c r="B50" s="124" t="s">
        <v>142</v>
      </c>
      <c r="C50" s="125" t="s">
        <v>218</v>
      </c>
      <c r="D50" s="128" t="s">
        <v>582</v>
      </c>
      <c r="E50" s="123" t="s">
        <v>100</v>
      </c>
      <c r="F50" s="126">
        <v>2</v>
      </c>
      <c r="G50" s="374">
        <v>0</v>
      </c>
      <c r="H50" s="90">
        <f t="shared" si="1"/>
        <v>0</v>
      </c>
      <c r="I50" s="91"/>
      <c r="J50" s="92"/>
      <c r="K50" s="93"/>
      <c r="L50" s="94"/>
      <c r="O50" s="100"/>
      <c r="P50" s="100"/>
    </row>
    <row r="51" spans="1:16" ht="25.5">
      <c r="A51" s="123">
        <v>39</v>
      </c>
      <c r="B51" s="124" t="s">
        <v>142</v>
      </c>
      <c r="C51" s="125" t="s">
        <v>220</v>
      </c>
      <c r="D51" s="128" t="s">
        <v>583</v>
      </c>
      <c r="E51" s="123" t="s">
        <v>100</v>
      </c>
      <c r="F51" s="126">
        <v>5</v>
      </c>
      <c r="G51" s="374">
        <v>0</v>
      </c>
      <c r="H51" s="90">
        <f t="shared" si="1"/>
        <v>0</v>
      </c>
      <c r="I51" s="95"/>
      <c r="J51" s="93"/>
      <c r="K51" s="93"/>
      <c r="L51" s="94"/>
      <c r="P51" s="130"/>
    </row>
    <row r="52" spans="1:16" ht="12">
      <c r="A52" s="123">
        <v>40</v>
      </c>
      <c r="B52" s="124" t="s">
        <v>142</v>
      </c>
      <c r="C52" s="125" t="s">
        <v>222</v>
      </c>
      <c r="D52" s="128" t="s">
        <v>584</v>
      </c>
      <c r="E52" s="123" t="s">
        <v>131</v>
      </c>
      <c r="F52" s="126">
        <v>1</v>
      </c>
      <c r="G52" s="374">
        <v>0</v>
      </c>
      <c r="H52" s="90">
        <f t="shared" si="1"/>
        <v>0</v>
      </c>
      <c r="I52" s="95"/>
      <c r="J52" s="93"/>
      <c r="K52" s="93"/>
      <c r="L52" s="93"/>
      <c r="P52" s="100"/>
    </row>
    <row r="53" spans="1:16" ht="25.5">
      <c r="A53" s="123">
        <v>41</v>
      </c>
      <c r="B53" s="124" t="s">
        <v>142</v>
      </c>
      <c r="C53" s="125" t="s">
        <v>224</v>
      </c>
      <c r="D53" s="128" t="s">
        <v>585</v>
      </c>
      <c r="E53" s="123" t="s">
        <v>100</v>
      </c>
      <c r="F53" s="126">
        <v>1</v>
      </c>
      <c r="G53" s="374">
        <v>0</v>
      </c>
      <c r="H53" s="90">
        <f t="shared" si="1"/>
        <v>0</v>
      </c>
      <c r="I53" s="95"/>
      <c r="J53" s="93"/>
      <c r="K53" s="93"/>
      <c r="L53" s="93"/>
      <c r="P53" s="100"/>
    </row>
    <row r="54" spans="1:16" ht="25.5">
      <c r="A54" s="123">
        <v>42</v>
      </c>
      <c r="B54" s="124" t="s">
        <v>142</v>
      </c>
      <c r="C54" s="125" t="s">
        <v>226</v>
      </c>
      <c r="D54" s="128" t="s">
        <v>567</v>
      </c>
      <c r="E54" s="123" t="s">
        <v>100</v>
      </c>
      <c r="F54" s="126">
        <v>1</v>
      </c>
      <c r="G54" s="374">
        <v>0</v>
      </c>
      <c r="H54" s="90">
        <f t="shared" si="1"/>
        <v>0</v>
      </c>
      <c r="I54" s="95"/>
      <c r="J54" s="93"/>
      <c r="K54" s="93"/>
      <c r="L54" s="93"/>
      <c r="P54" s="100"/>
    </row>
    <row r="55" spans="1:16" ht="12">
      <c r="A55" s="123">
        <v>43</v>
      </c>
      <c r="B55" s="124" t="s">
        <v>142</v>
      </c>
      <c r="C55" s="125" t="s">
        <v>228</v>
      </c>
      <c r="D55" s="128" t="s">
        <v>586</v>
      </c>
      <c r="E55" s="123" t="s">
        <v>100</v>
      </c>
      <c r="F55" s="126">
        <v>6</v>
      </c>
      <c r="G55" s="374">
        <v>0</v>
      </c>
      <c r="H55" s="90">
        <f t="shared" si="1"/>
        <v>0</v>
      </c>
      <c r="I55" s="95"/>
      <c r="J55" s="93"/>
      <c r="K55" s="93"/>
      <c r="L55" s="93"/>
      <c r="P55" s="100"/>
    </row>
    <row r="56" spans="1:16" ht="12">
      <c r="A56" s="123">
        <v>44</v>
      </c>
      <c r="B56" s="124" t="s">
        <v>142</v>
      </c>
      <c r="C56" s="125" t="s">
        <v>230</v>
      </c>
      <c r="D56" s="128" t="s">
        <v>587</v>
      </c>
      <c r="E56" s="123" t="s">
        <v>131</v>
      </c>
      <c r="F56" s="126">
        <v>1</v>
      </c>
      <c r="G56" s="374">
        <v>0</v>
      </c>
      <c r="H56" s="90">
        <f t="shared" si="1"/>
        <v>0</v>
      </c>
      <c r="I56" s="95"/>
      <c r="J56" s="93"/>
      <c r="K56" s="93"/>
      <c r="L56" s="93"/>
      <c r="P56" s="100"/>
    </row>
    <row r="57" spans="1:16" ht="12">
      <c r="A57" s="123">
        <v>45</v>
      </c>
      <c r="B57" s="124" t="s">
        <v>142</v>
      </c>
      <c r="C57" s="125" t="s">
        <v>232</v>
      </c>
      <c r="D57" s="128" t="s">
        <v>588</v>
      </c>
      <c r="E57" s="123" t="s">
        <v>131</v>
      </c>
      <c r="F57" s="126">
        <v>1</v>
      </c>
      <c r="G57" s="374">
        <v>0</v>
      </c>
      <c r="H57" s="90">
        <f t="shared" si="1"/>
        <v>0</v>
      </c>
      <c r="I57" s="95"/>
      <c r="J57" s="93"/>
      <c r="K57" s="93"/>
      <c r="L57" s="93"/>
      <c r="P57" s="100"/>
    </row>
    <row r="58" spans="1:16" ht="12">
      <c r="A58" s="123"/>
      <c r="B58" s="124"/>
      <c r="C58" s="125"/>
      <c r="D58" s="128"/>
      <c r="E58" s="123"/>
      <c r="F58" s="126"/>
      <c r="G58" s="374"/>
      <c r="H58" s="126"/>
      <c r="I58" s="95"/>
      <c r="J58" s="93"/>
      <c r="K58" s="93"/>
      <c r="L58" s="93"/>
      <c r="P58" s="100"/>
    </row>
    <row r="59" spans="1:16" ht="12">
      <c r="A59" s="123"/>
      <c r="B59" s="124"/>
      <c r="C59" s="125"/>
      <c r="D59" s="127" t="s">
        <v>62</v>
      </c>
      <c r="E59" s="123"/>
      <c r="F59" s="126"/>
      <c r="G59" s="374"/>
      <c r="H59" s="89">
        <f>SUM(H60:N95)</f>
        <v>0</v>
      </c>
      <c r="I59" s="95"/>
      <c r="J59" s="93"/>
      <c r="K59" s="93"/>
      <c r="L59" s="93"/>
      <c r="P59" s="100"/>
    </row>
    <row r="60" spans="1:16" ht="12">
      <c r="A60" s="123">
        <v>46</v>
      </c>
      <c r="B60" s="124" t="s">
        <v>142</v>
      </c>
      <c r="C60" s="125" t="s">
        <v>234</v>
      </c>
      <c r="D60" s="128" t="s">
        <v>570</v>
      </c>
      <c r="E60" s="123" t="s">
        <v>94</v>
      </c>
      <c r="F60" s="126">
        <v>183</v>
      </c>
      <c r="G60" s="374">
        <v>0</v>
      </c>
      <c r="H60" s="90">
        <f aca="true" t="shared" si="2" ref="H60:H95">ROUND(F60*G60,0)</f>
        <v>0</v>
      </c>
      <c r="I60" s="95"/>
      <c r="J60" s="93"/>
      <c r="K60" s="93"/>
      <c r="L60" s="93"/>
      <c r="P60" s="100"/>
    </row>
    <row r="61" spans="1:16" ht="12">
      <c r="A61" s="123">
        <v>47</v>
      </c>
      <c r="B61" s="124" t="s">
        <v>142</v>
      </c>
      <c r="C61" s="125" t="s">
        <v>236</v>
      </c>
      <c r="D61" s="128" t="s">
        <v>571</v>
      </c>
      <c r="E61" s="123" t="s">
        <v>94</v>
      </c>
      <c r="F61" s="126">
        <v>46</v>
      </c>
      <c r="G61" s="374">
        <v>0</v>
      </c>
      <c r="H61" s="90">
        <f t="shared" si="2"/>
        <v>0</v>
      </c>
      <c r="I61" s="95"/>
      <c r="J61" s="93"/>
      <c r="K61" s="93"/>
      <c r="L61" s="93"/>
      <c r="P61" s="100"/>
    </row>
    <row r="62" spans="1:16" ht="12">
      <c r="A62" s="123">
        <v>48</v>
      </c>
      <c r="B62" s="124" t="s">
        <v>142</v>
      </c>
      <c r="C62" s="125" t="s">
        <v>238</v>
      </c>
      <c r="D62" s="128" t="s">
        <v>572</v>
      </c>
      <c r="E62" s="123" t="s">
        <v>94</v>
      </c>
      <c r="F62" s="126">
        <v>13</v>
      </c>
      <c r="G62" s="374">
        <v>0</v>
      </c>
      <c r="H62" s="90">
        <f t="shared" si="2"/>
        <v>0</v>
      </c>
      <c r="I62" s="95"/>
      <c r="J62" s="93"/>
      <c r="K62" s="93"/>
      <c r="L62" s="93"/>
      <c r="P62" s="100"/>
    </row>
    <row r="63" spans="1:16" ht="12">
      <c r="A63" s="123">
        <v>49</v>
      </c>
      <c r="B63" s="124" t="s">
        <v>142</v>
      </c>
      <c r="C63" s="125" t="s">
        <v>240</v>
      </c>
      <c r="D63" s="128" t="s">
        <v>573</v>
      </c>
      <c r="E63" s="123" t="s">
        <v>94</v>
      </c>
      <c r="F63" s="126">
        <v>282</v>
      </c>
      <c r="G63" s="374">
        <v>0</v>
      </c>
      <c r="H63" s="90">
        <f t="shared" si="2"/>
        <v>0</v>
      </c>
      <c r="I63" s="95"/>
      <c r="J63" s="93"/>
      <c r="K63" s="93"/>
      <c r="L63" s="93"/>
      <c r="P63" s="100"/>
    </row>
    <row r="64" spans="1:16" ht="12">
      <c r="A64" s="123">
        <v>50</v>
      </c>
      <c r="B64" s="124" t="s">
        <v>142</v>
      </c>
      <c r="C64" s="125" t="s">
        <v>242</v>
      </c>
      <c r="D64" s="128" t="s">
        <v>574</v>
      </c>
      <c r="E64" s="123" t="s">
        <v>94</v>
      </c>
      <c r="F64" s="126">
        <v>120</v>
      </c>
      <c r="G64" s="374">
        <v>0</v>
      </c>
      <c r="H64" s="90">
        <f t="shared" si="2"/>
        <v>0</v>
      </c>
      <c r="I64" s="95"/>
      <c r="J64" s="93"/>
      <c r="K64" s="93"/>
      <c r="L64" s="93"/>
      <c r="P64" s="100"/>
    </row>
    <row r="65" spans="1:16" ht="12">
      <c r="A65" s="123">
        <v>51</v>
      </c>
      <c r="B65" s="124" t="s">
        <v>142</v>
      </c>
      <c r="C65" s="125" t="s">
        <v>244</v>
      </c>
      <c r="D65" s="128" t="s">
        <v>575</v>
      </c>
      <c r="E65" s="123" t="s">
        <v>94</v>
      </c>
      <c r="F65" s="126">
        <v>30</v>
      </c>
      <c r="G65" s="374">
        <v>0</v>
      </c>
      <c r="H65" s="90">
        <f t="shared" si="2"/>
        <v>0</v>
      </c>
      <c r="I65" s="95"/>
      <c r="J65" s="93"/>
      <c r="K65" s="93"/>
      <c r="L65" s="93"/>
      <c r="P65" s="100"/>
    </row>
    <row r="66" spans="1:16" ht="12">
      <c r="A66" s="123">
        <v>52</v>
      </c>
      <c r="B66" s="124" t="s">
        <v>142</v>
      </c>
      <c r="C66" s="125" t="s">
        <v>246</v>
      </c>
      <c r="D66" s="128" t="s">
        <v>576</v>
      </c>
      <c r="E66" s="123" t="s">
        <v>94</v>
      </c>
      <c r="F66" s="126">
        <v>15</v>
      </c>
      <c r="G66" s="374">
        <v>0</v>
      </c>
      <c r="H66" s="90">
        <f t="shared" si="2"/>
        <v>0</v>
      </c>
      <c r="I66" s="95"/>
      <c r="J66" s="93"/>
      <c r="K66" s="93"/>
      <c r="L66" s="93"/>
      <c r="P66" s="100"/>
    </row>
    <row r="67" spans="1:16" ht="12">
      <c r="A67" s="123">
        <v>53</v>
      </c>
      <c r="B67" s="124" t="s">
        <v>142</v>
      </c>
      <c r="C67" s="125" t="s">
        <v>248</v>
      </c>
      <c r="D67" s="128" t="s">
        <v>577</v>
      </c>
      <c r="E67" s="123" t="s">
        <v>94</v>
      </c>
      <c r="F67" s="126">
        <v>30</v>
      </c>
      <c r="G67" s="374">
        <v>0</v>
      </c>
      <c r="H67" s="90">
        <f t="shared" si="2"/>
        <v>0</v>
      </c>
      <c r="I67" s="95"/>
      <c r="J67" s="93"/>
      <c r="K67" s="93"/>
      <c r="L67" s="93"/>
      <c r="P67" s="100"/>
    </row>
    <row r="68" spans="1:16" ht="25.5">
      <c r="A68" s="123">
        <v>54</v>
      </c>
      <c r="B68" s="124" t="s">
        <v>142</v>
      </c>
      <c r="C68" s="125" t="s">
        <v>250</v>
      </c>
      <c r="D68" s="128" t="s">
        <v>578</v>
      </c>
      <c r="E68" s="123" t="s">
        <v>94</v>
      </c>
      <c r="F68" s="126">
        <v>20</v>
      </c>
      <c r="G68" s="374">
        <v>0</v>
      </c>
      <c r="H68" s="90">
        <f t="shared" si="2"/>
        <v>0</v>
      </c>
      <c r="I68" s="95"/>
      <c r="J68" s="93"/>
      <c r="K68" s="93"/>
      <c r="L68" s="93"/>
      <c r="P68" s="100"/>
    </row>
    <row r="69" spans="1:16" ht="25.5">
      <c r="A69" s="123">
        <v>55</v>
      </c>
      <c r="B69" s="124" t="s">
        <v>142</v>
      </c>
      <c r="C69" s="125" t="s">
        <v>252</v>
      </c>
      <c r="D69" s="128" t="s">
        <v>579</v>
      </c>
      <c r="E69" s="123" t="s">
        <v>94</v>
      </c>
      <c r="F69" s="126">
        <v>20</v>
      </c>
      <c r="G69" s="374">
        <v>0</v>
      </c>
      <c r="H69" s="90">
        <f t="shared" si="2"/>
        <v>0</v>
      </c>
      <c r="I69" s="95"/>
      <c r="J69" s="93"/>
      <c r="K69" s="93"/>
      <c r="L69" s="93"/>
      <c r="P69" s="100"/>
    </row>
    <row r="70" spans="1:16" ht="25.5">
      <c r="A70" s="123">
        <v>56</v>
      </c>
      <c r="B70" s="124" t="s">
        <v>142</v>
      </c>
      <c r="C70" s="125" t="s">
        <v>254</v>
      </c>
      <c r="D70" s="128" t="s">
        <v>580</v>
      </c>
      <c r="E70" s="123" t="s">
        <v>94</v>
      </c>
      <c r="F70" s="126">
        <v>20</v>
      </c>
      <c r="G70" s="374">
        <v>0</v>
      </c>
      <c r="H70" s="90">
        <f t="shared" si="2"/>
        <v>0</v>
      </c>
      <c r="I70" s="95"/>
      <c r="J70" s="93"/>
      <c r="K70" s="93"/>
      <c r="L70" s="93"/>
      <c r="P70" s="100"/>
    </row>
    <row r="71" spans="1:16" ht="25.5">
      <c r="A71" s="123">
        <v>57</v>
      </c>
      <c r="B71" s="124" t="s">
        <v>142</v>
      </c>
      <c r="C71" s="125" t="s">
        <v>256</v>
      </c>
      <c r="D71" s="128" t="s">
        <v>581</v>
      </c>
      <c r="E71" s="123" t="s">
        <v>94</v>
      </c>
      <c r="F71" s="126">
        <v>30</v>
      </c>
      <c r="G71" s="374">
        <v>0</v>
      </c>
      <c r="H71" s="90">
        <f t="shared" si="2"/>
        <v>0</v>
      </c>
      <c r="I71" s="95"/>
      <c r="J71" s="93"/>
      <c r="K71" s="93"/>
      <c r="L71" s="93"/>
      <c r="P71" s="100"/>
    </row>
    <row r="72" spans="1:16" ht="12">
      <c r="A72" s="123">
        <v>58</v>
      </c>
      <c r="B72" s="124" t="s">
        <v>142</v>
      </c>
      <c r="C72" s="125" t="s">
        <v>258</v>
      </c>
      <c r="D72" s="128" t="s">
        <v>582</v>
      </c>
      <c r="E72" s="123" t="s">
        <v>100</v>
      </c>
      <c r="F72" s="126">
        <v>2</v>
      </c>
      <c r="G72" s="374">
        <v>0</v>
      </c>
      <c r="H72" s="90">
        <f t="shared" si="2"/>
        <v>0</v>
      </c>
      <c r="I72" s="95"/>
      <c r="J72" s="93"/>
      <c r="K72" s="93"/>
      <c r="L72" s="93"/>
      <c r="P72" s="100"/>
    </row>
    <row r="73" spans="1:16" ht="25.5">
      <c r="A73" s="123">
        <v>59</v>
      </c>
      <c r="B73" s="124" t="s">
        <v>142</v>
      </c>
      <c r="C73" s="125" t="s">
        <v>260</v>
      </c>
      <c r="D73" s="128" t="s">
        <v>583</v>
      </c>
      <c r="E73" s="123" t="s">
        <v>100</v>
      </c>
      <c r="F73" s="126">
        <v>5</v>
      </c>
      <c r="G73" s="374">
        <v>0</v>
      </c>
      <c r="H73" s="90">
        <f t="shared" si="2"/>
        <v>0</v>
      </c>
      <c r="I73" s="95"/>
      <c r="J73" s="93"/>
      <c r="K73" s="93"/>
      <c r="L73" s="93"/>
      <c r="P73" s="100"/>
    </row>
    <row r="74" spans="1:16" ht="12">
      <c r="A74" s="123">
        <v>60</v>
      </c>
      <c r="B74" s="124" t="s">
        <v>142</v>
      </c>
      <c r="C74" s="125" t="s">
        <v>262</v>
      </c>
      <c r="D74" s="128" t="s">
        <v>584</v>
      </c>
      <c r="E74" s="123" t="s">
        <v>131</v>
      </c>
      <c r="F74" s="126">
        <v>1</v>
      </c>
      <c r="G74" s="374">
        <v>0</v>
      </c>
      <c r="H74" s="90">
        <f t="shared" si="2"/>
        <v>0</v>
      </c>
      <c r="I74" s="95"/>
      <c r="J74" s="93"/>
      <c r="K74" s="93"/>
      <c r="L74" s="93"/>
      <c r="P74" s="100"/>
    </row>
    <row r="75" spans="1:16" ht="25.5">
      <c r="A75" s="123">
        <v>61</v>
      </c>
      <c r="B75" s="124" t="s">
        <v>142</v>
      </c>
      <c r="C75" s="125" t="s">
        <v>264</v>
      </c>
      <c r="D75" s="128" t="s">
        <v>585</v>
      </c>
      <c r="E75" s="123" t="s">
        <v>100</v>
      </c>
      <c r="F75" s="126">
        <v>1</v>
      </c>
      <c r="G75" s="374">
        <v>0</v>
      </c>
      <c r="H75" s="90">
        <f t="shared" si="2"/>
        <v>0</v>
      </c>
      <c r="I75" s="95"/>
      <c r="J75" s="93"/>
      <c r="K75" s="93"/>
      <c r="L75" s="93"/>
      <c r="P75" s="100"/>
    </row>
    <row r="76" spans="1:16" ht="25.5">
      <c r="A76" s="123">
        <v>62</v>
      </c>
      <c r="B76" s="124" t="s">
        <v>142</v>
      </c>
      <c r="C76" s="125" t="s">
        <v>266</v>
      </c>
      <c r="D76" s="128" t="s">
        <v>567</v>
      </c>
      <c r="E76" s="123" t="s">
        <v>100</v>
      </c>
      <c r="F76" s="126">
        <v>1</v>
      </c>
      <c r="G76" s="374">
        <v>0</v>
      </c>
      <c r="H76" s="90">
        <f t="shared" si="2"/>
        <v>0</v>
      </c>
      <c r="I76" s="95"/>
      <c r="J76" s="93"/>
      <c r="K76" s="93"/>
      <c r="L76" s="93"/>
      <c r="P76" s="100"/>
    </row>
    <row r="77" spans="1:16" ht="12">
      <c r="A77" s="123">
        <v>63</v>
      </c>
      <c r="B77" s="124" t="s">
        <v>142</v>
      </c>
      <c r="C77" s="125" t="s">
        <v>268</v>
      </c>
      <c r="D77" s="128" t="s">
        <v>586</v>
      </c>
      <c r="E77" s="123" t="s">
        <v>100</v>
      </c>
      <c r="F77" s="126">
        <v>6</v>
      </c>
      <c r="G77" s="374">
        <v>0</v>
      </c>
      <c r="H77" s="90">
        <f t="shared" si="2"/>
        <v>0</v>
      </c>
      <c r="I77" s="95"/>
      <c r="J77" s="93"/>
      <c r="K77" s="93"/>
      <c r="L77" s="93"/>
      <c r="P77" s="100"/>
    </row>
    <row r="78" spans="1:16" ht="12">
      <c r="A78" s="123">
        <v>64</v>
      </c>
      <c r="B78" s="124" t="s">
        <v>142</v>
      </c>
      <c r="C78" s="125" t="s">
        <v>270</v>
      </c>
      <c r="D78" s="128" t="s">
        <v>589</v>
      </c>
      <c r="E78" s="123" t="s">
        <v>100</v>
      </c>
      <c r="F78" s="126">
        <v>2</v>
      </c>
      <c r="G78" s="374">
        <v>0</v>
      </c>
      <c r="H78" s="90">
        <f t="shared" si="2"/>
        <v>0</v>
      </c>
      <c r="I78" s="95"/>
      <c r="J78" s="93"/>
      <c r="K78" s="93"/>
      <c r="L78" s="93"/>
      <c r="P78" s="100"/>
    </row>
    <row r="79" spans="1:16" ht="12">
      <c r="A79" s="123">
        <v>65</v>
      </c>
      <c r="B79" s="124" t="s">
        <v>142</v>
      </c>
      <c r="C79" s="125" t="s">
        <v>272</v>
      </c>
      <c r="D79" s="128" t="s">
        <v>590</v>
      </c>
      <c r="E79" s="123" t="s">
        <v>100</v>
      </c>
      <c r="F79" s="126">
        <v>4</v>
      </c>
      <c r="G79" s="374">
        <v>0</v>
      </c>
      <c r="H79" s="90">
        <f t="shared" si="2"/>
        <v>0</v>
      </c>
      <c r="I79" s="95"/>
      <c r="J79" s="93"/>
      <c r="K79" s="93"/>
      <c r="L79" s="93"/>
      <c r="P79" s="100"/>
    </row>
    <row r="80" spans="1:16" ht="12">
      <c r="A80" s="123">
        <v>66</v>
      </c>
      <c r="B80" s="124" t="s">
        <v>142</v>
      </c>
      <c r="C80" s="125" t="s">
        <v>274</v>
      </c>
      <c r="D80" s="128" t="s">
        <v>591</v>
      </c>
      <c r="E80" s="123" t="s">
        <v>100</v>
      </c>
      <c r="F80" s="126">
        <v>32</v>
      </c>
      <c r="G80" s="374">
        <v>0</v>
      </c>
      <c r="H80" s="90">
        <f t="shared" si="2"/>
        <v>0</v>
      </c>
      <c r="I80" s="95"/>
      <c r="J80" s="93"/>
      <c r="K80" s="93"/>
      <c r="L80" s="93"/>
      <c r="P80" s="100"/>
    </row>
    <row r="81" spans="1:16" ht="12">
      <c r="A81" s="123">
        <v>67</v>
      </c>
      <c r="B81" s="124" t="s">
        <v>142</v>
      </c>
      <c r="C81" s="125" t="s">
        <v>276</v>
      </c>
      <c r="D81" s="128" t="s">
        <v>592</v>
      </c>
      <c r="E81" s="123" t="s">
        <v>100</v>
      </c>
      <c r="F81" s="126">
        <v>28</v>
      </c>
      <c r="G81" s="374">
        <v>0</v>
      </c>
      <c r="H81" s="90">
        <f t="shared" si="2"/>
        <v>0</v>
      </c>
      <c r="I81" s="95"/>
      <c r="J81" s="93"/>
      <c r="K81" s="93"/>
      <c r="L81" s="93"/>
      <c r="P81" s="100"/>
    </row>
    <row r="82" spans="1:16" ht="12">
      <c r="A82" s="123">
        <v>68</v>
      </c>
      <c r="B82" s="124" t="s">
        <v>142</v>
      </c>
      <c r="C82" s="125" t="s">
        <v>278</v>
      </c>
      <c r="D82" s="128" t="s">
        <v>593</v>
      </c>
      <c r="E82" s="123" t="s">
        <v>100</v>
      </c>
      <c r="F82" s="126">
        <v>48</v>
      </c>
      <c r="G82" s="374">
        <v>0</v>
      </c>
      <c r="H82" s="90">
        <f t="shared" si="2"/>
        <v>0</v>
      </c>
      <c r="I82" s="95"/>
      <c r="J82" s="93"/>
      <c r="K82" s="93"/>
      <c r="L82" s="93"/>
      <c r="P82" s="100"/>
    </row>
    <row r="83" spans="1:16" ht="12">
      <c r="A83" s="123">
        <v>69</v>
      </c>
      <c r="B83" s="124" t="s">
        <v>142</v>
      </c>
      <c r="C83" s="125" t="s">
        <v>280</v>
      </c>
      <c r="D83" s="128" t="s">
        <v>594</v>
      </c>
      <c r="E83" s="123" t="s">
        <v>100</v>
      </c>
      <c r="F83" s="126">
        <v>2</v>
      </c>
      <c r="G83" s="374">
        <v>0</v>
      </c>
      <c r="H83" s="90">
        <f t="shared" si="2"/>
        <v>0</v>
      </c>
      <c r="I83" s="95"/>
      <c r="J83" s="93"/>
      <c r="K83" s="93"/>
      <c r="L83" s="93"/>
      <c r="P83" s="100"/>
    </row>
    <row r="84" spans="1:16" ht="12">
      <c r="A84" s="123">
        <v>70</v>
      </c>
      <c r="B84" s="124" t="s">
        <v>142</v>
      </c>
      <c r="C84" s="125" t="s">
        <v>282</v>
      </c>
      <c r="D84" s="128" t="s">
        <v>595</v>
      </c>
      <c r="E84" s="123" t="s">
        <v>100</v>
      </c>
      <c r="F84" s="126">
        <v>10</v>
      </c>
      <c r="G84" s="374">
        <v>0</v>
      </c>
      <c r="H84" s="90">
        <f t="shared" si="2"/>
        <v>0</v>
      </c>
      <c r="I84" s="95"/>
      <c r="J84" s="93"/>
      <c r="K84" s="93"/>
      <c r="L84" s="93"/>
      <c r="P84" s="100"/>
    </row>
    <row r="85" spans="1:16" ht="12">
      <c r="A85" s="123">
        <v>71</v>
      </c>
      <c r="B85" s="124" t="s">
        <v>142</v>
      </c>
      <c r="C85" s="125" t="s">
        <v>284</v>
      </c>
      <c r="D85" s="128" t="s">
        <v>596</v>
      </c>
      <c r="E85" s="123" t="s">
        <v>597</v>
      </c>
      <c r="F85" s="126">
        <v>1</v>
      </c>
      <c r="G85" s="374">
        <v>0</v>
      </c>
      <c r="H85" s="90">
        <f t="shared" si="2"/>
        <v>0</v>
      </c>
      <c r="I85" s="95"/>
      <c r="J85" s="93"/>
      <c r="K85" s="93"/>
      <c r="L85" s="93"/>
      <c r="P85" s="100"/>
    </row>
    <row r="86" spans="1:16" ht="12">
      <c r="A86" s="123">
        <v>72</v>
      </c>
      <c r="B86" s="124" t="s">
        <v>142</v>
      </c>
      <c r="C86" s="125" t="s">
        <v>286</v>
      </c>
      <c r="D86" s="128" t="s">
        <v>598</v>
      </c>
      <c r="E86" s="123" t="s">
        <v>100</v>
      </c>
      <c r="F86" s="126">
        <v>25</v>
      </c>
      <c r="G86" s="374">
        <v>0</v>
      </c>
      <c r="H86" s="90">
        <f t="shared" si="2"/>
        <v>0</v>
      </c>
      <c r="I86" s="95"/>
      <c r="J86" s="93"/>
      <c r="K86" s="93"/>
      <c r="L86" s="93"/>
      <c r="P86" s="100"/>
    </row>
    <row r="87" spans="1:16" ht="12">
      <c r="A87" s="123">
        <v>73</v>
      </c>
      <c r="B87" s="124" t="s">
        <v>142</v>
      </c>
      <c r="C87" s="125" t="s">
        <v>288</v>
      </c>
      <c r="D87" s="128" t="s">
        <v>599</v>
      </c>
      <c r="E87" s="123" t="s">
        <v>100</v>
      </c>
      <c r="F87" s="126">
        <v>1</v>
      </c>
      <c r="G87" s="374">
        <v>0</v>
      </c>
      <c r="H87" s="90">
        <f t="shared" si="2"/>
        <v>0</v>
      </c>
      <c r="I87" s="95"/>
      <c r="J87" s="93"/>
      <c r="K87" s="93"/>
      <c r="L87" s="93"/>
      <c r="P87" s="100"/>
    </row>
    <row r="88" spans="1:16" ht="12">
      <c r="A88" s="123">
        <v>74</v>
      </c>
      <c r="B88" s="124" t="s">
        <v>142</v>
      </c>
      <c r="C88" s="125" t="s">
        <v>290</v>
      </c>
      <c r="D88" s="128" t="s">
        <v>626</v>
      </c>
      <c r="E88" s="123" t="s">
        <v>100</v>
      </c>
      <c r="F88" s="126">
        <v>1</v>
      </c>
      <c r="G88" s="374">
        <v>0</v>
      </c>
      <c r="H88" s="90">
        <f t="shared" si="2"/>
        <v>0</v>
      </c>
      <c r="I88" s="95"/>
      <c r="J88" s="93"/>
      <c r="K88" s="93"/>
      <c r="L88" s="93"/>
      <c r="P88" s="100"/>
    </row>
    <row r="89" spans="1:16" ht="12">
      <c r="A89" s="123">
        <v>75</v>
      </c>
      <c r="B89" s="124" t="s">
        <v>142</v>
      </c>
      <c r="C89" s="125" t="s">
        <v>292</v>
      </c>
      <c r="D89" s="128" t="s">
        <v>600</v>
      </c>
      <c r="E89" s="123" t="s">
        <v>100</v>
      </c>
      <c r="F89" s="126">
        <v>1</v>
      </c>
      <c r="G89" s="374">
        <v>0</v>
      </c>
      <c r="H89" s="90">
        <f t="shared" si="2"/>
        <v>0</v>
      </c>
      <c r="I89" s="95"/>
      <c r="J89" s="93"/>
      <c r="K89" s="93"/>
      <c r="L89" s="93"/>
      <c r="P89" s="100"/>
    </row>
    <row r="90" spans="1:16" ht="12">
      <c r="A90" s="123">
        <v>76</v>
      </c>
      <c r="B90" s="124" t="s">
        <v>142</v>
      </c>
      <c r="C90" s="125" t="s">
        <v>294</v>
      </c>
      <c r="D90" s="128" t="s">
        <v>601</v>
      </c>
      <c r="E90" s="123" t="s">
        <v>100</v>
      </c>
      <c r="F90" s="126">
        <v>1</v>
      </c>
      <c r="G90" s="374">
        <v>0</v>
      </c>
      <c r="H90" s="90">
        <f t="shared" si="2"/>
        <v>0</v>
      </c>
      <c r="I90" s="95"/>
      <c r="J90" s="93"/>
      <c r="K90" s="93"/>
      <c r="L90" s="93"/>
      <c r="P90" s="100"/>
    </row>
    <row r="91" spans="1:16" ht="12">
      <c r="A91" s="123">
        <v>77</v>
      </c>
      <c r="B91" s="124" t="s">
        <v>142</v>
      </c>
      <c r="C91" s="125" t="s">
        <v>296</v>
      </c>
      <c r="D91" s="128" t="s">
        <v>602</v>
      </c>
      <c r="E91" s="123" t="s">
        <v>100</v>
      </c>
      <c r="F91" s="126">
        <v>1</v>
      </c>
      <c r="G91" s="374">
        <v>0</v>
      </c>
      <c r="H91" s="90">
        <f t="shared" si="2"/>
        <v>0</v>
      </c>
      <c r="I91" s="95"/>
      <c r="J91" s="93"/>
      <c r="K91" s="93"/>
      <c r="L91" s="93"/>
      <c r="P91" s="100"/>
    </row>
    <row r="92" spans="1:16" ht="12">
      <c r="A92" s="123">
        <v>78</v>
      </c>
      <c r="B92" s="124" t="s">
        <v>142</v>
      </c>
      <c r="C92" s="125" t="s">
        <v>298</v>
      </c>
      <c r="D92" s="128" t="s">
        <v>603</v>
      </c>
      <c r="E92" s="123" t="s">
        <v>100</v>
      </c>
      <c r="F92" s="126">
        <v>1</v>
      </c>
      <c r="G92" s="374">
        <v>0</v>
      </c>
      <c r="H92" s="90">
        <f t="shared" si="2"/>
        <v>0</v>
      </c>
      <c r="I92" s="95"/>
      <c r="J92" s="93"/>
      <c r="K92" s="93"/>
      <c r="L92" s="93"/>
      <c r="P92" s="100"/>
    </row>
    <row r="93" spans="1:16" ht="12">
      <c r="A93" s="123">
        <v>79</v>
      </c>
      <c r="B93" s="124" t="s">
        <v>142</v>
      </c>
      <c r="C93" s="125" t="s">
        <v>300</v>
      </c>
      <c r="D93" s="128" t="s">
        <v>604</v>
      </c>
      <c r="E93" s="123" t="s">
        <v>100</v>
      </c>
      <c r="F93" s="126">
        <v>1</v>
      </c>
      <c r="G93" s="374">
        <v>0</v>
      </c>
      <c r="H93" s="90">
        <f t="shared" si="2"/>
        <v>0</v>
      </c>
      <c r="I93" s="95"/>
      <c r="J93" s="93"/>
      <c r="K93" s="93"/>
      <c r="L93" s="93"/>
      <c r="P93" s="100"/>
    </row>
    <row r="94" spans="1:16" ht="51">
      <c r="A94" s="123">
        <v>80</v>
      </c>
      <c r="B94" s="124" t="s">
        <v>142</v>
      </c>
      <c r="C94" s="125" t="s">
        <v>302</v>
      </c>
      <c r="D94" s="128" t="s">
        <v>605</v>
      </c>
      <c r="E94" s="123" t="s">
        <v>131</v>
      </c>
      <c r="F94" s="126">
        <v>1</v>
      </c>
      <c r="G94" s="374">
        <v>0</v>
      </c>
      <c r="H94" s="90">
        <f t="shared" si="2"/>
        <v>0</v>
      </c>
      <c r="I94" s="95"/>
      <c r="J94" s="93"/>
      <c r="K94" s="93"/>
      <c r="L94" s="93"/>
      <c r="P94" s="100"/>
    </row>
    <row r="95" spans="1:16" ht="12">
      <c r="A95" s="123">
        <v>81</v>
      </c>
      <c r="B95" s="124" t="s">
        <v>142</v>
      </c>
      <c r="C95" s="125" t="s">
        <v>304</v>
      </c>
      <c r="D95" s="128" t="s">
        <v>588</v>
      </c>
      <c r="E95" s="123" t="s">
        <v>131</v>
      </c>
      <c r="F95" s="126">
        <v>1</v>
      </c>
      <c r="G95" s="374">
        <v>0</v>
      </c>
      <c r="H95" s="90">
        <f t="shared" si="2"/>
        <v>0</v>
      </c>
      <c r="I95" s="95"/>
      <c r="J95" s="93"/>
      <c r="K95" s="93"/>
      <c r="L95" s="93"/>
      <c r="P95" s="100"/>
    </row>
    <row r="96" spans="1:16" ht="12">
      <c r="A96" s="123"/>
      <c r="B96" s="124"/>
      <c r="C96" s="125"/>
      <c r="D96" s="128"/>
      <c r="E96" s="123"/>
      <c r="F96" s="126"/>
      <c r="G96" s="374"/>
      <c r="H96" s="90"/>
      <c r="I96" s="95"/>
      <c r="J96" s="93"/>
      <c r="K96" s="93"/>
      <c r="L96" s="93"/>
      <c r="P96" s="100"/>
    </row>
    <row r="97" spans="1:16" ht="12">
      <c r="A97" s="123"/>
      <c r="B97" s="124"/>
      <c r="C97" s="125"/>
      <c r="D97" s="127" t="s">
        <v>60</v>
      </c>
      <c r="E97" s="123"/>
      <c r="F97" s="126"/>
      <c r="G97" s="374"/>
      <c r="H97" s="89">
        <f>SUM(H98:H108)</f>
        <v>0</v>
      </c>
      <c r="I97" s="95"/>
      <c r="J97" s="93"/>
      <c r="K97" s="93"/>
      <c r="L97" s="93"/>
      <c r="P97" s="100"/>
    </row>
    <row r="98" spans="1:16" ht="12">
      <c r="A98" s="123">
        <v>77</v>
      </c>
      <c r="B98" s="124" t="s">
        <v>142</v>
      </c>
      <c r="C98" s="125" t="s">
        <v>296</v>
      </c>
      <c r="D98" s="128" t="s">
        <v>132</v>
      </c>
      <c r="E98" s="123" t="s">
        <v>131</v>
      </c>
      <c r="F98" s="126">
        <v>1</v>
      </c>
      <c r="G98" s="374">
        <v>0</v>
      </c>
      <c r="H98" s="90">
        <f aca="true" t="shared" si="3" ref="H98:H108">ROUND(F98*G98,0)</f>
        <v>0</v>
      </c>
      <c r="I98" s="95"/>
      <c r="J98" s="93"/>
      <c r="K98" s="93"/>
      <c r="L98" s="93"/>
      <c r="P98" s="100"/>
    </row>
    <row r="99" spans="1:16" ht="12">
      <c r="A99" s="123">
        <v>78</v>
      </c>
      <c r="B99" s="124" t="s">
        <v>142</v>
      </c>
      <c r="C99" s="125" t="s">
        <v>298</v>
      </c>
      <c r="D99" s="128" t="s">
        <v>133</v>
      </c>
      <c r="E99" s="123" t="s">
        <v>131</v>
      </c>
      <c r="F99" s="126">
        <v>1</v>
      </c>
      <c r="G99" s="374">
        <v>0</v>
      </c>
      <c r="H99" s="90">
        <f t="shared" si="3"/>
        <v>0</v>
      </c>
      <c r="I99" s="95"/>
      <c r="J99" s="93"/>
      <c r="K99" s="93"/>
      <c r="L99" s="93"/>
      <c r="P99" s="100"/>
    </row>
    <row r="100" spans="1:16" ht="12">
      <c r="A100" s="123">
        <v>79</v>
      </c>
      <c r="B100" s="124" t="s">
        <v>142</v>
      </c>
      <c r="C100" s="125" t="s">
        <v>300</v>
      </c>
      <c r="D100" s="128" t="s">
        <v>493</v>
      </c>
      <c r="E100" s="123" t="s">
        <v>131</v>
      </c>
      <c r="F100" s="126">
        <v>1</v>
      </c>
      <c r="G100" s="374">
        <v>0</v>
      </c>
      <c r="H100" s="90">
        <f t="shared" si="3"/>
        <v>0</v>
      </c>
      <c r="I100" s="95"/>
      <c r="J100" s="93"/>
      <c r="K100" s="93"/>
      <c r="L100" s="93"/>
      <c r="P100" s="100"/>
    </row>
    <row r="101" spans="1:16" ht="12">
      <c r="A101" s="123">
        <v>80</v>
      </c>
      <c r="B101" s="124" t="s">
        <v>142</v>
      </c>
      <c r="C101" s="125" t="s">
        <v>302</v>
      </c>
      <c r="D101" s="128" t="s">
        <v>495</v>
      </c>
      <c r="E101" s="123" t="s">
        <v>131</v>
      </c>
      <c r="F101" s="126">
        <v>1</v>
      </c>
      <c r="G101" s="374">
        <v>0</v>
      </c>
      <c r="H101" s="90">
        <f t="shared" si="3"/>
        <v>0</v>
      </c>
      <c r="I101" s="95"/>
      <c r="J101" s="93"/>
      <c r="K101" s="93"/>
      <c r="L101" s="93"/>
      <c r="P101" s="100"/>
    </row>
    <row r="102" spans="1:16" ht="12">
      <c r="A102" s="123">
        <v>81</v>
      </c>
      <c r="B102" s="124" t="s">
        <v>142</v>
      </c>
      <c r="C102" s="125" t="s">
        <v>304</v>
      </c>
      <c r="D102" s="128" t="s">
        <v>134</v>
      </c>
      <c r="E102" s="123" t="s">
        <v>131</v>
      </c>
      <c r="F102" s="126">
        <v>1</v>
      </c>
      <c r="G102" s="374">
        <v>0</v>
      </c>
      <c r="H102" s="90">
        <f t="shared" si="3"/>
        <v>0</v>
      </c>
      <c r="I102" s="95"/>
      <c r="J102" s="93"/>
      <c r="K102" s="93"/>
      <c r="L102" s="93"/>
      <c r="P102" s="100"/>
    </row>
    <row r="103" spans="1:16" ht="12">
      <c r="A103" s="123">
        <v>82</v>
      </c>
      <c r="B103" s="124" t="s">
        <v>142</v>
      </c>
      <c r="C103" s="125" t="s">
        <v>306</v>
      </c>
      <c r="D103" s="128" t="s">
        <v>498</v>
      </c>
      <c r="E103" s="123" t="s">
        <v>131</v>
      </c>
      <c r="F103" s="126">
        <v>1</v>
      </c>
      <c r="G103" s="374">
        <v>0</v>
      </c>
      <c r="H103" s="90">
        <f t="shared" si="3"/>
        <v>0</v>
      </c>
      <c r="I103" s="95"/>
      <c r="J103" s="93"/>
      <c r="K103" s="93"/>
      <c r="L103" s="93"/>
      <c r="P103" s="100"/>
    </row>
    <row r="104" spans="1:16" ht="12">
      <c r="A104" s="123">
        <v>83</v>
      </c>
      <c r="B104" s="124" t="s">
        <v>142</v>
      </c>
      <c r="C104" s="125" t="s">
        <v>308</v>
      </c>
      <c r="D104" s="128" t="s">
        <v>606</v>
      </c>
      <c r="E104" s="123" t="s">
        <v>131</v>
      </c>
      <c r="F104" s="126">
        <v>1</v>
      </c>
      <c r="G104" s="374">
        <v>0</v>
      </c>
      <c r="H104" s="90">
        <f t="shared" si="3"/>
        <v>0</v>
      </c>
      <c r="I104" s="95"/>
      <c r="J104" s="93"/>
      <c r="K104" s="93"/>
      <c r="L104" s="93"/>
      <c r="P104" s="100"/>
    </row>
    <row r="105" spans="1:16" ht="12">
      <c r="A105" s="123">
        <v>84</v>
      </c>
      <c r="B105" s="124" t="s">
        <v>142</v>
      </c>
      <c r="C105" s="125" t="s">
        <v>310</v>
      </c>
      <c r="D105" s="128" t="s">
        <v>135</v>
      </c>
      <c r="E105" s="123" t="s">
        <v>131</v>
      </c>
      <c r="F105" s="126">
        <v>1</v>
      </c>
      <c r="G105" s="374">
        <v>0</v>
      </c>
      <c r="H105" s="90">
        <f t="shared" si="3"/>
        <v>0</v>
      </c>
      <c r="I105" s="95"/>
      <c r="J105" s="93"/>
      <c r="K105" s="93"/>
      <c r="L105" s="93"/>
      <c r="P105" s="100"/>
    </row>
    <row r="106" spans="1:16" ht="12">
      <c r="A106" s="123">
        <v>85</v>
      </c>
      <c r="B106" s="124" t="s">
        <v>142</v>
      </c>
      <c r="C106" s="125" t="s">
        <v>312</v>
      </c>
      <c r="D106" s="128" t="s">
        <v>607</v>
      </c>
      <c r="E106" s="123" t="s">
        <v>131</v>
      </c>
      <c r="F106" s="126">
        <v>1</v>
      </c>
      <c r="G106" s="374">
        <v>0</v>
      </c>
      <c r="H106" s="90">
        <f t="shared" si="3"/>
        <v>0</v>
      </c>
      <c r="I106" s="95"/>
      <c r="J106" s="93"/>
      <c r="K106" s="93"/>
      <c r="L106" s="93"/>
      <c r="P106" s="100"/>
    </row>
    <row r="107" spans="1:16" ht="12">
      <c r="A107" s="123">
        <v>86</v>
      </c>
      <c r="B107" s="124" t="s">
        <v>142</v>
      </c>
      <c r="C107" s="125" t="s">
        <v>315</v>
      </c>
      <c r="D107" s="128" t="s">
        <v>608</v>
      </c>
      <c r="E107" s="123" t="s">
        <v>131</v>
      </c>
      <c r="F107" s="126">
        <v>1</v>
      </c>
      <c r="G107" s="374">
        <v>0</v>
      </c>
      <c r="H107" s="90">
        <f t="shared" si="3"/>
        <v>0</v>
      </c>
      <c r="I107" s="95"/>
      <c r="J107" s="93"/>
      <c r="K107" s="93"/>
      <c r="L107" s="93"/>
      <c r="P107" s="100"/>
    </row>
    <row r="108" spans="1:16" ht="12">
      <c r="A108" s="123">
        <v>87</v>
      </c>
      <c r="B108" s="124" t="s">
        <v>142</v>
      </c>
      <c r="C108" s="125" t="s">
        <v>317</v>
      </c>
      <c r="D108" s="128" t="s">
        <v>136</v>
      </c>
      <c r="E108" s="123" t="s">
        <v>131</v>
      </c>
      <c r="F108" s="126">
        <v>1</v>
      </c>
      <c r="G108" s="374">
        <v>0</v>
      </c>
      <c r="H108" s="90">
        <f t="shared" si="3"/>
        <v>0</v>
      </c>
      <c r="I108" s="95"/>
      <c r="J108" s="93"/>
      <c r="K108" s="93"/>
      <c r="L108" s="93"/>
      <c r="P108" s="100"/>
    </row>
    <row r="109" spans="1:16" ht="12">
      <c r="A109" s="131"/>
      <c r="B109" s="132"/>
      <c r="C109" s="133"/>
      <c r="D109" s="134"/>
      <c r="E109" s="131"/>
      <c r="F109" s="135"/>
      <c r="G109" s="135"/>
      <c r="H109" s="135"/>
      <c r="I109" s="95"/>
      <c r="J109" s="93"/>
      <c r="K109" s="93"/>
      <c r="L109" s="136"/>
      <c r="P109" s="100"/>
    </row>
    <row r="110" spans="1:16" ht="12">
      <c r="A110" s="131"/>
      <c r="B110" s="132"/>
      <c r="C110" s="133"/>
      <c r="D110" s="134"/>
      <c r="E110" s="131"/>
      <c r="F110" s="135"/>
      <c r="G110" s="135"/>
      <c r="H110" s="135"/>
      <c r="I110" s="95"/>
      <c r="J110" s="93"/>
      <c r="K110" s="93"/>
      <c r="L110" s="136"/>
      <c r="P110" s="100"/>
    </row>
    <row r="111" spans="1:16" ht="12">
      <c r="A111" s="131"/>
      <c r="B111" s="132"/>
      <c r="C111" s="133"/>
      <c r="D111" s="137" t="s">
        <v>137</v>
      </c>
      <c r="E111" s="131"/>
      <c r="F111" s="135"/>
      <c r="G111" s="135"/>
      <c r="H111" s="138">
        <f>H10+H37+H59+H97</f>
        <v>0</v>
      </c>
      <c r="I111" s="95"/>
      <c r="J111" s="93"/>
      <c r="K111" s="93"/>
      <c r="L111" s="136"/>
      <c r="P111" s="100"/>
    </row>
    <row r="112" spans="1:16" ht="12">
      <c r="A112" s="112"/>
      <c r="B112" s="113"/>
      <c r="C112" s="114"/>
      <c r="D112" s="115"/>
      <c r="E112" s="112"/>
      <c r="F112" s="116"/>
      <c r="G112" s="116"/>
      <c r="H112" s="116"/>
      <c r="I112" s="139"/>
      <c r="J112" s="140"/>
      <c r="K112" s="140"/>
      <c r="L112" s="141"/>
      <c r="P112" s="100"/>
    </row>
    <row r="113" spans="1:16" ht="12">
      <c r="A113" s="112"/>
      <c r="B113" s="113"/>
      <c r="C113" s="114"/>
      <c r="D113" s="115"/>
      <c r="E113" s="112"/>
      <c r="F113" s="116"/>
      <c r="G113" s="116"/>
      <c r="H113" s="116"/>
      <c r="I113" s="142"/>
      <c r="J113" s="93"/>
      <c r="K113" s="93"/>
      <c r="L113" s="136"/>
      <c r="P113" s="100"/>
    </row>
    <row r="114" spans="1:16" ht="12">
      <c r="A114" s="112"/>
      <c r="B114" s="113"/>
      <c r="C114" s="114"/>
      <c r="D114" s="115"/>
      <c r="E114" s="112"/>
      <c r="F114" s="116"/>
      <c r="G114" s="116"/>
      <c r="H114" s="116"/>
      <c r="I114" s="142"/>
      <c r="J114" s="93"/>
      <c r="K114" s="93"/>
      <c r="L114" s="136"/>
      <c r="P114" s="100"/>
    </row>
    <row r="115" spans="1:16" ht="12">
      <c r="A115" s="112"/>
      <c r="B115" s="113"/>
      <c r="C115" s="114"/>
      <c r="D115" s="115"/>
      <c r="E115" s="112"/>
      <c r="F115" s="116"/>
      <c r="G115" s="116"/>
      <c r="H115" s="116"/>
      <c r="I115" s="142"/>
      <c r="J115" s="93"/>
      <c r="K115" s="93"/>
      <c r="L115" s="136"/>
      <c r="P115" s="100"/>
    </row>
    <row r="116" spans="1:16" ht="12">
      <c r="A116" s="112"/>
      <c r="B116" s="113"/>
      <c r="C116" s="114"/>
      <c r="D116" s="115"/>
      <c r="E116" s="112"/>
      <c r="F116" s="116"/>
      <c r="G116" s="116"/>
      <c r="H116" s="116"/>
      <c r="L116" s="79"/>
      <c r="P116" s="100"/>
    </row>
    <row r="117" spans="1:16" ht="12">
      <c r="A117" s="112"/>
      <c r="B117" s="113"/>
      <c r="C117" s="114"/>
      <c r="D117" s="115"/>
      <c r="E117" s="112"/>
      <c r="F117" s="116"/>
      <c r="G117" s="116"/>
      <c r="H117" s="116"/>
      <c r="L117" s="79"/>
      <c r="P117" s="100"/>
    </row>
    <row r="118" spans="1:16" ht="12">
      <c r="A118" s="112"/>
      <c r="B118" s="113"/>
      <c r="C118" s="114"/>
      <c r="D118" s="115"/>
      <c r="E118" s="112"/>
      <c r="F118" s="116"/>
      <c r="G118" s="116"/>
      <c r="H118" s="116"/>
      <c r="L118" s="79"/>
      <c r="P118" s="100"/>
    </row>
    <row r="119" spans="1:16" ht="12">
      <c r="A119" s="112"/>
      <c r="B119" s="113"/>
      <c r="C119" s="114"/>
      <c r="D119" s="118"/>
      <c r="E119" s="112"/>
      <c r="F119" s="116"/>
      <c r="G119" s="116"/>
      <c r="H119" s="143"/>
      <c r="L119" s="79"/>
      <c r="P119" s="100"/>
    </row>
    <row r="120" spans="1:16" ht="12">
      <c r="A120" s="112"/>
      <c r="B120" s="113"/>
      <c r="C120" s="114"/>
      <c r="D120" s="117"/>
      <c r="E120" s="112"/>
      <c r="F120" s="116"/>
      <c r="G120" s="116"/>
      <c r="H120" s="116"/>
      <c r="L120" s="79"/>
      <c r="P120" s="100"/>
    </row>
    <row r="121" spans="1:16" ht="12">
      <c r="A121" s="112"/>
      <c r="B121" s="113"/>
      <c r="C121" s="114"/>
      <c r="D121" s="118"/>
      <c r="E121" s="112"/>
      <c r="F121" s="116"/>
      <c r="G121" s="116"/>
      <c r="H121" s="143"/>
      <c r="L121" s="79"/>
      <c r="P121" s="100"/>
    </row>
    <row r="122" spans="1:16" ht="12">
      <c r="A122" s="112"/>
      <c r="B122" s="113"/>
      <c r="C122" s="114"/>
      <c r="D122" s="117"/>
      <c r="E122" s="112"/>
      <c r="F122" s="116"/>
      <c r="G122" s="116"/>
      <c r="H122" s="116"/>
      <c r="L122" s="100"/>
      <c r="P122" s="100"/>
    </row>
    <row r="123" spans="1:16" ht="12">
      <c r="A123" s="112"/>
      <c r="B123" s="113"/>
      <c r="C123" s="114"/>
      <c r="D123" s="117"/>
      <c r="E123" s="112"/>
      <c r="F123" s="116"/>
      <c r="G123" s="116"/>
      <c r="H123" s="116"/>
      <c r="L123" s="144"/>
      <c r="P123" s="100"/>
    </row>
    <row r="124" spans="1:16" ht="12">
      <c r="A124" s="112"/>
      <c r="B124" s="113"/>
      <c r="C124" s="114"/>
      <c r="D124" s="117"/>
      <c r="E124" s="112"/>
      <c r="F124" s="116"/>
      <c r="G124" s="116"/>
      <c r="H124" s="116"/>
      <c r="L124" s="144"/>
      <c r="P124" s="100"/>
    </row>
    <row r="125" spans="1:16" ht="12">
      <c r="A125" s="112"/>
      <c r="B125" s="113"/>
      <c r="C125" s="114"/>
      <c r="D125" s="117"/>
      <c r="E125" s="112"/>
      <c r="F125" s="116"/>
      <c r="G125" s="116"/>
      <c r="H125" s="116"/>
      <c r="L125" s="144"/>
      <c r="P125" s="100"/>
    </row>
    <row r="126" spans="1:16" ht="12">
      <c r="A126" s="112"/>
      <c r="B126" s="113"/>
      <c r="C126" s="114"/>
      <c r="D126" s="117"/>
      <c r="E126" s="112"/>
      <c r="F126" s="116"/>
      <c r="G126" s="116"/>
      <c r="H126" s="116"/>
      <c r="L126" s="144"/>
      <c r="P126" s="100"/>
    </row>
    <row r="127" spans="1:16" ht="12">
      <c r="A127" s="112"/>
      <c r="B127" s="113"/>
      <c r="C127" s="114"/>
      <c r="D127" s="117"/>
      <c r="E127" s="112"/>
      <c r="F127" s="116"/>
      <c r="G127" s="116"/>
      <c r="H127" s="116"/>
      <c r="L127" s="144"/>
      <c r="P127" s="100"/>
    </row>
    <row r="128" spans="1:16" ht="12">
      <c r="A128" s="112"/>
      <c r="B128" s="113"/>
      <c r="C128" s="114"/>
      <c r="D128" s="117"/>
      <c r="E128" s="112"/>
      <c r="F128" s="116"/>
      <c r="G128" s="116"/>
      <c r="H128" s="116"/>
      <c r="L128" s="144"/>
      <c r="P128" s="100"/>
    </row>
    <row r="129" spans="1:16" ht="12">
      <c r="A129" s="112"/>
      <c r="B129" s="113"/>
      <c r="C129" s="114"/>
      <c r="D129" s="117"/>
      <c r="E129" s="112"/>
      <c r="F129" s="116"/>
      <c r="G129" s="116"/>
      <c r="H129" s="116"/>
      <c r="L129" s="144"/>
      <c r="P129" s="100"/>
    </row>
    <row r="130" spans="1:16" ht="12">
      <c r="A130" s="131"/>
      <c r="B130" s="132"/>
      <c r="C130" s="133"/>
      <c r="D130" s="134"/>
      <c r="E130" s="131"/>
      <c r="F130" s="135"/>
      <c r="G130" s="135"/>
      <c r="H130" s="135"/>
      <c r="L130" s="144"/>
      <c r="P130" s="100"/>
    </row>
    <row r="131" spans="1:16" ht="12">
      <c r="A131" s="131"/>
      <c r="B131" s="132"/>
      <c r="C131" s="133"/>
      <c r="D131" s="134"/>
      <c r="E131" s="131"/>
      <c r="F131" s="135"/>
      <c r="G131" s="135"/>
      <c r="H131" s="135"/>
      <c r="L131" s="144"/>
      <c r="P131" s="100"/>
    </row>
    <row r="132" spans="1:16" ht="12">
      <c r="A132" s="131"/>
      <c r="B132" s="132"/>
      <c r="C132" s="133"/>
      <c r="D132" s="134"/>
      <c r="E132" s="131"/>
      <c r="F132" s="135"/>
      <c r="G132" s="135"/>
      <c r="H132" s="135"/>
      <c r="L132" s="144"/>
      <c r="P132" s="100"/>
    </row>
    <row r="133" spans="12:16" ht="12">
      <c r="L133" s="144"/>
      <c r="P133" s="100"/>
    </row>
    <row r="134" spans="12:16" ht="12">
      <c r="L134" s="144"/>
      <c r="P134" s="100"/>
    </row>
    <row r="135" spans="4:16" ht="12">
      <c r="D135" s="146"/>
      <c r="H135" s="147"/>
      <c r="L135" s="144"/>
      <c r="P135" s="100"/>
    </row>
    <row r="136" spans="12:16" ht="12">
      <c r="L136" s="144"/>
      <c r="P136" s="100"/>
    </row>
    <row r="137" spans="12:16" ht="12">
      <c r="L137" s="144"/>
      <c r="P137" s="100"/>
    </row>
    <row r="138" spans="12:16" ht="12">
      <c r="L138" s="144"/>
      <c r="P138" s="100"/>
    </row>
    <row r="139" spans="12:16" ht="12">
      <c r="L139" s="144"/>
      <c r="P139" s="100"/>
    </row>
    <row r="140" spans="12:16" ht="12">
      <c r="L140" s="144"/>
      <c r="P140" s="100"/>
    </row>
    <row r="141" spans="12:16" ht="12">
      <c r="L141" s="144"/>
      <c r="P141" s="100"/>
    </row>
    <row r="142" spans="12:16" ht="12">
      <c r="L142" s="144"/>
      <c r="P142" s="100"/>
    </row>
    <row r="143" spans="12:16" ht="12">
      <c r="L143" s="144"/>
      <c r="P143" s="100"/>
    </row>
    <row r="144" spans="12:16" ht="12">
      <c r="L144" s="144"/>
      <c r="P144" s="100"/>
    </row>
    <row r="145" spans="12:16" ht="12">
      <c r="L145" s="144"/>
      <c r="P145" s="100"/>
    </row>
    <row r="146" spans="12:16" ht="12">
      <c r="L146" s="144"/>
      <c r="P146" s="100"/>
    </row>
    <row r="147" spans="12:16" ht="12">
      <c r="L147" s="144"/>
      <c r="P147" s="100"/>
    </row>
    <row r="148" spans="12:16" ht="12">
      <c r="L148" s="144"/>
      <c r="P148" s="100"/>
    </row>
    <row r="149" spans="12:16" ht="12">
      <c r="L149" s="144"/>
      <c r="P149" s="100"/>
    </row>
    <row r="150" spans="12:16" ht="12">
      <c r="L150" s="144"/>
      <c r="P150" s="100"/>
    </row>
    <row r="151" spans="12:16" ht="12">
      <c r="L151" s="144"/>
      <c r="P151" s="100"/>
    </row>
    <row r="152" spans="12:16" ht="12">
      <c r="L152" s="144"/>
      <c r="P152" s="100"/>
    </row>
    <row r="153" spans="12:16" ht="12">
      <c r="L153" s="144"/>
      <c r="P153" s="100"/>
    </row>
    <row r="154" spans="12:16" ht="12">
      <c r="L154" s="144"/>
      <c r="P154" s="100"/>
    </row>
    <row r="155" spans="12:16" ht="12">
      <c r="L155" s="144"/>
      <c r="P155" s="100"/>
    </row>
    <row r="156" spans="12:16" ht="12">
      <c r="L156" s="144"/>
      <c r="P156" s="100"/>
    </row>
    <row r="157" spans="12:16" ht="12">
      <c r="L157" s="144"/>
      <c r="P157" s="100"/>
    </row>
    <row r="158" spans="12:16" ht="12">
      <c r="L158" s="144"/>
      <c r="P158" s="100"/>
    </row>
    <row r="159" spans="12:16" ht="12">
      <c r="L159" s="100"/>
      <c r="P159" s="100"/>
    </row>
    <row r="160" spans="12:16" ht="12">
      <c r="L160" s="79"/>
      <c r="P160" s="100"/>
    </row>
    <row r="161" spans="12:16" ht="12">
      <c r="L161" s="79"/>
      <c r="P161" s="100"/>
    </row>
    <row r="162" spans="12:16" ht="12">
      <c r="L162" s="79"/>
      <c r="P162" s="100"/>
    </row>
    <row r="163" spans="12:16" ht="12">
      <c r="L163" s="79"/>
      <c r="P163" s="100"/>
    </row>
    <row r="164" spans="12:16" ht="12">
      <c r="L164" s="79"/>
      <c r="P164" s="100"/>
    </row>
    <row r="165" spans="12:16" ht="12">
      <c r="L165" s="79"/>
      <c r="P165" s="100"/>
    </row>
    <row r="166" spans="12:16" ht="12">
      <c r="L166" s="79"/>
      <c r="P166" s="100"/>
    </row>
    <row r="167" spans="12:16" ht="12">
      <c r="L167" s="79"/>
      <c r="P167" s="100"/>
    </row>
    <row r="168" spans="12:16" ht="12">
      <c r="L168" s="79"/>
      <c r="P168" s="100"/>
    </row>
    <row r="169" spans="12:16" ht="12">
      <c r="L169" s="79"/>
      <c r="P169" s="100"/>
    </row>
    <row r="170" spans="12:16" ht="12">
      <c r="L170" s="79"/>
      <c r="P170" s="100"/>
    </row>
    <row r="171" spans="12:16" ht="12">
      <c r="L171" s="79"/>
      <c r="P171" s="100"/>
    </row>
    <row r="172" ht="12">
      <c r="P172" s="148"/>
    </row>
    <row r="173" ht="12">
      <c r="P173" s="149"/>
    </row>
    <row r="174" ht="12">
      <c r="P174" s="149"/>
    </row>
    <row r="175" ht="12">
      <c r="P175" s="148"/>
    </row>
    <row r="176" ht="12">
      <c r="P176" s="148"/>
    </row>
    <row r="177" ht="12">
      <c r="P177" s="148"/>
    </row>
    <row r="178" ht="12">
      <c r="P178" s="148"/>
    </row>
    <row r="179" ht="12">
      <c r="P179" s="148"/>
    </row>
    <row r="180" ht="12">
      <c r="P180" s="148"/>
    </row>
    <row r="181" spans="12:16" ht="12">
      <c r="L181" s="79"/>
      <c r="P181" s="100"/>
    </row>
    <row r="182" spans="12:16" ht="12">
      <c r="L182" s="79"/>
      <c r="P182" s="100"/>
    </row>
    <row r="183" spans="12:16" ht="12">
      <c r="L183" s="79"/>
      <c r="P183" s="100"/>
    </row>
    <row r="184" spans="12:16" ht="12">
      <c r="L184" s="79"/>
      <c r="P184" s="100"/>
    </row>
    <row r="185" spans="12:16" ht="12">
      <c r="L185" s="79"/>
      <c r="P185" s="100"/>
    </row>
    <row r="186" spans="12:16" ht="12">
      <c r="L186" s="79"/>
      <c r="P186" s="100"/>
    </row>
    <row r="187" spans="12:16" ht="12">
      <c r="L187" s="79"/>
      <c r="P187" s="100"/>
    </row>
    <row r="188" spans="12:16" ht="12">
      <c r="L188" s="79"/>
      <c r="P188" s="100"/>
    </row>
    <row r="189" spans="12:16" ht="12">
      <c r="L189" s="79"/>
      <c r="P189" s="100"/>
    </row>
    <row r="190" spans="12:16" ht="12">
      <c r="L190" s="79"/>
      <c r="P190" s="100"/>
    </row>
    <row r="191" spans="12:16" ht="12">
      <c r="L191" s="79"/>
      <c r="P191" s="100"/>
    </row>
    <row r="192" spans="12:16" ht="12">
      <c r="L192" s="79"/>
      <c r="P192" s="100"/>
    </row>
    <row r="193" spans="12:16" ht="12">
      <c r="L193" s="79"/>
      <c r="P193" s="100"/>
    </row>
    <row r="194" spans="12:16" ht="12">
      <c r="L194" s="79"/>
      <c r="P194" s="100"/>
    </row>
    <row r="195" spans="12:16" ht="12">
      <c r="L195" s="79"/>
      <c r="P195" s="100"/>
    </row>
    <row r="196" spans="12:16" ht="12">
      <c r="L196" s="79"/>
      <c r="P196" s="100"/>
    </row>
    <row r="197" spans="12:16" ht="12">
      <c r="L197" s="79"/>
      <c r="P197" s="100"/>
    </row>
    <row r="198" spans="12:16" ht="12">
      <c r="L198" s="79"/>
      <c r="P198" s="100"/>
    </row>
    <row r="199" spans="12:16" ht="12">
      <c r="L199" s="79"/>
      <c r="P199" s="100"/>
    </row>
    <row r="200" spans="12:16" ht="12">
      <c r="L200" s="79"/>
      <c r="P200" s="100"/>
    </row>
    <row r="201" spans="12:16" ht="12">
      <c r="L201" s="79"/>
      <c r="P201" s="100"/>
    </row>
    <row r="202" spans="12:16" ht="12">
      <c r="L202" s="79"/>
      <c r="P202" s="100"/>
    </row>
    <row r="203" spans="12:16" ht="12">
      <c r="L203" s="79"/>
      <c r="P203" s="100"/>
    </row>
    <row r="204" spans="12:16" ht="12">
      <c r="L204" s="79"/>
      <c r="P204" s="100"/>
    </row>
    <row r="205" spans="12:16" ht="12">
      <c r="L205" s="79"/>
      <c r="P205" s="100"/>
    </row>
    <row r="206" spans="12:16" ht="12">
      <c r="L206" s="79"/>
      <c r="P206" s="100"/>
    </row>
    <row r="207" spans="12:16" ht="12">
      <c r="L207" s="79"/>
      <c r="P207" s="100"/>
    </row>
    <row r="208" spans="12:16" ht="12">
      <c r="L208" s="79"/>
      <c r="P208" s="100"/>
    </row>
    <row r="209" spans="12:16" ht="12">
      <c r="L209" s="79"/>
      <c r="P209" s="100"/>
    </row>
    <row r="210" spans="12:16" ht="12">
      <c r="L210" s="79"/>
      <c r="P210" s="100"/>
    </row>
    <row r="211" spans="12:16" ht="12">
      <c r="L211" s="79"/>
      <c r="P211" s="100"/>
    </row>
    <row r="212" spans="12:16" ht="12">
      <c r="L212" s="79"/>
      <c r="P212" s="100"/>
    </row>
    <row r="213" spans="12:16" ht="12">
      <c r="L213" s="79"/>
      <c r="P213" s="100"/>
    </row>
    <row r="214" spans="12:16" ht="12">
      <c r="L214" s="79"/>
      <c r="P214" s="100"/>
    </row>
    <row r="215" spans="12:16" ht="12">
      <c r="L215" s="79"/>
      <c r="P215" s="100"/>
    </row>
    <row r="216" spans="12:16" ht="12">
      <c r="L216" s="79"/>
      <c r="P216" s="100"/>
    </row>
    <row r="217" spans="12:16" ht="12">
      <c r="L217" s="79"/>
      <c r="P217" s="100"/>
    </row>
    <row r="218" spans="12:16" ht="12">
      <c r="L218" s="79"/>
      <c r="P218" s="100"/>
    </row>
    <row r="219" spans="12:16" ht="12">
      <c r="L219" s="79"/>
      <c r="P219" s="100"/>
    </row>
    <row r="220" spans="12:16" ht="12">
      <c r="L220" s="79"/>
      <c r="P220" s="100"/>
    </row>
    <row r="221" spans="12:16" ht="12">
      <c r="L221" s="79"/>
      <c r="P221" s="100"/>
    </row>
    <row r="222" spans="12:16" ht="12">
      <c r="L222" s="79"/>
      <c r="P222" s="100"/>
    </row>
    <row r="223" spans="12:16" ht="12">
      <c r="L223" s="79"/>
      <c r="P223" s="100"/>
    </row>
    <row r="224" spans="12:16" ht="12">
      <c r="L224" s="79"/>
      <c r="P224" s="100"/>
    </row>
    <row r="225" spans="12:16" ht="12">
      <c r="L225" s="79"/>
      <c r="P225" s="100"/>
    </row>
    <row r="226" spans="12:16" ht="12">
      <c r="L226" s="79"/>
      <c r="P226" s="100"/>
    </row>
    <row r="227" spans="12:16" ht="12">
      <c r="L227" s="79"/>
      <c r="P227" s="100"/>
    </row>
    <row r="228" spans="12:16" ht="12">
      <c r="L228" s="79"/>
      <c r="P228" s="100"/>
    </row>
    <row r="229" spans="12:16" ht="12">
      <c r="L229" s="79"/>
      <c r="P229" s="100"/>
    </row>
    <row r="230" spans="12:16" ht="12">
      <c r="L230" s="79"/>
      <c r="P230" s="100"/>
    </row>
    <row r="231" spans="12:16" ht="12">
      <c r="L231" s="79"/>
      <c r="P231" s="100"/>
    </row>
    <row r="232" spans="12:16" ht="12">
      <c r="L232" s="79"/>
      <c r="P232" s="100"/>
    </row>
    <row r="233" spans="12:16" ht="12">
      <c r="L233" s="79"/>
      <c r="P233" s="100"/>
    </row>
    <row r="234" spans="12:16" ht="12">
      <c r="L234" s="79"/>
      <c r="P234" s="100"/>
    </row>
    <row r="235" spans="12:16" ht="12">
      <c r="L235" s="79"/>
      <c r="P235" s="100"/>
    </row>
    <row r="236" spans="12:16" ht="12">
      <c r="L236" s="79"/>
      <c r="P236" s="100"/>
    </row>
    <row r="237" spans="12:16" ht="12">
      <c r="L237" s="79"/>
      <c r="P237" s="100"/>
    </row>
    <row r="238" spans="12:16" ht="12">
      <c r="L238" s="79"/>
      <c r="P238" s="100"/>
    </row>
    <row r="239" spans="12:16" ht="12">
      <c r="L239" s="79"/>
      <c r="P239" s="100"/>
    </row>
    <row r="240" spans="12:16" ht="12">
      <c r="L240" s="79"/>
      <c r="P240" s="100"/>
    </row>
    <row r="241" spans="12:16" ht="12">
      <c r="L241" s="79"/>
      <c r="P241" s="100"/>
    </row>
    <row r="242" spans="12:16" ht="12">
      <c r="L242" s="79"/>
      <c r="P242" s="100"/>
    </row>
    <row r="243" spans="12:16" ht="12">
      <c r="L243" s="79"/>
      <c r="P243" s="100"/>
    </row>
    <row r="244" spans="12:16" ht="12">
      <c r="L244" s="79"/>
      <c r="P244" s="100"/>
    </row>
    <row r="245" spans="12:16" ht="12">
      <c r="L245" s="79"/>
      <c r="P245" s="100"/>
    </row>
    <row r="246" spans="12:16" ht="12">
      <c r="L246" s="79"/>
      <c r="P246" s="100"/>
    </row>
    <row r="247" spans="12:16" ht="12">
      <c r="L247" s="79"/>
      <c r="P247" s="100"/>
    </row>
    <row r="248" spans="12:16" ht="12">
      <c r="L248" s="79"/>
      <c r="P248" s="100"/>
    </row>
    <row r="249" spans="12:16" ht="12">
      <c r="L249" s="79"/>
      <c r="P249" s="100"/>
    </row>
    <row r="250" spans="12:16" ht="12">
      <c r="L250" s="79"/>
      <c r="P250" s="100"/>
    </row>
    <row r="251" spans="12:16" ht="12">
      <c r="L251" s="79"/>
      <c r="P251" s="100"/>
    </row>
    <row r="252" spans="12:16" ht="12">
      <c r="L252" s="79"/>
      <c r="P252" s="100"/>
    </row>
    <row r="253" spans="12:16" ht="12">
      <c r="L253" s="79"/>
      <c r="P253" s="100"/>
    </row>
    <row r="254" spans="12:16" ht="12">
      <c r="L254" s="79"/>
      <c r="P254" s="100"/>
    </row>
    <row r="255" spans="12:16" ht="12">
      <c r="L255" s="79"/>
      <c r="P255" s="100"/>
    </row>
    <row r="256" spans="12:16" ht="12">
      <c r="L256" s="79"/>
      <c r="P256" s="100"/>
    </row>
    <row r="257" spans="12:16" ht="12">
      <c r="L257" s="79"/>
      <c r="P257" s="100"/>
    </row>
    <row r="258" spans="12:16" ht="12">
      <c r="L258" s="79"/>
      <c r="P258" s="100"/>
    </row>
    <row r="259" spans="12:16" ht="12">
      <c r="L259" s="79"/>
      <c r="P259" s="100"/>
    </row>
    <row r="260" spans="12:16" ht="12">
      <c r="L260" s="79"/>
      <c r="P260" s="100"/>
    </row>
    <row r="261" spans="12:16" ht="12">
      <c r="L261" s="79"/>
      <c r="P261" s="100"/>
    </row>
    <row r="262" spans="12:16" ht="12">
      <c r="L262" s="79"/>
      <c r="P262" s="100"/>
    </row>
    <row r="263" spans="12:16" ht="12">
      <c r="L263" s="79"/>
      <c r="P263" s="100"/>
    </row>
    <row r="264" spans="12:16" ht="12">
      <c r="L264" s="79"/>
      <c r="P264" s="100"/>
    </row>
    <row r="265" spans="12:16" ht="12">
      <c r="L265" s="79"/>
      <c r="P265" s="100"/>
    </row>
    <row r="266" spans="12:16" ht="12">
      <c r="L266" s="79"/>
      <c r="P266" s="100"/>
    </row>
    <row r="267" spans="12:16" ht="12">
      <c r="L267" s="79"/>
      <c r="P267" s="100"/>
    </row>
    <row r="268" spans="12:16" ht="12">
      <c r="L268" s="79"/>
      <c r="P268" s="100"/>
    </row>
    <row r="269" spans="12:16" ht="12">
      <c r="L269" s="79"/>
      <c r="P269" s="100"/>
    </row>
    <row r="270" spans="12:16" ht="12">
      <c r="L270" s="79"/>
      <c r="P270" s="100"/>
    </row>
    <row r="271" spans="12:16" ht="12">
      <c r="L271" s="79"/>
      <c r="P271" s="100"/>
    </row>
    <row r="272" spans="12:16" ht="12">
      <c r="L272" s="79"/>
      <c r="P272" s="100"/>
    </row>
    <row r="273" spans="12:16" ht="12">
      <c r="L273" s="79"/>
      <c r="P273" s="100"/>
    </row>
    <row r="274" spans="12:16" ht="12">
      <c r="L274" s="79"/>
      <c r="P274" s="100"/>
    </row>
    <row r="275" spans="12:16" ht="12">
      <c r="L275" s="79"/>
      <c r="P275" s="100"/>
    </row>
    <row r="276" spans="12:16" ht="12">
      <c r="L276" s="79"/>
      <c r="P276" s="100"/>
    </row>
    <row r="277" spans="12:16" ht="12">
      <c r="L277" s="79"/>
      <c r="P277" s="100"/>
    </row>
    <row r="278" spans="12:16" ht="12">
      <c r="L278" s="79"/>
      <c r="P278" s="100"/>
    </row>
    <row r="279" spans="12:16" ht="12">
      <c r="L279" s="79"/>
      <c r="P279" s="100"/>
    </row>
    <row r="280" spans="12:16" ht="12">
      <c r="L280" s="79"/>
      <c r="P280" s="100"/>
    </row>
    <row r="281" spans="12:16" ht="12">
      <c r="L281" s="79"/>
      <c r="P281" s="100"/>
    </row>
    <row r="282" spans="12:16" ht="12">
      <c r="L282" s="79"/>
      <c r="P282" s="100"/>
    </row>
    <row r="283" spans="12:16" ht="12">
      <c r="L283" s="79"/>
      <c r="P283" s="100"/>
    </row>
    <row r="284" spans="12:16" ht="12">
      <c r="L284" s="79"/>
      <c r="P284" s="100"/>
    </row>
    <row r="285" spans="12:16" ht="12">
      <c r="L285" s="79"/>
      <c r="P285" s="100"/>
    </row>
    <row r="286" spans="12:16" ht="12">
      <c r="L286" s="79"/>
      <c r="P286" s="100"/>
    </row>
    <row r="287" spans="12:16" ht="12">
      <c r="L287" s="79"/>
      <c r="P287" s="100"/>
    </row>
    <row r="288" spans="12:16" ht="12">
      <c r="L288" s="79"/>
      <c r="P288" s="100"/>
    </row>
    <row r="289" spans="12:16" ht="12">
      <c r="L289" s="79"/>
      <c r="P289" s="100"/>
    </row>
    <row r="290" spans="12:16" ht="12">
      <c r="L290" s="79"/>
      <c r="P290" s="100"/>
    </row>
    <row r="291" spans="12:16" ht="12">
      <c r="L291" s="79"/>
      <c r="P291" s="100"/>
    </row>
    <row r="292" spans="12:16" ht="12">
      <c r="L292" s="79"/>
      <c r="P292" s="100"/>
    </row>
    <row r="293" spans="12:16" ht="12">
      <c r="L293" s="79"/>
      <c r="P293" s="100"/>
    </row>
    <row r="294" spans="12:16" ht="12">
      <c r="L294" s="79"/>
      <c r="P294" s="100"/>
    </row>
    <row r="295" spans="12:16" ht="12">
      <c r="L295" s="79"/>
      <c r="P295" s="100"/>
    </row>
    <row r="296" spans="12:16" ht="12">
      <c r="L296" s="79"/>
      <c r="P296" s="100"/>
    </row>
    <row r="297" spans="12:16" ht="12">
      <c r="L297" s="79"/>
      <c r="P297" s="100"/>
    </row>
    <row r="298" spans="12:16" ht="12">
      <c r="L298" s="79"/>
      <c r="P298" s="100"/>
    </row>
    <row r="299" spans="12:16" ht="12">
      <c r="L299" s="79"/>
      <c r="P299" s="100"/>
    </row>
    <row r="300" spans="12:16" ht="12">
      <c r="L300" s="79"/>
      <c r="P300" s="100"/>
    </row>
    <row r="301" spans="12:16" ht="12">
      <c r="L301" s="79"/>
      <c r="P301" s="100"/>
    </row>
    <row r="302" spans="12:16" ht="12">
      <c r="L302" s="79"/>
      <c r="P302" s="100"/>
    </row>
    <row r="303" spans="12:16" ht="12">
      <c r="L303" s="79"/>
      <c r="P303" s="100"/>
    </row>
    <row r="304" spans="12:16" ht="12">
      <c r="L304" s="79"/>
      <c r="P304" s="100"/>
    </row>
    <row r="305" spans="12:16" ht="12">
      <c r="L305" s="79"/>
      <c r="P305" s="100"/>
    </row>
    <row r="306" spans="12:16" ht="12">
      <c r="L306" s="79"/>
      <c r="P306" s="100"/>
    </row>
    <row r="307" spans="12:16" ht="12">
      <c r="L307" s="79"/>
      <c r="P307" s="100"/>
    </row>
    <row r="308" spans="12:16" ht="12">
      <c r="L308" s="79"/>
      <c r="P308" s="100"/>
    </row>
    <row r="309" spans="12:16" ht="12">
      <c r="L309" s="79"/>
      <c r="P309" s="100"/>
    </row>
    <row r="310" spans="12:16" ht="12">
      <c r="L310" s="79"/>
      <c r="P310" s="100"/>
    </row>
    <row r="311" spans="12:16" ht="12">
      <c r="L311" s="79"/>
      <c r="P311" s="100"/>
    </row>
    <row r="312" spans="12:16" ht="12">
      <c r="L312" s="79"/>
      <c r="P312" s="100"/>
    </row>
    <row r="313" spans="12:16" ht="12">
      <c r="L313" s="79"/>
      <c r="P313" s="100"/>
    </row>
    <row r="314" spans="12:16" ht="12">
      <c r="L314" s="79"/>
      <c r="P314" s="100"/>
    </row>
    <row r="315" spans="12:16" ht="12">
      <c r="L315" s="79"/>
      <c r="P315" s="100"/>
    </row>
    <row r="316" spans="12:16" ht="12">
      <c r="L316" s="79"/>
      <c r="P316" s="100"/>
    </row>
    <row r="317" spans="12:16" ht="12">
      <c r="L317" s="79"/>
      <c r="P317" s="100"/>
    </row>
    <row r="318" spans="12:16" ht="12">
      <c r="L318" s="79"/>
      <c r="P318" s="100"/>
    </row>
    <row r="319" spans="12:16" ht="12">
      <c r="L319" s="79"/>
      <c r="P319" s="100"/>
    </row>
    <row r="320" spans="12:16" ht="12">
      <c r="L320" s="79"/>
      <c r="P320" s="100"/>
    </row>
    <row r="321" spans="12:16" ht="12">
      <c r="L321" s="79"/>
      <c r="P321" s="100"/>
    </row>
    <row r="322" spans="12:16" ht="12">
      <c r="L322" s="79"/>
      <c r="P322" s="100"/>
    </row>
    <row r="323" spans="12:16" ht="12">
      <c r="L323" s="79"/>
      <c r="P323" s="100"/>
    </row>
    <row r="324" spans="12:16" ht="12">
      <c r="L324" s="79"/>
      <c r="P324" s="100"/>
    </row>
    <row r="325" spans="12:16" ht="12">
      <c r="L325" s="79"/>
      <c r="P325" s="100"/>
    </row>
    <row r="326" spans="12:16" ht="12">
      <c r="L326" s="79"/>
      <c r="P326" s="100"/>
    </row>
    <row r="327" spans="12:16" ht="12">
      <c r="L327" s="79"/>
      <c r="P327" s="100"/>
    </row>
    <row r="328" spans="12:16" ht="12">
      <c r="L328" s="79"/>
      <c r="P328" s="100"/>
    </row>
    <row r="329" spans="12:16" ht="12">
      <c r="L329" s="79"/>
      <c r="P329" s="100"/>
    </row>
    <row r="330" spans="12:16" ht="12">
      <c r="L330" s="79"/>
      <c r="P330" s="100"/>
    </row>
    <row r="331" spans="12:16" ht="12">
      <c r="L331" s="79"/>
      <c r="P331" s="100"/>
    </row>
    <row r="332" spans="12:16" ht="12">
      <c r="L332" s="79"/>
      <c r="P332" s="100"/>
    </row>
    <row r="333" spans="12:16" ht="12">
      <c r="L333" s="79"/>
      <c r="P333" s="100"/>
    </row>
    <row r="334" spans="12:16" ht="12">
      <c r="L334" s="79"/>
      <c r="P334" s="100"/>
    </row>
    <row r="335" spans="12:16" ht="12">
      <c r="L335" s="79"/>
      <c r="P335" s="100"/>
    </row>
    <row r="336" spans="12:16" ht="12">
      <c r="L336" s="79"/>
      <c r="P336" s="100"/>
    </row>
    <row r="337" spans="12:16" ht="12">
      <c r="L337" s="79"/>
      <c r="P337" s="100"/>
    </row>
    <row r="338" spans="12:16" ht="12">
      <c r="L338" s="79"/>
      <c r="P338" s="100"/>
    </row>
    <row r="339" spans="12:16" ht="12">
      <c r="L339" s="79"/>
      <c r="P339" s="100"/>
    </row>
    <row r="340" spans="12:16" ht="12">
      <c r="L340" s="79"/>
      <c r="P340" s="100"/>
    </row>
    <row r="341" spans="12:16" ht="12">
      <c r="L341" s="79"/>
      <c r="P341" s="100"/>
    </row>
    <row r="342" spans="12:16" ht="12">
      <c r="L342" s="79"/>
      <c r="P342" s="100"/>
    </row>
    <row r="343" spans="12:16" ht="12">
      <c r="L343" s="79"/>
      <c r="P343" s="100"/>
    </row>
    <row r="344" spans="12:16" ht="12">
      <c r="L344" s="79"/>
      <c r="P344" s="100"/>
    </row>
    <row r="345" spans="12:16" ht="12">
      <c r="L345" s="79"/>
      <c r="P345" s="100"/>
    </row>
    <row r="346" spans="12:16" ht="12">
      <c r="L346" s="79"/>
      <c r="P346" s="100"/>
    </row>
    <row r="347" spans="12:16" ht="12">
      <c r="L347" s="79"/>
      <c r="P347" s="100"/>
    </row>
    <row r="348" spans="12:16" ht="12">
      <c r="L348" s="79"/>
      <c r="P348" s="100"/>
    </row>
    <row r="349" spans="12:16" ht="12">
      <c r="L349" s="79"/>
      <c r="P349" s="100"/>
    </row>
    <row r="350" spans="12:16" ht="12">
      <c r="L350" s="79"/>
      <c r="P350" s="100"/>
    </row>
    <row r="351" spans="12:16" ht="12">
      <c r="L351" s="79"/>
      <c r="P351" s="100"/>
    </row>
    <row r="352" spans="12:16" ht="12">
      <c r="L352" s="79"/>
      <c r="P352" s="100"/>
    </row>
    <row r="353" spans="12:16" ht="12">
      <c r="L353" s="79"/>
      <c r="P353" s="100"/>
    </row>
    <row r="354" spans="12:16" ht="12">
      <c r="L354" s="79"/>
      <c r="P354" s="100"/>
    </row>
    <row r="355" spans="12:16" ht="12">
      <c r="L355" s="79"/>
      <c r="P355" s="100"/>
    </row>
    <row r="356" spans="12:16" ht="12">
      <c r="L356" s="79"/>
      <c r="P356" s="100"/>
    </row>
    <row r="357" spans="12:16" ht="12">
      <c r="L357" s="79"/>
      <c r="P357" s="100"/>
    </row>
    <row r="358" spans="12:16" ht="12">
      <c r="L358" s="79"/>
      <c r="P358" s="100"/>
    </row>
    <row r="359" spans="12:16" ht="12">
      <c r="L359" s="79"/>
      <c r="P359" s="100"/>
    </row>
    <row r="360" spans="12:16" ht="12">
      <c r="L360" s="79"/>
      <c r="P360" s="100"/>
    </row>
    <row r="361" spans="12:16" ht="12">
      <c r="L361" s="79"/>
      <c r="P361" s="100"/>
    </row>
    <row r="362" spans="12:16" ht="12">
      <c r="L362" s="79"/>
      <c r="P362" s="100"/>
    </row>
    <row r="363" spans="12:16" ht="12">
      <c r="L363" s="79"/>
      <c r="P363" s="100"/>
    </row>
    <row r="364" spans="12:16" ht="12">
      <c r="L364" s="79"/>
      <c r="P364" s="100"/>
    </row>
    <row r="365" spans="12:16" ht="12">
      <c r="L365" s="79"/>
      <c r="P365" s="100"/>
    </row>
    <row r="366" spans="12:16" ht="12">
      <c r="L366" s="79"/>
      <c r="P366" s="100"/>
    </row>
    <row r="367" spans="12:16" ht="12">
      <c r="L367" s="79"/>
      <c r="P367" s="100"/>
    </row>
    <row r="368" spans="12:16" ht="12">
      <c r="L368" s="79"/>
      <c r="P368" s="100"/>
    </row>
    <row r="369" spans="12:16" ht="12">
      <c r="L369" s="79"/>
      <c r="P369" s="100"/>
    </row>
    <row r="370" spans="12:16" ht="12">
      <c r="L370" s="79"/>
      <c r="P370" s="100"/>
    </row>
    <row r="371" spans="12:16" ht="12">
      <c r="L371" s="79"/>
      <c r="P371" s="100"/>
    </row>
    <row r="372" spans="12:16" ht="12">
      <c r="L372" s="79"/>
      <c r="P372" s="100"/>
    </row>
    <row r="373" spans="12:16" ht="12">
      <c r="L373" s="79"/>
      <c r="P373" s="100"/>
    </row>
    <row r="374" spans="12:16" ht="12">
      <c r="L374" s="79"/>
      <c r="P374" s="100"/>
    </row>
    <row r="375" spans="12:16" ht="12">
      <c r="L375" s="79"/>
      <c r="P375" s="100"/>
    </row>
    <row r="376" spans="12:16" ht="12">
      <c r="L376" s="79"/>
      <c r="P376" s="100"/>
    </row>
    <row r="377" spans="12:16" ht="12">
      <c r="L377" s="79"/>
      <c r="P377" s="100"/>
    </row>
    <row r="378" spans="12:16" ht="12">
      <c r="L378" s="79"/>
      <c r="P378" s="100"/>
    </row>
    <row r="379" spans="12:16" ht="12">
      <c r="L379" s="79"/>
      <c r="P379" s="100"/>
    </row>
    <row r="380" spans="12:16" ht="12">
      <c r="L380" s="79"/>
      <c r="P380" s="100"/>
    </row>
    <row r="381" spans="12:16" ht="12">
      <c r="L381" s="79"/>
      <c r="P381" s="100"/>
    </row>
    <row r="382" spans="12:16" ht="12">
      <c r="L382" s="79"/>
      <c r="P382" s="100"/>
    </row>
    <row r="383" spans="12:16" ht="12">
      <c r="L383" s="79"/>
      <c r="P383" s="100"/>
    </row>
    <row r="384" spans="12:16" ht="12">
      <c r="L384" s="79"/>
      <c r="P384" s="100"/>
    </row>
    <row r="385" spans="12:16" ht="12">
      <c r="L385" s="79"/>
      <c r="P385" s="100"/>
    </row>
    <row r="386" spans="12:16" ht="12">
      <c r="L386" s="79"/>
      <c r="P386" s="100"/>
    </row>
    <row r="387" spans="12:16" ht="12">
      <c r="L387" s="79"/>
      <c r="P387" s="100"/>
    </row>
    <row r="388" spans="12:16" ht="12">
      <c r="L388" s="79"/>
      <c r="P388" s="100"/>
    </row>
    <row r="389" spans="12:16" ht="12">
      <c r="L389" s="79"/>
      <c r="P389" s="100"/>
    </row>
    <row r="390" spans="12:16" ht="12">
      <c r="L390" s="79"/>
      <c r="P390" s="100"/>
    </row>
    <row r="391" spans="12:16" ht="12">
      <c r="L391" s="79"/>
      <c r="P391" s="100"/>
    </row>
    <row r="392" spans="12:16" ht="12">
      <c r="L392" s="79"/>
      <c r="P392" s="100"/>
    </row>
    <row r="393" spans="12:16" ht="12">
      <c r="L393" s="79"/>
      <c r="P393" s="100"/>
    </row>
    <row r="394" spans="12:16" ht="12">
      <c r="L394" s="79"/>
      <c r="P394" s="100"/>
    </row>
    <row r="395" spans="12:16" ht="12">
      <c r="L395" s="79"/>
      <c r="P395" s="100"/>
    </row>
    <row r="396" spans="12:16" ht="12">
      <c r="L396" s="79"/>
      <c r="P396" s="100"/>
    </row>
    <row r="397" spans="12:16" ht="12">
      <c r="L397" s="79"/>
      <c r="P397" s="100"/>
    </row>
    <row r="398" spans="12:16" ht="12">
      <c r="L398" s="79"/>
      <c r="P398" s="100"/>
    </row>
    <row r="399" spans="12:16" ht="12">
      <c r="L399" s="79"/>
      <c r="P399" s="100"/>
    </row>
    <row r="400" spans="12:16" ht="12">
      <c r="L400" s="79"/>
      <c r="P400" s="100"/>
    </row>
    <row r="401" spans="12:16" ht="12">
      <c r="L401" s="79"/>
      <c r="P401" s="100"/>
    </row>
    <row r="402" spans="12:16" ht="12">
      <c r="L402" s="79"/>
      <c r="P402" s="100"/>
    </row>
    <row r="403" spans="12:16" ht="12">
      <c r="L403" s="79"/>
      <c r="P403" s="100"/>
    </row>
    <row r="404" spans="12:16" ht="12">
      <c r="L404" s="79"/>
      <c r="P404" s="100"/>
    </row>
    <row r="405" spans="12:16" ht="12">
      <c r="L405" s="79"/>
      <c r="P405" s="100"/>
    </row>
    <row r="406" spans="12:16" ht="12">
      <c r="L406" s="79"/>
      <c r="P406" s="100"/>
    </row>
    <row r="407" spans="12:16" ht="12">
      <c r="L407" s="79"/>
      <c r="P407" s="100"/>
    </row>
    <row r="408" spans="12:16" ht="12">
      <c r="L408" s="79"/>
      <c r="P408" s="100"/>
    </row>
    <row r="409" spans="12:16" ht="12">
      <c r="L409" s="79"/>
      <c r="P409" s="100"/>
    </row>
    <row r="410" spans="12:16" ht="12">
      <c r="L410" s="79"/>
      <c r="P410" s="100"/>
    </row>
    <row r="411" spans="12:16" ht="12">
      <c r="L411" s="79"/>
      <c r="P411" s="100"/>
    </row>
    <row r="412" spans="12:16" ht="12">
      <c r="L412" s="79"/>
      <c r="P412" s="100"/>
    </row>
    <row r="413" spans="12:16" ht="12">
      <c r="L413" s="79"/>
      <c r="P413" s="100"/>
    </row>
    <row r="414" spans="12:16" ht="12">
      <c r="L414" s="79"/>
      <c r="P414" s="100"/>
    </row>
    <row r="415" spans="12:16" ht="12">
      <c r="L415" s="79"/>
      <c r="P415" s="100"/>
    </row>
    <row r="416" spans="12:16" ht="12">
      <c r="L416" s="79"/>
      <c r="P416" s="100"/>
    </row>
    <row r="417" spans="12:16" ht="12">
      <c r="L417" s="79"/>
      <c r="P417" s="100"/>
    </row>
    <row r="418" spans="12:16" ht="12">
      <c r="L418" s="79"/>
      <c r="P418" s="100"/>
    </row>
    <row r="419" spans="12:16" ht="12">
      <c r="L419" s="79"/>
      <c r="P419" s="100"/>
    </row>
    <row r="420" spans="12:16" ht="12">
      <c r="L420" s="79"/>
      <c r="P420" s="100"/>
    </row>
    <row r="421" spans="12:16" ht="12">
      <c r="L421" s="79"/>
      <c r="P421" s="100"/>
    </row>
    <row r="422" spans="12:16" ht="12">
      <c r="L422" s="79"/>
      <c r="P422" s="100"/>
    </row>
    <row r="423" spans="12:16" ht="12">
      <c r="L423" s="79"/>
      <c r="P423" s="100"/>
    </row>
    <row r="424" spans="12:16" ht="12">
      <c r="L424" s="79"/>
      <c r="P424" s="100"/>
    </row>
    <row r="425" spans="12:16" ht="12">
      <c r="L425" s="79"/>
      <c r="P425" s="100"/>
    </row>
    <row r="426" spans="12:16" ht="12">
      <c r="L426" s="79"/>
      <c r="P426" s="100"/>
    </row>
    <row r="427" spans="12:16" ht="12">
      <c r="L427" s="79"/>
      <c r="P427" s="100"/>
    </row>
    <row r="428" spans="12:16" ht="12">
      <c r="L428" s="79"/>
      <c r="P428" s="100"/>
    </row>
    <row r="429" spans="12:16" ht="12">
      <c r="L429" s="79"/>
      <c r="P429" s="100"/>
    </row>
    <row r="430" spans="12:16" ht="12">
      <c r="L430" s="79"/>
      <c r="P430" s="100"/>
    </row>
    <row r="431" spans="12:16" ht="12">
      <c r="L431" s="79"/>
      <c r="P431" s="100"/>
    </row>
    <row r="432" spans="12:16" ht="12">
      <c r="L432" s="79"/>
      <c r="P432" s="100"/>
    </row>
    <row r="433" spans="12:16" ht="12">
      <c r="L433" s="79"/>
      <c r="P433" s="100"/>
    </row>
    <row r="434" spans="12:16" ht="12">
      <c r="L434" s="79"/>
      <c r="P434" s="100"/>
    </row>
    <row r="435" spans="12:16" ht="12">
      <c r="L435" s="79"/>
      <c r="P435" s="100"/>
    </row>
    <row r="436" spans="12:16" ht="12">
      <c r="L436" s="79"/>
      <c r="P436" s="100"/>
    </row>
    <row r="437" spans="12:16" ht="12">
      <c r="L437" s="79"/>
      <c r="P437" s="100"/>
    </row>
    <row r="438" spans="12:16" ht="12">
      <c r="L438" s="79"/>
      <c r="P438" s="100"/>
    </row>
    <row r="439" spans="12:16" ht="12">
      <c r="L439" s="79"/>
      <c r="P439" s="100"/>
    </row>
    <row r="440" spans="12:16" ht="12">
      <c r="L440" s="79"/>
      <c r="P440" s="100"/>
    </row>
    <row r="441" spans="12:16" ht="12">
      <c r="L441" s="79"/>
      <c r="P441" s="100"/>
    </row>
    <row r="442" spans="12:16" ht="12">
      <c r="L442" s="79"/>
      <c r="P442" s="100"/>
    </row>
    <row r="443" spans="12:16" ht="12">
      <c r="L443" s="79"/>
      <c r="P443" s="100"/>
    </row>
    <row r="444" spans="12:16" ht="12">
      <c r="L444" s="79"/>
      <c r="P444" s="100"/>
    </row>
    <row r="445" spans="12:16" ht="12">
      <c r="L445" s="79"/>
      <c r="P445" s="100"/>
    </row>
    <row r="446" spans="12:16" ht="12">
      <c r="L446" s="79"/>
      <c r="P446" s="100"/>
    </row>
    <row r="447" spans="12:16" ht="12">
      <c r="L447" s="79"/>
      <c r="P447" s="100"/>
    </row>
    <row r="448" spans="12:16" ht="12">
      <c r="L448" s="79"/>
      <c r="P448" s="100"/>
    </row>
    <row r="449" spans="12:16" ht="12">
      <c r="L449" s="79"/>
      <c r="P449" s="100"/>
    </row>
    <row r="450" spans="12:16" ht="12">
      <c r="L450" s="79"/>
      <c r="P450" s="100"/>
    </row>
    <row r="451" spans="12:16" ht="12">
      <c r="L451" s="79"/>
      <c r="P451" s="100"/>
    </row>
    <row r="452" spans="12:16" ht="12">
      <c r="L452" s="79"/>
      <c r="P452" s="100"/>
    </row>
    <row r="453" spans="12:16" ht="12">
      <c r="L453" s="79"/>
      <c r="P453" s="100"/>
    </row>
    <row r="454" spans="12:16" ht="12">
      <c r="L454" s="79"/>
      <c r="P454" s="100"/>
    </row>
    <row r="455" spans="12:16" ht="12">
      <c r="L455" s="79"/>
      <c r="P455" s="100"/>
    </row>
    <row r="456" spans="12:16" ht="12">
      <c r="L456" s="79"/>
      <c r="P456" s="100"/>
    </row>
    <row r="457" spans="12:16" ht="12">
      <c r="L457" s="79"/>
      <c r="P457" s="100"/>
    </row>
    <row r="458" spans="12:16" ht="12">
      <c r="L458" s="79"/>
      <c r="P458" s="100"/>
    </row>
    <row r="459" spans="12:16" ht="12">
      <c r="L459" s="79"/>
      <c r="P459" s="100"/>
    </row>
    <row r="460" spans="12:16" ht="12">
      <c r="L460" s="79"/>
      <c r="P460" s="100"/>
    </row>
    <row r="461" spans="12:16" ht="12">
      <c r="L461" s="79"/>
      <c r="P461" s="100"/>
    </row>
    <row r="462" spans="12:16" ht="12">
      <c r="L462" s="79"/>
      <c r="P462" s="100"/>
    </row>
    <row r="463" spans="12:16" ht="12">
      <c r="L463" s="79"/>
      <c r="P463" s="100"/>
    </row>
    <row r="464" spans="12:16" ht="12">
      <c r="L464" s="79"/>
      <c r="P464" s="100"/>
    </row>
    <row r="465" spans="12:16" ht="12">
      <c r="L465" s="79"/>
      <c r="P465" s="100"/>
    </row>
    <row r="466" spans="12:16" ht="12">
      <c r="L466" s="79"/>
      <c r="P466" s="100"/>
    </row>
    <row r="467" spans="12:16" ht="12">
      <c r="L467" s="79"/>
      <c r="P467" s="100"/>
    </row>
    <row r="468" spans="12:16" ht="12">
      <c r="L468" s="79"/>
      <c r="P468" s="100"/>
    </row>
    <row r="469" spans="12:16" ht="12">
      <c r="L469" s="79"/>
      <c r="P469" s="100"/>
    </row>
    <row r="470" spans="12:16" ht="12">
      <c r="L470" s="79"/>
      <c r="P470" s="100"/>
    </row>
    <row r="471" spans="12:16" ht="12">
      <c r="L471" s="79"/>
      <c r="P471" s="100"/>
    </row>
    <row r="472" spans="12:16" ht="12">
      <c r="L472" s="79"/>
      <c r="P472" s="100"/>
    </row>
    <row r="473" spans="12:16" ht="12">
      <c r="L473" s="79"/>
      <c r="P473" s="100"/>
    </row>
    <row r="474" spans="12:16" ht="12">
      <c r="L474" s="79"/>
      <c r="P474" s="100"/>
    </row>
    <row r="475" spans="12:16" ht="12">
      <c r="L475" s="79"/>
      <c r="P475" s="100"/>
    </row>
    <row r="476" spans="12:16" ht="12">
      <c r="L476" s="79"/>
      <c r="P476" s="100"/>
    </row>
    <row r="477" spans="12:16" ht="12">
      <c r="L477" s="79"/>
      <c r="P477" s="100"/>
    </row>
    <row r="478" spans="12:16" ht="12">
      <c r="L478" s="79"/>
      <c r="P478" s="100"/>
    </row>
    <row r="479" spans="12:16" ht="12">
      <c r="L479" s="79"/>
      <c r="P479" s="100"/>
    </row>
    <row r="480" spans="12:16" ht="12">
      <c r="L480" s="79"/>
      <c r="P480" s="100"/>
    </row>
    <row r="481" spans="12:16" ht="12">
      <c r="L481" s="79"/>
      <c r="P481" s="100"/>
    </row>
    <row r="482" spans="12:16" ht="12">
      <c r="L482" s="79"/>
      <c r="P482" s="100"/>
    </row>
    <row r="483" spans="12:16" ht="12">
      <c r="L483" s="79"/>
      <c r="P483" s="100"/>
    </row>
    <row r="484" spans="12:16" ht="12">
      <c r="L484" s="79"/>
      <c r="P484" s="100"/>
    </row>
    <row r="485" spans="12:16" ht="12">
      <c r="L485" s="79"/>
      <c r="P485" s="100"/>
    </row>
    <row r="486" spans="12:16" ht="12">
      <c r="L486" s="79"/>
      <c r="P486" s="100"/>
    </row>
    <row r="487" spans="12:16" ht="12">
      <c r="L487" s="79"/>
      <c r="P487" s="100"/>
    </row>
    <row r="488" spans="12:16" ht="12">
      <c r="L488" s="79"/>
      <c r="P488" s="100"/>
    </row>
    <row r="489" spans="12:16" ht="12">
      <c r="L489" s="79"/>
      <c r="P489" s="100"/>
    </row>
    <row r="490" spans="12:16" ht="12">
      <c r="L490" s="79"/>
      <c r="P490" s="100"/>
    </row>
    <row r="491" spans="12:16" ht="12">
      <c r="L491" s="79"/>
      <c r="P491" s="100"/>
    </row>
    <row r="492" spans="12:16" ht="12">
      <c r="L492" s="79"/>
      <c r="P492" s="100"/>
    </row>
    <row r="493" spans="12:16" ht="12">
      <c r="L493" s="79"/>
      <c r="P493" s="100"/>
    </row>
    <row r="494" spans="12:16" ht="12">
      <c r="L494" s="79"/>
      <c r="P494" s="100"/>
    </row>
    <row r="495" spans="12:16" ht="12">
      <c r="L495" s="79"/>
      <c r="P495" s="100"/>
    </row>
    <row r="496" spans="12:16" ht="12">
      <c r="L496" s="79"/>
      <c r="P496" s="100"/>
    </row>
    <row r="497" spans="12:16" ht="12">
      <c r="L497" s="79"/>
      <c r="P497" s="100"/>
    </row>
    <row r="498" spans="12:16" ht="12">
      <c r="L498" s="79"/>
      <c r="P498" s="100"/>
    </row>
    <row r="499" spans="12:16" ht="12">
      <c r="L499" s="79"/>
      <c r="P499" s="100"/>
    </row>
    <row r="500" spans="12:16" ht="12">
      <c r="L500" s="79"/>
      <c r="P500" s="100"/>
    </row>
    <row r="501" spans="12:16" ht="12">
      <c r="L501" s="79"/>
      <c r="P501" s="100"/>
    </row>
    <row r="502" spans="12:16" ht="12">
      <c r="L502" s="79"/>
      <c r="P502" s="100"/>
    </row>
    <row r="503" spans="12:16" ht="12">
      <c r="L503" s="79"/>
      <c r="P503" s="100"/>
    </row>
    <row r="504" spans="12:16" ht="12">
      <c r="L504" s="79"/>
      <c r="P504" s="100"/>
    </row>
    <row r="505" spans="12:16" ht="12">
      <c r="L505" s="79"/>
      <c r="P505" s="100"/>
    </row>
    <row r="506" spans="12:16" ht="12">
      <c r="L506" s="79"/>
      <c r="P506" s="100"/>
    </row>
    <row r="507" spans="12:16" ht="12">
      <c r="L507" s="79"/>
      <c r="P507" s="100"/>
    </row>
    <row r="508" spans="12:16" ht="12">
      <c r="L508" s="79"/>
      <c r="P508" s="100"/>
    </row>
    <row r="509" spans="12:16" ht="12">
      <c r="L509" s="79"/>
      <c r="P509" s="100"/>
    </row>
    <row r="510" spans="12:16" ht="12">
      <c r="L510" s="79"/>
      <c r="P510" s="100"/>
    </row>
    <row r="511" spans="12:16" ht="12">
      <c r="L511" s="79"/>
      <c r="P511" s="100"/>
    </row>
    <row r="512" spans="12:16" ht="12">
      <c r="L512" s="79"/>
      <c r="P512" s="100"/>
    </row>
    <row r="513" spans="12:16" ht="12">
      <c r="L513" s="79"/>
      <c r="P513" s="100"/>
    </row>
    <row r="514" spans="12:16" ht="12">
      <c r="L514" s="79"/>
      <c r="P514" s="100"/>
    </row>
    <row r="515" spans="12:16" ht="12">
      <c r="L515" s="79"/>
      <c r="P515" s="100"/>
    </row>
    <row r="516" spans="12:16" ht="12">
      <c r="L516" s="79"/>
      <c r="P516" s="100"/>
    </row>
    <row r="517" spans="12:16" ht="12">
      <c r="L517" s="79"/>
      <c r="P517" s="100"/>
    </row>
    <row r="518" spans="12:16" ht="12">
      <c r="L518" s="79"/>
      <c r="P518" s="100"/>
    </row>
    <row r="519" spans="12:16" ht="12">
      <c r="L519" s="79"/>
      <c r="P519" s="100"/>
    </row>
    <row r="520" spans="12:16" ht="12">
      <c r="L520" s="79"/>
      <c r="P520" s="100"/>
    </row>
    <row r="521" spans="12:16" ht="12">
      <c r="L521" s="79"/>
      <c r="P521" s="100"/>
    </row>
    <row r="522" spans="12:16" ht="12">
      <c r="L522" s="79"/>
      <c r="P522" s="100"/>
    </row>
    <row r="523" spans="12:16" ht="12">
      <c r="L523" s="79"/>
      <c r="P523" s="100"/>
    </row>
    <row r="524" spans="12:16" ht="12">
      <c r="L524" s="79"/>
      <c r="P524" s="100"/>
    </row>
    <row r="525" spans="12:16" ht="12">
      <c r="L525" s="79"/>
      <c r="P525" s="100"/>
    </row>
    <row r="526" spans="12:16" ht="12">
      <c r="L526" s="79"/>
      <c r="P526" s="100"/>
    </row>
    <row r="527" spans="12:16" ht="12">
      <c r="L527" s="79"/>
      <c r="P527" s="100"/>
    </row>
    <row r="528" spans="12:16" ht="12">
      <c r="L528" s="79"/>
      <c r="P528" s="100"/>
    </row>
    <row r="529" spans="12:16" ht="12">
      <c r="L529" s="79"/>
      <c r="P529" s="100"/>
    </row>
    <row r="530" spans="12:16" ht="12">
      <c r="L530" s="79"/>
      <c r="P530" s="100"/>
    </row>
    <row r="531" spans="12:16" ht="12">
      <c r="L531" s="79"/>
      <c r="P531" s="100"/>
    </row>
    <row r="532" spans="12:16" ht="12">
      <c r="L532" s="79"/>
      <c r="P532" s="100"/>
    </row>
    <row r="533" spans="12:16" ht="12">
      <c r="L533" s="79"/>
      <c r="P533" s="100"/>
    </row>
    <row r="534" spans="12:16" ht="12">
      <c r="L534" s="79"/>
      <c r="P534" s="100"/>
    </row>
    <row r="535" spans="12:16" ht="12">
      <c r="L535" s="79"/>
      <c r="P535" s="100"/>
    </row>
    <row r="536" spans="12:16" ht="12">
      <c r="L536" s="79"/>
      <c r="P536" s="100"/>
    </row>
    <row r="537" spans="12:16" ht="12">
      <c r="L537" s="79"/>
      <c r="P537" s="100"/>
    </row>
    <row r="538" spans="12:16" ht="12">
      <c r="L538" s="79"/>
      <c r="P538" s="100"/>
    </row>
    <row r="539" spans="12:16" ht="12">
      <c r="L539" s="79"/>
      <c r="P539" s="100"/>
    </row>
    <row r="540" spans="12:16" ht="12">
      <c r="L540" s="79"/>
      <c r="P540" s="100"/>
    </row>
    <row r="541" spans="12:16" ht="12">
      <c r="L541" s="79"/>
      <c r="P541" s="100"/>
    </row>
    <row r="542" spans="12:16" ht="12">
      <c r="L542" s="79"/>
      <c r="P542" s="100"/>
    </row>
    <row r="543" spans="12:16" ht="12">
      <c r="L543" s="79"/>
      <c r="P543" s="100"/>
    </row>
    <row r="544" spans="12:16" ht="12">
      <c r="L544" s="79"/>
      <c r="P544" s="100"/>
    </row>
    <row r="545" spans="12:16" ht="12">
      <c r="L545" s="79"/>
      <c r="P545" s="100"/>
    </row>
    <row r="546" spans="12:16" ht="12">
      <c r="L546" s="79"/>
      <c r="P546" s="100"/>
    </row>
    <row r="547" spans="12:16" ht="12">
      <c r="L547" s="79"/>
      <c r="P547" s="100"/>
    </row>
    <row r="548" spans="12:16" ht="12">
      <c r="L548" s="79"/>
      <c r="P548" s="100"/>
    </row>
    <row r="549" spans="12:16" ht="12">
      <c r="L549" s="79"/>
      <c r="P549" s="100"/>
    </row>
    <row r="550" spans="12:16" ht="12">
      <c r="L550" s="79"/>
      <c r="P550" s="100"/>
    </row>
    <row r="551" spans="12:16" ht="12">
      <c r="L551" s="79"/>
      <c r="P551" s="100"/>
    </row>
    <row r="552" spans="12:16" ht="12">
      <c r="L552" s="79"/>
      <c r="P552" s="100"/>
    </row>
    <row r="553" spans="12:16" ht="12">
      <c r="L553" s="79"/>
      <c r="P553" s="100"/>
    </row>
    <row r="554" spans="12:16" ht="12">
      <c r="L554" s="79"/>
      <c r="P554" s="100"/>
    </row>
    <row r="555" spans="12:16" ht="12">
      <c r="L555" s="79"/>
      <c r="P555" s="100"/>
    </row>
    <row r="556" spans="12:16" ht="12">
      <c r="L556" s="79"/>
      <c r="P556" s="100"/>
    </row>
    <row r="557" spans="12:16" ht="12">
      <c r="L557" s="79"/>
      <c r="P557" s="100"/>
    </row>
    <row r="558" spans="12:16" ht="12">
      <c r="L558" s="79"/>
      <c r="P558" s="100"/>
    </row>
    <row r="559" spans="12:16" ht="12">
      <c r="L559" s="79"/>
      <c r="P559" s="100"/>
    </row>
    <row r="560" spans="12:16" ht="12">
      <c r="L560" s="79"/>
      <c r="P560" s="100"/>
    </row>
    <row r="561" spans="12:16" ht="12">
      <c r="L561" s="79"/>
      <c r="P561" s="100"/>
    </row>
    <row r="562" spans="12:16" ht="12">
      <c r="L562" s="79"/>
      <c r="P562" s="100"/>
    </row>
    <row r="563" spans="12:16" ht="12">
      <c r="L563" s="79"/>
      <c r="P563" s="100"/>
    </row>
    <row r="564" spans="12:16" ht="12">
      <c r="L564" s="79"/>
      <c r="P564" s="100"/>
    </row>
    <row r="565" spans="12:16" ht="12">
      <c r="L565" s="79"/>
      <c r="P565" s="100"/>
    </row>
    <row r="566" spans="12:16" ht="12">
      <c r="L566" s="79"/>
      <c r="P566" s="100"/>
    </row>
    <row r="567" spans="12:16" ht="12">
      <c r="L567" s="79"/>
      <c r="P567" s="100"/>
    </row>
    <row r="568" spans="12:16" ht="12">
      <c r="L568" s="79"/>
      <c r="P568" s="100"/>
    </row>
    <row r="569" spans="12:16" ht="12">
      <c r="L569" s="79"/>
      <c r="P569" s="100"/>
    </row>
    <row r="570" spans="12:16" ht="12">
      <c r="L570" s="79"/>
      <c r="P570" s="100"/>
    </row>
    <row r="571" spans="12:16" ht="12">
      <c r="L571" s="79"/>
      <c r="P571" s="100"/>
    </row>
    <row r="572" spans="12:16" ht="12">
      <c r="L572" s="79"/>
      <c r="P572" s="100"/>
    </row>
    <row r="573" spans="12:16" ht="12">
      <c r="L573" s="79"/>
      <c r="P573" s="100"/>
    </row>
    <row r="574" spans="12:16" ht="12">
      <c r="L574" s="79"/>
      <c r="P574" s="100"/>
    </row>
    <row r="575" spans="12:16" ht="12">
      <c r="L575" s="79"/>
      <c r="P575" s="100"/>
    </row>
    <row r="576" spans="12:16" ht="12">
      <c r="L576" s="79"/>
      <c r="P576" s="100"/>
    </row>
    <row r="577" spans="12:16" ht="12">
      <c r="L577" s="79"/>
      <c r="P577" s="100"/>
    </row>
    <row r="578" spans="12:16" ht="12">
      <c r="L578" s="79"/>
      <c r="P578" s="100"/>
    </row>
    <row r="579" spans="12:16" ht="12">
      <c r="L579" s="79"/>
      <c r="P579" s="100"/>
    </row>
    <row r="580" spans="12:16" ht="12">
      <c r="L580" s="79"/>
      <c r="P580" s="100"/>
    </row>
    <row r="581" spans="12:16" ht="12">
      <c r="L581" s="79"/>
      <c r="P581" s="100"/>
    </row>
    <row r="582" spans="12:16" ht="12">
      <c r="L582" s="79"/>
      <c r="P582" s="100"/>
    </row>
    <row r="583" spans="12:16" ht="12">
      <c r="L583" s="79"/>
      <c r="P583" s="100"/>
    </row>
    <row r="584" spans="12:16" ht="12">
      <c r="L584" s="79"/>
      <c r="P584" s="100"/>
    </row>
    <row r="585" spans="12:16" ht="12">
      <c r="L585" s="79"/>
      <c r="P585" s="100"/>
    </row>
    <row r="586" spans="12:16" ht="12">
      <c r="L586" s="79"/>
      <c r="P586" s="100"/>
    </row>
    <row r="587" spans="12:16" ht="12">
      <c r="L587" s="79"/>
      <c r="P587" s="100"/>
    </row>
    <row r="588" spans="12:16" ht="12">
      <c r="L588" s="79"/>
      <c r="P588" s="100"/>
    </row>
    <row r="589" spans="12:16" ht="12">
      <c r="L589" s="79"/>
      <c r="P589" s="100"/>
    </row>
    <row r="590" spans="12:16" ht="12">
      <c r="L590" s="79"/>
      <c r="P590" s="100"/>
    </row>
    <row r="591" spans="12:16" ht="12">
      <c r="L591" s="79"/>
      <c r="P591" s="100"/>
    </row>
    <row r="592" spans="12:16" ht="12">
      <c r="L592" s="79"/>
      <c r="P592" s="100"/>
    </row>
    <row r="593" spans="12:16" ht="12">
      <c r="L593" s="79"/>
      <c r="P593" s="100"/>
    </row>
    <row r="594" spans="12:16" ht="12">
      <c r="L594" s="79"/>
      <c r="P594" s="100"/>
    </row>
    <row r="595" spans="12:16" ht="12">
      <c r="L595" s="79"/>
      <c r="P595" s="100"/>
    </row>
    <row r="596" spans="12:16" ht="12">
      <c r="L596" s="79"/>
      <c r="P596" s="100"/>
    </row>
    <row r="597" spans="12:16" ht="12">
      <c r="L597" s="79"/>
      <c r="P597" s="100"/>
    </row>
    <row r="598" spans="12:16" ht="12">
      <c r="L598" s="79"/>
      <c r="P598" s="100"/>
    </row>
    <row r="599" spans="12:16" ht="12">
      <c r="L599" s="79"/>
      <c r="P599" s="100"/>
    </row>
    <row r="600" spans="12:16" ht="12">
      <c r="L600" s="79"/>
      <c r="P600" s="100"/>
    </row>
    <row r="601" spans="12:16" ht="12">
      <c r="L601" s="79"/>
      <c r="P601" s="100"/>
    </row>
    <row r="602" spans="12:16" ht="12">
      <c r="L602" s="79"/>
      <c r="P602" s="100"/>
    </row>
    <row r="603" spans="12:16" ht="12">
      <c r="L603" s="79"/>
      <c r="P603" s="100"/>
    </row>
    <row r="604" spans="12:16" ht="12">
      <c r="L604" s="79"/>
      <c r="P604" s="100"/>
    </row>
    <row r="605" spans="12:16" ht="12">
      <c r="L605" s="79"/>
      <c r="P605" s="100"/>
    </row>
    <row r="606" spans="12:16" ht="12">
      <c r="L606" s="79"/>
      <c r="P606" s="100"/>
    </row>
    <row r="607" spans="12:16" ht="12">
      <c r="L607" s="79"/>
      <c r="P607" s="100"/>
    </row>
    <row r="608" spans="12:16" ht="12">
      <c r="L608" s="79"/>
      <c r="P608" s="100"/>
    </row>
    <row r="609" spans="12:16" ht="12">
      <c r="L609" s="79"/>
      <c r="P609" s="100"/>
    </row>
    <row r="610" spans="12:16" ht="12">
      <c r="L610" s="79"/>
      <c r="P610" s="100"/>
    </row>
    <row r="611" spans="12:16" ht="12">
      <c r="L611" s="79"/>
      <c r="P611" s="100"/>
    </row>
    <row r="612" spans="12:16" ht="12">
      <c r="L612" s="79"/>
      <c r="P612" s="100"/>
    </row>
    <row r="613" spans="12:16" ht="12">
      <c r="L613" s="79"/>
      <c r="P613" s="100"/>
    </row>
    <row r="614" spans="12:16" ht="12">
      <c r="L614" s="79"/>
      <c r="P614" s="100"/>
    </row>
    <row r="615" spans="12:16" ht="12">
      <c r="L615" s="79"/>
      <c r="P615" s="100"/>
    </row>
    <row r="616" spans="12:16" ht="12">
      <c r="L616" s="79"/>
      <c r="P616" s="100"/>
    </row>
    <row r="617" spans="12:16" ht="12">
      <c r="L617" s="79"/>
      <c r="P617" s="100"/>
    </row>
    <row r="618" spans="12:16" ht="12">
      <c r="L618" s="79"/>
      <c r="P618" s="100"/>
    </row>
    <row r="619" spans="12:16" ht="12">
      <c r="L619" s="79"/>
      <c r="P619" s="100"/>
    </row>
    <row r="620" spans="12:16" ht="12">
      <c r="L620" s="79"/>
      <c r="P620" s="100"/>
    </row>
    <row r="621" spans="12:16" ht="12">
      <c r="L621" s="79"/>
      <c r="P621" s="100"/>
    </row>
    <row r="622" spans="12:16" ht="12">
      <c r="L622" s="79"/>
      <c r="P622" s="100"/>
    </row>
    <row r="623" spans="12:16" ht="12">
      <c r="L623" s="79"/>
      <c r="P623" s="100"/>
    </row>
    <row r="624" spans="12:16" ht="12">
      <c r="L624" s="79"/>
      <c r="P624" s="100"/>
    </row>
    <row r="625" spans="12:16" ht="12">
      <c r="L625" s="79"/>
      <c r="P625" s="100"/>
    </row>
    <row r="626" spans="12:16" ht="12">
      <c r="L626" s="79"/>
      <c r="P626" s="100"/>
    </row>
    <row r="627" spans="12:16" ht="12">
      <c r="L627" s="79"/>
      <c r="P627" s="100"/>
    </row>
    <row r="628" spans="12:16" ht="12">
      <c r="L628" s="79"/>
      <c r="P628" s="100"/>
    </row>
    <row r="629" spans="12:16" ht="12">
      <c r="L629" s="79"/>
      <c r="P629" s="100"/>
    </row>
    <row r="630" spans="12:16" ht="12">
      <c r="L630" s="79"/>
      <c r="P630" s="100"/>
    </row>
    <row r="631" spans="12:16" ht="12">
      <c r="L631" s="79"/>
      <c r="P631" s="100"/>
    </row>
    <row r="632" spans="12:16" ht="12">
      <c r="L632" s="79"/>
      <c r="P632" s="100"/>
    </row>
    <row r="633" spans="12:16" ht="12">
      <c r="L633" s="79"/>
      <c r="P633" s="100"/>
    </row>
    <row r="634" spans="12:16" ht="12">
      <c r="L634" s="79"/>
      <c r="P634" s="100"/>
    </row>
    <row r="635" spans="12:16" ht="12">
      <c r="L635" s="79"/>
      <c r="P635" s="100"/>
    </row>
    <row r="636" spans="12:16" ht="12">
      <c r="L636" s="79"/>
      <c r="P636" s="100"/>
    </row>
    <row r="637" spans="12:16" ht="12">
      <c r="L637" s="79"/>
      <c r="P637" s="100"/>
    </row>
    <row r="638" spans="12:16" ht="12">
      <c r="L638" s="79"/>
      <c r="P638" s="100"/>
    </row>
    <row r="639" spans="12:16" ht="12">
      <c r="L639" s="79"/>
      <c r="P639" s="100"/>
    </row>
    <row r="640" spans="12:16" ht="12">
      <c r="L640" s="79"/>
      <c r="P640" s="100"/>
    </row>
    <row r="641" spans="12:16" ht="12">
      <c r="L641" s="79"/>
      <c r="P641" s="100"/>
    </row>
    <row r="642" spans="12:16" ht="12">
      <c r="L642" s="79"/>
      <c r="P642" s="100"/>
    </row>
    <row r="643" spans="12:16" ht="12">
      <c r="L643" s="79"/>
      <c r="P643" s="100"/>
    </row>
    <row r="644" spans="12:16" ht="12">
      <c r="L644" s="79"/>
      <c r="P644" s="100"/>
    </row>
    <row r="645" spans="12:16" ht="12">
      <c r="L645" s="79"/>
      <c r="P645" s="100"/>
    </row>
    <row r="646" spans="12:16" ht="12">
      <c r="L646" s="79"/>
      <c r="P646" s="100"/>
    </row>
    <row r="647" spans="12:16" ht="12">
      <c r="L647" s="79"/>
      <c r="P647" s="100"/>
    </row>
    <row r="648" spans="12:16" ht="12">
      <c r="L648" s="79"/>
      <c r="P648" s="100"/>
    </row>
    <row r="649" spans="12:16" ht="12">
      <c r="L649" s="79"/>
      <c r="P649" s="100"/>
    </row>
    <row r="650" spans="12:16" ht="12">
      <c r="L650" s="79"/>
      <c r="P650" s="100"/>
    </row>
    <row r="651" spans="12:16" ht="12">
      <c r="L651" s="79"/>
      <c r="P651" s="100"/>
    </row>
    <row r="652" spans="12:16" ht="12">
      <c r="L652" s="79"/>
      <c r="P652" s="100"/>
    </row>
    <row r="653" spans="12:16" ht="12">
      <c r="L653" s="79"/>
      <c r="P653" s="100"/>
    </row>
    <row r="654" ht="12">
      <c r="P654" s="149"/>
    </row>
    <row r="655" ht="12">
      <c r="P655" s="149"/>
    </row>
    <row r="656" ht="12">
      <c r="P656" s="100"/>
    </row>
    <row r="657" ht="12">
      <c r="P657" s="100"/>
    </row>
    <row r="658" ht="12">
      <c r="P658" s="100"/>
    </row>
    <row r="659" ht="12">
      <c r="P659" s="100"/>
    </row>
    <row r="660" ht="12">
      <c r="P660" s="100"/>
    </row>
    <row r="661" ht="12">
      <c r="P661" s="100"/>
    </row>
    <row r="662" ht="12">
      <c r="P662" s="100"/>
    </row>
    <row r="663" ht="12">
      <c r="P663" s="100"/>
    </row>
    <row r="664" ht="12">
      <c r="P664" s="100"/>
    </row>
    <row r="665" ht="12">
      <c r="P665" s="100"/>
    </row>
    <row r="666" ht="12">
      <c r="P666" s="100"/>
    </row>
    <row r="667" ht="12">
      <c r="P667" s="100"/>
    </row>
    <row r="668" ht="12">
      <c r="P668" s="100"/>
    </row>
    <row r="669" ht="12">
      <c r="P669" s="100"/>
    </row>
    <row r="670" ht="12">
      <c r="P670" s="149"/>
    </row>
    <row r="671" ht="12">
      <c r="P671" s="149"/>
    </row>
    <row r="672" ht="12">
      <c r="P672" s="149"/>
    </row>
    <row r="673" ht="12">
      <c r="P673" s="149"/>
    </row>
    <row r="674" ht="12">
      <c r="P674" s="149"/>
    </row>
    <row r="675" ht="12">
      <c r="P675" s="149"/>
    </row>
    <row r="676" ht="12">
      <c r="P676" s="149"/>
    </row>
    <row r="677" ht="12">
      <c r="P677" s="149"/>
    </row>
    <row r="678" ht="12">
      <c r="P678" s="149"/>
    </row>
    <row r="679" ht="12">
      <c r="P679" s="149"/>
    </row>
    <row r="680" ht="12">
      <c r="P680" s="149"/>
    </row>
    <row r="681" ht="12">
      <c r="P681" s="149"/>
    </row>
    <row r="682" ht="12">
      <c r="P682" s="149"/>
    </row>
    <row r="683" ht="12">
      <c r="P683" s="149"/>
    </row>
    <row r="684" ht="12">
      <c r="P684" s="149"/>
    </row>
    <row r="685" ht="12">
      <c r="P685" s="149"/>
    </row>
    <row r="686" ht="12">
      <c r="P686" s="149"/>
    </row>
    <row r="687" ht="12">
      <c r="P687" s="149"/>
    </row>
    <row r="688" ht="12">
      <c r="P688" s="149"/>
    </row>
    <row r="689" ht="12">
      <c r="P689" s="149"/>
    </row>
    <row r="690" ht="12">
      <c r="P690" s="149"/>
    </row>
    <row r="691" ht="12">
      <c r="P691" s="149"/>
    </row>
    <row r="692" ht="12">
      <c r="P692" s="149"/>
    </row>
    <row r="693" ht="12">
      <c r="P693" s="149"/>
    </row>
    <row r="694" ht="12">
      <c r="P694" s="149"/>
    </row>
    <row r="695" ht="12">
      <c r="P695" s="149"/>
    </row>
    <row r="696" ht="12">
      <c r="P696" s="149"/>
    </row>
    <row r="697" ht="12">
      <c r="P697" s="149"/>
    </row>
    <row r="698" ht="12">
      <c r="P698" s="149"/>
    </row>
    <row r="699" ht="12">
      <c r="P699" s="149"/>
    </row>
    <row r="700" ht="12">
      <c r="P700" s="149"/>
    </row>
    <row r="701" ht="12">
      <c r="P701" s="149"/>
    </row>
    <row r="702" ht="12">
      <c r="P702" s="149"/>
    </row>
    <row r="703" ht="12">
      <c r="P703" s="149"/>
    </row>
    <row r="704" ht="12">
      <c r="P704" s="149"/>
    </row>
    <row r="705" ht="12">
      <c r="P705" s="149"/>
    </row>
    <row r="706" ht="12">
      <c r="P706" s="149"/>
    </row>
    <row r="707" ht="12">
      <c r="P707" s="149"/>
    </row>
    <row r="708" ht="12">
      <c r="P708" s="149"/>
    </row>
    <row r="709" ht="12">
      <c r="P709" s="149"/>
    </row>
    <row r="710" ht="12">
      <c r="P710" s="149"/>
    </row>
    <row r="711" ht="12">
      <c r="P711" s="149"/>
    </row>
    <row r="712" ht="12">
      <c r="P712" s="149"/>
    </row>
    <row r="713" ht="12">
      <c r="P713" s="149"/>
    </row>
    <row r="714" ht="12">
      <c r="P714" s="149"/>
    </row>
    <row r="715" ht="12">
      <c r="P715" s="149"/>
    </row>
    <row r="716" ht="12">
      <c r="P716" s="149"/>
    </row>
    <row r="717" ht="12">
      <c r="P717" s="149"/>
    </row>
    <row r="718" ht="12">
      <c r="P718" s="149"/>
    </row>
    <row r="719" ht="12">
      <c r="P719" s="149"/>
    </row>
    <row r="720" ht="12">
      <c r="P720" s="149"/>
    </row>
    <row r="721" ht="12">
      <c r="P721" s="149"/>
    </row>
    <row r="722" ht="12">
      <c r="P722" s="149"/>
    </row>
    <row r="723" ht="12">
      <c r="P723" s="149"/>
    </row>
    <row r="724" ht="12">
      <c r="P724" s="149"/>
    </row>
    <row r="725" ht="12">
      <c r="P725" s="149"/>
    </row>
    <row r="726" ht="12">
      <c r="P726" s="149"/>
    </row>
    <row r="727" ht="12">
      <c r="P727" s="149"/>
    </row>
    <row r="728" ht="12">
      <c r="P728" s="149"/>
    </row>
    <row r="729" ht="12">
      <c r="P729" s="149"/>
    </row>
    <row r="730" ht="12">
      <c r="P730" s="149"/>
    </row>
    <row r="731" ht="12">
      <c r="P731" s="149"/>
    </row>
    <row r="732" ht="12">
      <c r="P732" s="149"/>
    </row>
    <row r="733" ht="12">
      <c r="P733" s="149"/>
    </row>
    <row r="734" ht="12">
      <c r="P734" s="149"/>
    </row>
    <row r="735" ht="12">
      <c r="P735" s="149"/>
    </row>
    <row r="736" ht="12">
      <c r="P736" s="149"/>
    </row>
    <row r="737" ht="12">
      <c r="P737" s="149"/>
    </row>
    <row r="738" ht="12">
      <c r="P738" s="149"/>
    </row>
    <row r="739" ht="12">
      <c r="P739" s="149"/>
    </row>
    <row r="740" ht="12">
      <c r="P740" s="149"/>
    </row>
    <row r="741" ht="12">
      <c r="P741" s="149"/>
    </row>
    <row r="742" ht="12">
      <c r="P742" s="149"/>
    </row>
    <row r="743" ht="12">
      <c r="P743" s="149"/>
    </row>
    <row r="744" ht="12">
      <c r="P744" s="149"/>
    </row>
    <row r="745" ht="12">
      <c r="P745" s="149"/>
    </row>
    <row r="746" ht="12">
      <c r="P746" s="149"/>
    </row>
    <row r="747" ht="12">
      <c r="P747" s="149"/>
    </row>
    <row r="748" ht="12">
      <c r="P748" s="149"/>
    </row>
    <row r="749" ht="12">
      <c r="P749" s="149"/>
    </row>
    <row r="750" ht="12">
      <c r="P750" s="149"/>
    </row>
    <row r="751" ht="12">
      <c r="P751" s="149"/>
    </row>
    <row r="752" ht="12">
      <c r="P752" s="149"/>
    </row>
    <row r="753" ht="12">
      <c r="P753" s="149"/>
    </row>
    <row r="754" ht="12">
      <c r="P754" s="149"/>
    </row>
    <row r="755" ht="12">
      <c r="P755" s="149"/>
    </row>
    <row r="756" ht="12">
      <c r="P756" s="149"/>
    </row>
    <row r="757" ht="12">
      <c r="P757" s="149"/>
    </row>
    <row r="758" ht="12">
      <c r="P758" s="149"/>
    </row>
    <row r="759" ht="12">
      <c r="P759" s="149"/>
    </row>
    <row r="760" ht="12">
      <c r="P760" s="149"/>
    </row>
    <row r="761" ht="12">
      <c r="P761" s="149"/>
    </row>
    <row r="762" ht="12">
      <c r="P762" s="149"/>
    </row>
    <row r="763" ht="12">
      <c r="P763" s="149"/>
    </row>
    <row r="764" ht="12">
      <c r="P764" s="149"/>
    </row>
    <row r="765" ht="12">
      <c r="P765" s="149"/>
    </row>
    <row r="766" spans="14:16" ht="12">
      <c r="N766" s="100"/>
      <c r="P766" s="100"/>
    </row>
    <row r="767" spans="14:16" ht="12">
      <c r="N767" s="100"/>
      <c r="P767" s="100"/>
    </row>
    <row r="768" spans="14:16" ht="12">
      <c r="N768" s="100"/>
      <c r="P768" s="100"/>
    </row>
    <row r="769" spans="14:16" ht="12">
      <c r="N769" s="100"/>
      <c r="P769" s="100"/>
    </row>
    <row r="770" spans="14:16" ht="12">
      <c r="N770" s="100"/>
      <c r="P770" s="100"/>
    </row>
    <row r="771" spans="14:16" ht="12">
      <c r="N771" s="100"/>
      <c r="P771" s="100"/>
    </row>
    <row r="772" spans="14:16" ht="12">
      <c r="N772" s="100"/>
      <c r="P772" s="100"/>
    </row>
    <row r="773" spans="14:16" ht="12">
      <c r="N773" s="100"/>
      <c r="P773" s="100"/>
    </row>
    <row r="774" spans="14:16" ht="12">
      <c r="N774" s="100"/>
      <c r="P774" s="100"/>
    </row>
    <row r="775" spans="14:16" ht="12">
      <c r="N775" s="100"/>
      <c r="P775" s="100"/>
    </row>
    <row r="776" spans="14:16" ht="12">
      <c r="N776" s="100"/>
      <c r="P776" s="100"/>
    </row>
    <row r="777" spans="14:16" ht="12">
      <c r="N777" s="100"/>
      <c r="P777" s="100"/>
    </row>
    <row r="778" spans="14:16" ht="12">
      <c r="N778" s="100"/>
      <c r="P778" s="100"/>
    </row>
    <row r="779" spans="14:16" ht="12">
      <c r="N779" s="100"/>
      <c r="P779" s="100"/>
    </row>
    <row r="780" spans="14:16" ht="12">
      <c r="N780" s="100"/>
      <c r="P780" s="100"/>
    </row>
    <row r="781" spans="14:16" ht="12">
      <c r="N781" s="100"/>
      <c r="P781" s="100"/>
    </row>
    <row r="782" spans="14:16" ht="12">
      <c r="N782" s="100"/>
      <c r="P782" s="100"/>
    </row>
    <row r="783" spans="14:16" ht="12">
      <c r="N783" s="100"/>
      <c r="P783" s="100"/>
    </row>
    <row r="784" spans="14:16" ht="12">
      <c r="N784" s="100"/>
      <c r="P784" s="100"/>
    </row>
    <row r="785" spans="14:16" ht="12">
      <c r="N785" s="100"/>
      <c r="P785" s="100"/>
    </row>
    <row r="786" spans="14:16" ht="12">
      <c r="N786" s="100"/>
      <c r="P786" s="100"/>
    </row>
    <row r="787" spans="14:16" ht="12">
      <c r="N787" s="100"/>
      <c r="P787" s="100"/>
    </row>
    <row r="788" spans="14:16" ht="12">
      <c r="N788" s="100"/>
      <c r="P788" s="100"/>
    </row>
    <row r="789" spans="14:16" ht="12">
      <c r="N789" s="100"/>
      <c r="P789" s="100"/>
    </row>
    <row r="790" spans="14:16" ht="12">
      <c r="N790" s="100"/>
      <c r="P790" s="100"/>
    </row>
    <row r="791" spans="14:16" ht="12">
      <c r="N791" s="100"/>
      <c r="P791" s="100"/>
    </row>
    <row r="792" spans="14:16" ht="12">
      <c r="N792" s="100"/>
      <c r="P792" s="100"/>
    </row>
    <row r="793" spans="14:16" ht="12">
      <c r="N793" s="100"/>
      <c r="P793" s="100"/>
    </row>
    <row r="794" spans="14:16" ht="12">
      <c r="N794" s="100"/>
      <c r="P794" s="100"/>
    </row>
    <row r="795" spans="14:16" ht="12">
      <c r="N795" s="100"/>
      <c r="P795" s="100"/>
    </row>
    <row r="796" spans="14:16" ht="12">
      <c r="N796" s="100"/>
      <c r="P796" s="100"/>
    </row>
    <row r="797" spans="14:16" ht="12">
      <c r="N797" s="100"/>
      <c r="P797" s="100"/>
    </row>
    <row r="798" spans="14:16" ht="12">
      <c r="N798" s="100"/>
      <c r="P798" s="100"/>
    </row>
    <row r="799" spans="14:16" ht="12">
      <c r="N799" s="100"/>
      <c r="P799" s="100"/>
    </row>
    <row r="800" spans="14:16" ht="12">
      <c r="N800" s="100"/>
      <c r="P800" s="100"/>
    </row>
    <row r="801" spans="14:16" ht="12">
      <c r="N801" s="100"/>
      <c r="P801" s="100"/>
    </row>
    <row r="802" spans="14:16" ht="12">
      <c r="N802" s="100"/>
      <c r="P802" s="100"/>
    </row>
    <row r="803" spans="14:16" ht="12">
      <c r="N803" s="100"/>
      <c r="P803" s="100"/>
    </row>
    <row r="804" spans="14:16" ht="12">
      <c r="N804" s="100"/>
      <c r="P804" s="100"/>
    </row>
    <row r="805" spans="14:16" ht="12">
      <c r="N805" s="100"/>
      <c r="P805" s="100"/>
    </row>
    <row r="806" spans="14:16" ht="12">
      <c r="N806" s="100"/>
      <c r="P806" s="100"/>
    </row>
    <row r="807" spans="14:16" ht="12">
      <c r="N807" s="100"/>
      <c r="P807" s="100"/>
    </row>
    <row r="808" spans="14:16" ht="12">
      <c r="N808" s="100"/>
      <c r="P808" s="100"/>
    </row>
    <row r="809" spans="14:16" ht="12">
      <c r="N809" s="100"/>
      <c r="P809" s="100"/>
    </row>
    <row r="810" spans="14:16" ht="12">
      <c r="N810" s="100"/>
      <c r="P810" s="100"/>
    </row>
    <row r="811" spans="14:16" ht="12">
      <c r="N811" s="100"/>
      <c r="P811" s="100"/>
    </row>
    <row r="812" spans="14:16" ht="12">
      <c r="N812" s="100"/>
      <c r="P812" s="100"/>
    </row>
    <row r="813" spans="14:16" ht="12">
      <c r="N813" s="100"/>
      <c r="P813" s="100"/>
    </row>
    <row r="814" spans="14:16" ht="12">
      <c r="N814" s="100"/>
      <c r="P814" s="100"/>
    </row>
    <row r="815" spans="14:16" ht="12">
      <c r="N815" s="100"/>
      <c r="P815" s="100"/>
    </row>
    <row r="816" spans="14:16" ht="12">
      <c r="N816" s="100"/>
      <c r="P816" s="100"/>
    </row>
    <row r="817" spans="14:16" ht="12">
      <c r="N817" s="100"/>
      <c r="P817" s="100"/>
    </row>
    <row r="818" spans="14:16" ht="12">
      <c r="N818" s="100"/>
      <c r="P818" s="100"/>
    </row>
    <row r="819" spans="14:16" ht="12">
      <c r="N819" s="100"/>
      <c r="P819" s="100"/>
    </row>
    <row r="820" spans="14:16" ht="12">
      <c r="N820" s="100"/>
      <c r="P820" s="100"/>
    </row>
    <row r="821" spans="14:16" ht="12">
      <c r="N821" s="100"/>
      <c r="P821" s="100"/>
    </row>
    <row r="822" spans="14:16" ht="12">
      <c r="N822" s="100"/>
      <c r="P822" s="100"/>
    </row>
    <row r="823" spans="14:16" ht="12">
      <c r="N823" s="100"/>
      <c r="P823" s="100"/>
    </row>
    <row r="824" spans="14:16" ht="12">
      <c r="N824" s="100"/>
      <c r="P824" s="100"/>
    </row>
    <row r="825" spans="14:16" ht="12">
      <c r="N825" s="100"/>
      <c r="P825" s="100"/>
    </row>
    <row r="826" spans="14:16" ht="12">
      <c r="N826" s="100"/>
      <c r="P826" s="100"/>
    </row>
    <row r="827" spans="14:16" ht="12">
      <c r="N827" s="100"/>
      <c r="P827" s="100"/>
    </row>
    <row r="828" spans="14:16" ht="12">
      <c r="N828" s="100"/>
      <c r="P828" s="100"/>
    </row>
    <row r="829" spans="14:16" ht="12">
      <c r="N829" s="100"/>
      <c r="P829" s="100"/>
    </row>
    <row r="830" spans="14:16" ht="12">
      <c r="N830" s="100"/>
      <c r="P830" s="100"/>
    </row>
    <row r="831" spans="14:16" ht="12">
      <c r="N831" s="100"/>
      <c r="P831" s="100"/>
    </row>
    <row r="832" spans="14:16" ht="12">
      <c r="N832" s="100"/>
      <c r="P832" s="100"/>
    </row>
    <row r="833" spans="14:16" ht="12">
      <c r="N833" s="100"/>
      <c r="P833" s="100"/>
    </row>
    <row r="834" spans="14:16" ht="12">
      <c r="N834" s="100"/>
      <c r="P834" s="100"/>
    </row>
    <row r="835" spans="14:16" ht="12">
      <c r="N835" s="100"/>
      <c r="P835" s="100"/>
    </row>
    <row r="836" spans="14:16" ht="12">
      <c r="N836" s="100"/>
      <c r="P836" s="100"/>
    </row>
    <row r="837" spans="14:16" ht="12">
      <c r="N837" s="100"/>
      <c r="P837" s="100"/>
    </row>
    <row r="838" spans="14:16" ht="12">
      <c r="N838" s="100"/>
      <c r="P838" s="100"/>
    </row>
    <row r="839" spans="14:16" ht="12">
      <c r="N839" s="100"/>
      <c r="P839" s="100"/>
    </row>
    <row r="840" spans="14:16" ht="12">
      <c r="N840" s="100"/>
      <c r="P840" s="100"/>
    </row>
    <row r="841" spans="14:16" ht="12">
      <c r="N841" s="100"/>
      <c r="P841" s="100"/>
    </row>
    <row r="842" spans="14:16" ht="12">
      <c r="N842" s="100"/>
      <c r="P842" s="100"/>
    </row>
    <row r="843" spans="14:16" ht="12">
      <c r="N843" s="100"/>
      <c r="P843" s="100"/>
    </row>
    <row r="844" spans="14:16" ht="12">
      <c r="N844" s="100"/>
      <c r="P844" s="100"/>
    </row>
    <row r="845" spans="14:16" ht="12">
      <c r="N845" s="100"/>
      <c r="P845" s="100"/>
    </row>
    <row r="846" spans="14:16" ht="12">
      <c r="N846" s="100"/>
      <c r="P846" s="100"/>
    </row>
    <row r="847" spans="14:16" ht="12">
      <c r="N847" s="100"/>
      <c r="P847" s="100"/>
    </row>
    <row r="848" spans="14:16" ht="12">
      <c r="N848" s="101"/>
      <c r="P848" s="100"/>
    </row>
    <row r="849" spans="14:16" ht="12">
      <c r="N849" s="101"/>
      <c r="P849" s="100"/>
    </row>
    <row r="850" spans="14:16" ht="12">
      <c r="N850" s="101"/>
      <c r="P850" s="100"/>
    </row>
    <row r="851" spans="14:16" ht="12">
      <c r="N851" s="101"/>
      <c r="P851" s="100"/>
    </row>
    <row r="852" spans="14:16" ht="12">
      <c r="N852" s="101"/>
      <c r="P852" s="100"/>
    </row>
    <row r="853" spans="14:16" ht="12">
      <c r="N853" s="101"/>
      <c r="P853" s="100"/>
    </row>
    <row r="854" spans="14:16" ht="12">
      <c r="N854" s="101"/>
      <c r="P854" s="100"/>
    </row>
    <row r="855" spans="14:16" ht="12">
      <c r="N855" s="101"/>
      <c r="P855" s="100"/>
    </row>
    <row r="856" spans="14:16" ht="12">
      <c r="N856" s="101"/>
      <c r="P856" s="100"/>
    </row>
    <row r="857" spans="14:16" ht="12">
      <c r="N857" s="101"/>
      <c r="P857" s="100"/>
    </row>
    <row r="858" spans="14:16" ht="12">
      <c r="N858" s="101"/>
      <c r="P858" s="100"/>
    </row>
    <row r="859" spans="14:16" ht="12">
      <c r="N859" s="101"/>
      <c r="P859" s="100"/>
    </row>
    <row r="860" spans="14:16" ht="12">
      <c r="N860" s="101"/>
      <c r="P860" s="100"/>
    </row>
    <row r="861" spans="14:16" ht="12">
      <c r="N861" s="101"/>
      <c r="P861" s="100"/>
    </row>
    <row r="862" spans="14:16" ht="12">
      <c r="N862" s="101"/>
      <c r="P862" s="100"/>
    </row>
    <row r="863" spans="14:16" ht="12">
      <c r="N863" s="100"/>
      <c r="P863" s="100"/>
    </row>
    <row r="864" spans="14:16" ht="12">
      <c r="N864" s="100"/>
      <c r="P864" s="100"/>
    </row>
    <row r="865" spans="14:16" ht="12">
      <c r="N865" s="100"/>
      <c r="P865" s="100"/>
    </row>
    <row r="866" spans="14:16" ht="12">
      <c r="N866" s="100"/>
      <c r="P866" s="100"/>
    </row>
    <row r="867" spans="14:16" ht="12">
      <c r="N867" s="100"/>
      <c r="P867" s="100"/>
    </row>
    <row r="868" spans="14:16" ht="12">
      <c r="N868" s="100"/>
      <c r="P868" s="100"/>
    </row>
    <row r="869" spans="14:16" ht="12">
      <c r="N869" s="100"/>
      <c r="P869" s="100"/>
    </row>
    <row r="870" spans="14:16" ht="12">
      <c r="N870" s="100"/>
      <c r="P870" s="100"/>
    </row>
    <row r="871" spans="14:16" ht="12">
      <c r="N871" s="100"/>
      <c r="P871" s="100"/>
    </row>
    <row r="872" spans="14:16" ht="12">
      <c r="N872" s="100"/>
      <c r="P872" s="100"/>
    </row>
    <row r="873" spans="14:16" ht="12">
      <c r="N873" s="100"/>
      <c r="P873" s="100"/>
    </row>
    <row r="874" spans="14:16" ht="12">
      <c r="N874" s="100"/>
      <c r="P874" s="100"/>
    </row>
    <row r="875" spans="14:16" ht="12">
      <c r="N875" s="100"/>
      <c r="P875" s="100"/>
    </row>
    <row r="876" spans="14:16" ht="12">
      <c r="N876" s="100"/>
      <c r="P876" s="100"/>
    </row>
    <row r="877" spans="14:16" ht="12">
      <c r="N877" s="100"/>
      <c r="P877" s="100"/>
    </row>
    <row r="878" spans="14:16" ht="12">
      <c r="N878" s="100"/>
      <c r="P878" s="100"/>
    </row>
    <row r="879" spans="14:16" ht="12">
      <c r="N879" s="100"/>
      <c r="P879" s="100"/>
    </row>
    <row r="880" spans="14:16" ht="12">
      <c r="N880" s="100"/>
      <c r="P880" s="100"/>
    </row>
    <row r="881" spans="14:16" ht="12">
      <c r="N881" s="100"/>
      <c r="P881" s="100"/>
    </row>
    <row r="882" spans="14:16" ht="12">
      <c r="N882" s="100"/>
      <c r="P882" s="100"/>
    </row>
    <row r="883" spans="14:16" ht="12">
      <c r="N883" s="100"/>
      <c r="P883" s="100"/>
    </row>
    <row r="884" spans="14:16" ht="12">
      <c r="N884" s="100"/>
      <c r="P884" s="100"/>
    </row>
    <row r="885" spans="14:16" ht="12">
      <c r="N885" s="100"/>
      <c r="P885" s="100"/>
    </row>
    <row r="886" spans="14:16" ht="12">
      <c r="N886" s="100"/>
      <c r="P886" s="100"/>
    </row>
    <row r="887" spans="14:16" ht="12">
      <c r="N887" s="100"/>
      <c r="P887" s="100"/>
    </row>
    <row r="888" spans="14:16" ht="12">
      <c r="N888" s="100"/>
      <c r="P888" s="100"/>
    </row>
    <row r="889" spans="14:16" ht="12">
      <c r="N889" s="100"/>
      <c r="P889" s="100"/>
    </row>
    <row r="890" spans="14:16" ht="12">
      <c r="N890" s="100"/>
      <c r="P890" s="100"/>
    </row>
    <row r="891" spans="14:16" ht="12">
      <c r="N891" s="100"/>
      <c r="P891" s="100"/>
    </row>
    <row r="892" spans="14:16" ht="12">
      <c r="N892" s="100"/>
      <c r="P892" s="100"/>
    </row>
    <row r="893" spans="14:16" ht="12">
      <c r="N893" s="100"/>
      <c r="P893" s="100"/>
    </row>
    <row r="894" spans="14:16" ht="12">
      <c r="N894" s="100"/>
      <c r="P894" s="100"/>
    </row>
    <row r="895" spans="14:16" ht="12">
      <c r="N895" s="100"/>
      <c r="P895" s="100"/>
    </row>
    <row r="896" spans="14:16" ht="12">
      <c r="N896" s="100"/>
      <c r="P896" s="100"/>
    </row>
    <row r="897" spans="14:16" ht="12">
      <c r="N897" s="100"/>
      <c r="P897" s="100"/>
    </row>
    <row r="898" spans="14:16" ht="12">
      <c r="N898" s="100"/>
      <c r="P898" s="100"/>
    </row>
    <row r="899" spans="14:16" ht="12">
      <c r="N899" s="100"/>
      <c r="P899" s="100"/>
    </row>
    <row r="900" spans="14:16" ht="12">
      <c r="N900" s="100"/>
      <c r="P900" s="100"/>
    </row>
    <row r="901" spans="14:16" ht="12">
      <c r="N901" s="100"/>
      <c r="P901" s="100"/>
    </row>
    <row r="902" spans="14:16" ht="12">
      <c r="N902" s="100"/>
      <c r="P902" s="100"/>
    </row>
    <row r="903" spans="14:16" ht="12">
      <c r="N903" s="100"/>
      <c r="P903" s="100"/>
    </row>
    <row r="904" spans="14:16" ht="12">
      <c r="N904" s="100"/>
      <c r="P904" s="100"/>
    </row>
    <row r="905" spans="14:16" ht="12">
      <c r="N905" s="100"/>
      <c r="P905" s="100"/>
    </row>
    <row r="906" spans="14:16" ht="12">
      <c r="N906" s="100"/>
      <c r="P906" s="100"/>
    </row>
    <row r="907" spans="14:16" ht="12">
      <c r="N907" s="100"/>
      <c r="P907" s="100"/>
    </row>
    <row r="908" spans="14:16" ht="12">
      <c r="N908" s="100"/>
      <c r="P908" s="100"/>
    </row>
    <row r="909" spans="14:16" ht="12">
      <c r="N909" s="100"/>
      <c r="P909" s="100"/>
    </row>
    <row r="910" spans="14:16" ht="12">
      <c r="N910" s="100"/>
      <c r="P910" s="100"/>
    </row>
    <row r="911" spans="14:16" ht="12">
      <c r="N911" s="100"/>
      <c r="P911" s="100"/>
    </row>
    <row r="912" spans="14:16" ht="12">
      <c r="N912" s="100"/>
      <c r="P912" s="100"/>
    </row>
    <row r="913" spans="14:16" ht="12">
      <c r="N913" s="100"/>
      <c r="P913" s="100"/>
    </row>
    <row r="914" ht="12">
      <c r="P914" s="100"/>
    </row>
    <row r="915" ht="12">
      <c r="P915" s="100"/>
    </row>
    <row r="916" ht="12">
      <c r="P916" s="100"/>
    </row>
    <row r="917" ht="12">
      <c r="P917" s="100"/>
    </row>
    <row r="918" ht="12">
      <c r="P918" s="100"/>
    </row>
    <row r="919" ht="12">
      <c r="P919" s="100"/>
    </row>
    <row r="920" ht="12">
      <c r="P920" s="100"/>
    </row>
    <row r="921" ht="12">
      <c r="P921" s="100"/>
    </row>
    <row r="922" ht="12">
      <c r="P922" s="100"/>
    </row>
    <row r="923" ht="12">
      <c r="P923" s="100"/>
    </row>
    <row r="924" ht="12">
      <c r="P924" s="100"/>
    </row>
    <row r="925" ht="12">
      <c r="P925" s="100"/>
    </row>
    <row r="926" ht="12">
      <c r="P926" s="100"/>
    </row>
    <row r="927" ht="12">
      <c r="P927" s="100"/>
    </row>
    <row r="928" ht="12">
      <c r="P928" s="100"/>
    </row>
    <row r="929" ht="12">
      <c r="P929" s="100"/>
    </row>
    <row r="930" ht="12">
      <c r="P930" s="100"/>
    </row>
    <row r="931" ht="12">
      <c r="P931" s="100"/>
    </row>
    <row r="932" ht="12">
      <c r="P932" s="100"/>
    </row>
    <row r="933" ht="12">
      <c r="P933" s="100"/>
    </row>
    <row r="934" ht="12">
      <c r="P934" s="100"/>
    </row>
    <row r="935" ht="12">
      <c r="P935" s="100"/>
    </row>
    <row r="936" ht="12">
      <c r="P936" s="100"/>
    </row>
    <row r="937" ht="12">
      <c r="P937" s="100"/>
    </row>
    <row r="938" ht="12">
      <c r="P938" s="100"/>
    </row>
    <row r="939" spans="12:16" ht="12">
      <c r="L939" s="79"/>
      <c r="P939" s="100"/>
    </row>
    <row r="940" spans="12:16" ht="12">
      <c r="L940" s="79"/>
      <c r="P940" s="100"/>
    </row>
    <row r="941" spans="12:16" ht="12">
      <c r="L941" s="79"/>
      <c r="P941" s="100"/>
    </row>
    <row r="942" spans="12:16" ht="12">
      <c r="L942" s="79"/>
      <c r="P942" s="100"/>
    </row>
    <row r="943" spans="12:16" ht="12">
      <c r="L943" s="79"/>
      <c r="P943" s="100"/>
    </row>
    <row r="944" spans="12:16" ht="12">
      <c r="L944" s="79"/>
      <c r="P944" s="100"/>
    </row>
    <row r="945" spans="12:16" ht="12">
      <c r="L945" s="79"/>
      <c r="P945" s="100"/>
    </row>
    <row r="946" spans="12:16" ht="12">
      <c r="L946" s="79"/>
      <c r="P946" s="100"/>
    </row>
    <row r="947" spans="12:16" ht="12">
      <c r="L947" s="79"/>
      <c r="P947" s="100"/>
    </row>
    <row r="948" spans="12:16" ht="12">
      <c r="L948" s="79"/>
      <c r="P948" s="100"/>
    </row>
    <row r="949" spans="12:16" ht="12">
      <c r="L949" s="79"/>
      <c r="P949" s="100"/>
    </row>
    <row r="950" spans="12:16" ht="12">
      <c r="L950" s="79"/>
      <c r="P950" s="100"/>
    </row>
    <row r="951" spans="12:16" ht="12">
      <c r="L951" s="79"/>
      <c r="P951" s="100"/>
    </row>
    <row r="952" spans="12:16" ht="12">
      <c r="L952" s="79"/>
      <c r="P952" s="100"/>
    </row>
    <row r="953" spans="12:16" ht="12">
      <c r="L953" s="79"/>
      <c r="P953" s="100"/>
    </row>
    <row r="954" spans="12:16" ht="12">
      <c r="L954" s="79"/>
      <c r="P954" s="100"/>
    </row>
    <row r="955" spans="12:16" ht="12">
      <c r="L955" s="79"/>
      <c r="P955" s="100"/>
    </row>
    <row r="956" spans="12:16" ht="12">
      <c r="L956" s="79"/>
      <c r="P956" s="100"/>
    </row>
    <row r="957" spans="12:16" ht="12">
      <c r="L957" s="79"/>
      <c r="P957" s="100"/>
    </row>
    <row r="958" spans="12:16" ht="12">
      <c r="L958" s="79"/>
      <c r="P958" s="100"/>
    </row>
    <row r="959" spans="12:16" ht="12">
      <c r="L959" s="79"/>
      <c r="P959" s="100"/>
    </row>
    <row r="960" spans="12:16" ht="12">
      <c r="L960" s="79"/>
      <c r="P960" s="100"/>
    </row>
    <row r="961" spans="12:16" ht="12">
      <c r="L961" s="79"/>
      <c r="P961" s="100"/>
    </row>
    <row r="962" spans="12:16" ht="12">
      <c r="L962" s="79"/>
      <c r="P962" s="100"/>
    </row>
    <row r="963" spans="12:16" ht="12">
      <c r="L963" s="79"/>
      <c r="P963" s="100"/>
    </row>
    <row r="964" spans="12:16" ht="12">
      <c r="L964" s="79"/>
      <c r="P964" s="100"/>
    </row>
    <row r="965" spans="12:16" ht="12">
      <c r="L965" s="79"/>
      <c r="P965" s="100"/>
    </row>
    <row r="966" spans="12:16" ht="12">
      <c r="L966" s="79"/>
      <c r="P966" s="100"/>
    </row>
    <row r="967" spans="12:16" ht="12">
      <c r="L967" s="79"/>
      <c r="P967" s="100"/>
    </row>
    <row r="968" spans="12:16" ht="12">
      <c r="L968" s="79"/>
      <c r="P968" s="100"/>
    </row>
    <row r="969" spans="12:16" ht="12">
      <c r="L969" s="79"/>
      <c r="P969" s="100"/>
    </row>
    <row r="970" spans="12:16" ht="12">
      <c r="L970" s="79"/>
      <c r="P970" s="100"/>
    </row>
    <row r="971" spans="12:16" ht="12">
      <c r="L971" s="79"/>
      <c r="P971" s="100"/>
    </row>
    <row r="972" spans="12:16" ht="12">
      <c r="L972" s="79"/>
      <c r="P972" s="100"/>
    </row>
    <row r="973" spans="12:16" ht="12">
      <c r="L973" s="79"/>
      <c r="P973" s="100"/>
    </row>
    <row r="974" spans="12:16" ht="12">
      <c r="L974" s="79"/>
      <c r="P974" s="100"/>
    </row>
    <row r="975" spans="12:16" ht="12">
      <c r="L975" s="79"/>
      <c r="P975" s="100"/>
    </row>
    <row r="976" spans="12:16" ht="12">
      <c r="L976" s="79"/>
      <c r="P976" s="100"/>
    </row>
    <row r="977" spans="12:16" ht="12">
      <c r="L977" s="79"/>
      <c r="P977" s="100"/>
    </row>
    <row r="978" spans="12:16" ht="12">
      <c r="L978" s="79"/>
      <c r="P978" s="100"/>
    </row>
    <row r="979" spans="12:16" ht="12">
      <c r="L979" s="79"/>
      <c r="P979" s="100"/>
    </row>
    <row r="980" spans="12:16" ht="12">
      <c r="L980" s="79"/>
      <c r="P980" s="100"/>
    </row>
    <row r="981" spans="12:16" ht="12">
      <c r="L981" s="79"/>
      <c r="P981" s="100"/>
    </row>
    <row r="982" spans="12:16" ht="12">
      <c r="L982" s="79"/>
      <c r="P982" s="100"/>
    </row>
    <row r="983" spans="12:16" ht="12">
      <c r="L983" s="79"/>
      <c r="P983" s="100"/>
    </row>
    <row r="984" spans="12:16" ht="12">
      <c r="L984" s="79"/>
      <c r="P984" s="100"/>
    </row>
    <row r="985" spans="12:16" ht="12">
      <c r="L985" s="79"/>
      <c r="P985" s="100"/>
    </row>
    <row r="986" spans="12:16" ht="12">
      <c r="L986" s="79"/>
      <c r="P986" s="100"/>
    </row>
    <row r="987" spans="12:16" ht="12">
      <c r="L987" s="79"/>
      <c r="P987" s="100"/>
    </row>
    <row r="988" spans="12:16" ht="12">
      <c r="L988" s="79"/>
      <c r="P988" s="100"/>
    </row>
    <row r="989" spans="12:16" ht="12">
      <c r="L989" s="79"/>
      <c r="P989" s="100"/>
    </row>
    <row r="990" spans="12:16" ht="12">
      <c r="L990" s="79"/>
      <c r="P990" s="100"/>
    </row>
    <row r="991" spans="12:16" ht="12">
      <c r="L991" s="79"/>
      <c r="P991" s="150"/>
    </row>
    <row r="992" ht="12">
      <c r="P992" s="100"/>
    </row>
    <row r="993" ht="12">
      <c r="P993" s="100"/>
    </row>
    <row r="994" spans="12:16" ht="12">
      <c r="L994" s="79"/>
      <c r="P994" s="100"/>
    </row>
    <row r="995" spans="12:16" ht="12">
      <c r="L995" s="79"/>
      <c r="P995" s="100"/>
    </row>
    <row r="996" spans="12:16" ht="12">
      <c r="L996" s="79"/>
      <c r="P996" s="100"/>
    </row>
    <row r="997" spans="12:16" ht="12">
      <c r="L997" s="79"/>
      <c r="P997" s="100"/>
    </row>
    <row r="998" spans="12:16" ht="12">
      <c r="L998" s="79"/>
      <c r="P998" s="100"/>
    </row>
    <row r="999" spans="12:16" ht="12">
      <c r="L999" s="79"/>
      <c r="P999" s="100"/>
    </row>
    <row r="1000" spans="12:16" ht="12">
      <c r="L1000" s="79"/>
      <c r="P1000" s="100"/>
    </row>
    <row r="1001" spans="12:16" ht="12">
      <c r="L1001" s="79"/>
      <c r="P1001" s="100"/>
    </row>
    <row r="1002" spans="12:16" ht="12">
      <c r="L1002" s="79"/>
      <c r="P1002" s="100"/>
    </row>
    <row r="1003" spans="12:16" ht="12">
      <c r="L1003" s="79"/>
      <c r="P1003" s="100"/>
    </row>
    <row r="1004" spans="12:16" ht="12">
      <c r="L1004" s="79"/>
      <c r="P1004" s="100"/>
    </row>
    <row r="1005" spans="12:16" ht="12">
      <c r="L1005" s="79"/>
      <c r="P1005" s="100"/>
    </row>
    <row r="1006" spans="12:16" ht="12">
      <c r="L1006" s="79"/>
      <c r="P1006" s="100"/>
    </row>
    <row r="1007" spans="12:16" ht="12">
      <c r="L1007" s="79"/>
      <c r="P1007" s="100"/>
    </row>
    <row r="1008" spans="12:16" ht="12">
      <c r="L1008" s="79"/>
      <c r="P1008" s="100"/>
    </row>
    <row r="1009" spans="12:16" ht="12">
      <c r="L1009" s="79"/>
      <c r="P1009" s="100"/>
    </row>
    <row r="1010" spans="12:16" ht="12">
      <c r="L1010" s="79"/>
      <c r="P1010" s="100"/>
    </row>
    <row r="1011" ht="12">
      <c r="P1011" s="100"/>
    </row>
    <row r="1012" ht="12">
      <c r="P1012" s="100"/>
    </row>
    <row r="1013" ht="12">
      <c r="P1013" s="100"/>
    </row>
    <row r="1014" ht="12">
      <c r="P1014" s="100"/>
    </row>
    <row r="1015" spans="12:16" ht="12">
      <c r="L1015" s="79"/>
      <c r="P1015" s="100"/>
    </row>
    <row r="1016" spans="12:16" ht="12">
      <c r="L1016" s="79"/>
      <c r="P1016" s="100"/>
    </row>
    <row r="1017" spans="12:16" ht="12">
      <c r="L1017" s="79"/>
      <c r="P1017" s="100"/>
    </row>
    <row r="1018" spans="12:16" ht="12">
      <c r="L1018" s="79"/>
      <c r="P1018" s="100"/>
    </row>
    <row r="1019" spans="12:16" ht="12">
      <c r="L1019" s="79"/>
      <c r="P1019" s="100"/>
    </row>
    <row r="1020" spans="12:16" ht="12">
      <c r="L1020" s="79"/>
      <c r="P1020" s="100"/>
    </row>
    <row r="1021" ht="12">
      <c r="P1021" s="100"/>
    </row>
    <row r="1022" spans="12:16" ht="12">
      <c r="L1022" s="79"/>
      <c r="P1022" s="100"/>
    </row>
    <row r="1023" ht="12">
      <c r="P1023" s="100"/>
    </row>
    <row r="1024" ht="12">
      <c r="P1024" s="100"/>
    </row>
    <row r="1025" ht="12">
      <c r="P1025" s="100"/>
    </row>
    <row r="1026" ht="12">
      <c r="P1026" s="100"/>
    </row>
    <row r="1027" spans="12:16" ht="12">
      <c r="L1027" s="79"/>
      <c r="P1027" s="100"/>
    </row>
    <row r="1028" spans="12:16" ht="12">
      <c r="L1028" s="79"/>
      <c r="P1028" s="100"/>
    </row>
    <row r="1029" spans="12:16" ht="12">
      <c r="L1029" s="79"/>
      <c r="P1029" s="100"/>
    </row>
    <row r="1030" ht="12">
      <c r="P1030" s="100"/>
    </row>
    <row r="1031" ht="12">
      <c r="P1031" s="100"/>
    </row>
    <row r="1032" ht="12">
      <c r="P1032" s="100"/>
    </row>
    <row r="1033" ht="12">
      <c r="P1033" s="100"/>
    </row>
    <row r="1034" ht="12">
      <c r="P1034" s="100"/>
    </row>
    <row r="1035" ht="12">
      <c r="P1035" s="100"/>
    </row>
    <row r="1036" ht="12">
      <c r="P1036" s="100"/>
    </row>
    <row r="1037" ht="12">
      <c r="P1037" s="100"/>
    </row>
    <row r="1038" ht="12">
      <c r="P1038" s="100"/>
    </row>
    <row r="1039" spans="12:16" ht="12">
      <c r="L1039" s="79"/>
      <c r="P1039" s="100"/>
    </row>
    <row r="1040" spans="12:16" ht="12">
      <c r="L1040" s="79"/>
      <c r="P1040" s="100"/>
    </row>
    <row r="1041" spans="12:16" ht="12">
      <c r="L1041" s="79"/>
      <c r="P1041" s="100"/>
    </row>
    <row r="1042" spans="12:16" ht="12">
      <c r="L1042" s="79"/>
      <c r="P1042" s="100"/>
    </row>
    <row r="1043" spans="12:16" ht="12">
      <c r="L1043" s="79"/>
      <c r="P1043" s="100"/>
    </row>
    <row r="1044" spans="12:16" ht="12">
      <c r="L1044" s="79"/>
      <c r="P1044" s="100"/>
    </row>
    <row r="1045" spans="12:16" ht="12">
      <c r="L1045" s="79"/>
      <c r="P1045" s="100"/>
    </row>
    <row r="1046" spans="12:16" ht="12">
      <c r="L1046" s="79"/>
      <c r="P1046" s="100"/>
    </row>
    <row r="1047" spans="12:16" ht="12">
      <c r="L1047" s="79"/>
      <c r="P1047" s="100"/>
    </row>
    <row r="1048" spans="12:16" ht="12">
      <c r="L1048" s="79"/>
      <c r="P1048" s="100"/>
    </row>
    <row r="1049" spans="12:16" ht="12">
      <c r="L1049" s="79"/>
      <c r="P1049" s="100"/>
    </row>
    <row r="1050" spans="12:16" ht="12">
      <c r="L1050" s="79"/>
      <c r="P1050" s="100"/>
    </row>
    <row r="1051" spans="12:16" ht="12">
      <c r="L1051" s="79"/>
      <c r="P1051" s="100"/>
    </row>
    <row r="1052" spans="12:16" ht="12">
      <c r="L1052" s="79"/>
      <c r="P1052" s="100"/>
    </row>
    <row r="1053" ht="12">
      <c r="P1053" s="100"/>
    </row>
    <row r="1054" ht="12">
      <c r="P1054" s="100"/>
    </row>
    <row r="1055" ht="12">
      <c r="P1055" s="100"/>
    </row>
    <row r="1056" ht="12">
      <c r="P1056" s="100"/>
    </row>
    <row r="1057" ht="12">
      <c r="P1057" s="100"/>
    </row>
    <row r="1058" ht="12">
      <c r="P1058" s="100"/>
    </row>
    <row r="1059" ht="12">
      <c r="P1059" s="100"/>
    </row>
    <row r="1060" ht="12">
      <c r="P1060" s="149"/>
    </row>
    <row r="1061" ht="12">
      <c r="P1061" s="149"/>
    </row>
    <row r="1062" ht="12">
      <c r="P1062" s="149"/>
    </row>
    <row r="1083" ht="12">
      <c r="L1083" s="79"/>
    </row>
    <row r="1084" ht="12">
      <c r="L1084" s="79"/>
    </row>
    <row r="1155" spans="12:16" ht="12">
      <c r="L1155" s="79"/>
      <c r="P1155" s="149"/>
    </row>
    <row r="1169" spans="10:12" ht="12">
      <c r="J1169" s="102"/>
      <c r="K1169" s="102"/>
      <c r="L1169" s="103"/>
    </row>
    <row r="1172" spans="1:33" s="80" customFormat="1" ht="12">
      <c r="A1172" s="96"/>
      <c r="B1172" s="145"/>
      <c r="C1172" s="97"/>
      <c r="D1172" s="98"/>
      <c r="E1172" s="96"/>
      <c r="F1172" s="99"/>
      <c r="G1172" s="99"/>
      <c r="H1172" s="99"/>
      <c r="I1172" s="98"/>
      <c r="J1172" s="79"/>
      <c r="K1172" s="79"/>
      <c r="M1172" s="79"/>
      <c r="N1172" s="79"/>
      <c r="O1172" s="79"/>
      <c r="P1172" s="79"/>
      <c r="Q1172" s="79"/>
      <c r="R1172" s="79"/>
      <c r="S1172" s="79"/>
      <c r="T1172" s="79"/>
      <c r="U1172" s="79"/>
      <c r="V1172" s="79"/>
      <c r="W1172" s="79"/>
      <c r="X1172" s="79"/>
      <c r="Y1172" s="79"/>
      <c r="Z1172" s="79"/>
      <c r="AA1172" s="79"/>
      <c r="AB1172" s="79"/>
      <c r="AC1172" s="79"/>
      <c r="AD1172" s="79"/>
      <c r="AE1172" s="79"/>
      <c r="AF1172" s="79"/>
      <c r="AG1172" s="79"/>
    </row>
    <row r="1173" spans="1:33" s="80" customFormat="1" ht="12">
      <c r="A1173" s="96"/>
      <c r="B1173" s="145"/>
      <c r="C1173" s="97"/>
      <c r="D1173" s="98"/>
      <c r="E1173" s="96"/>
      <c r="F1173" s="99"/>
      <c r="G1173" s="99"/>
      <c r="H1173" s="99"/>
      <c r="I1173" s="98"/>
      <c r="J1173" s="79"/>
      <c r="K1173" s="79"/>
      <c r="M1173" s="79"/>
      <c r="N1173" s="79"/>
      <c r="O1173" s="79"/>
      <c r="P1173" s="79"/>
      <c r="Q1173" s="79"/>
      <c r="R1173" s="79"/>
      <c r="S1173" s="79"/>
      <c r="T1173" s="79"/>
      <c r="U1173" s="79"/>
      <c r="V1173" s="79"/>
      <c r="W1173" s="79"/>
      <c r="X1173" s="79"/>
      <c r="Y1173" s="79"/>
      <c r="Z1173" s="79"/>
      <c r="AA1173" s="79"/>
      <c r="AB1173" s="79"/>
      <c r="AC1173" s="79"/>
      <c r="AD1173" s="79"/>
      <c r="AE1173" s="79"/>
      <c r="AF1173" s="79"/>
      <c r="AG1173" s="79"/>
    </row>
    <row r="1174" spans="1:33" s="80" customFormat="1" ht="12">
      <c r="A1174" s="96"/>
      <c r="B1174" s="145"/>
      <c r="C1174" s="97"/>
      <c r="D1174" s="98"/>
      <c r="E1174" s="96"/>
      <c r="F1174" s="99"/>
      <c r="G1174" s="99"/>
      <c r="H1174" s="99"/>
      <c r="I1174" s="98"/>
      <c r="J1174" s="79"/>
      <c r="K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  <c r="Z1174" s="79"/>
      <c r="AA1174" s="79"/>
      <c r="AB1174" s="79"/>
      <c r="AC1174" s="79"/>
      <c r="AD1174" s="79"/>
      <c r="AE1174" s="79"/>
      <c r="AF1174" s="79"/>
      <c r="AG1174" s="79"/>
    </row>
    <row r="1175" spans="1:33" s="80" customFormat="1" ht="12">
      <c r="A1175" s="96"/>
      <c r="B1175" s="145"/>
      <c r="C1175" s="97"/>
      <c r="D1175" s="98"/>
      <c r="E1175" s="96"/>
      <c r="F1175" s="99"/>
      <c r="G1175" s="99"/>
      <c r="H1175" s="99"/>
      <c r="I1175" s="98"/>
      <c r="J1175" s="79"/>
      <c r="K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  <c r="Z1175" s="79"/>
      <c r="AA1175" s="79"/>
      <c r="AB1175" s="79"/>
      <c r="AC1175" s="79"/>
      <c r="AD1175" s="79"/>
      <c r="AE1175" s="79"/>
      <c r="AF1175" s="79"/>
      <c r="AG1175" s="79"/>
    </row>
    <row r="1176" spans="1:33" s="80" customFormat="1" ht="12">
      <c r="A1176" s="96"/>
      <c r="B1176" s="145"/>
      <c r="C1176" s="97"/>
      <c r="D1176" s="98"/>
      <c r="E1176" s="96"/>
      <c r="F1176" s="99"/>
      <c r="G1176" s="99"/>
      <c r="H1176" s="99"/>
      <c r="I1176" s="98"/>
      <c r="J1176" s="79"/>
      <c r="K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  <c r="Z1176" s="79"/>
      <c r="AA1176" s="79"/>
      <c r="AB1176" s="79"/>
      <c r="AC1176" s="79"/>
      <c r="AD1176" s="79"/>
      <c r="AE1176" s="79"/>
      <c r="AF1176" s="79"/>
      <c r="AG1176" s="79"/>
    </row>
    <row r="1177" spans="1:33" s="80" customFormat="1" ht="12">
      <c r="A1177" s="96"/>
      <c r="B1177" s="145"/>
      <c r="C1177" s="97"/>
      <c r="D1177" s="98"/>
      <c r="E1177" s="96"/>
      <c r="F1177" s="99"/>
      <c r="G1177" s="99"/>
      <c r="H1177" s="99"/>
      <c r="I1177" s="98"/>
      <c r="J1177" s="79"/>
      <c r="K1177" s="79"/>
      <c r="M1177" s="79"/>
      <c r="N1177" s="79"/>
      <c r="O1177" s="79"/>
      <c r="P1177" s="79"/>
      <c r="Q1177" s="79"/>
      <c r="R1177" s="79"/>
      <c r="S1177" s="79"/>
      <c r="T1177" s="79"/>
      <c r="U1177" s="79"/>
      <c r="V1177" s="79"/>
      <c r="W1177" s="79"/>
      <c r="X1177" s="79"/>
      <c r="Y1177" s="79"/>
      <c r="Z1177" s="79"/>
      <c r="AA1177" s="79"/>
      <c r="AB1177" s="79"/>
      <c r="AC1177" s="79"/>
      <c r="AD1177" s="79"/>
      <c r="AE1177" s="79"/>
      <c r="AF1177" s="79"/>
      <c r="AG1177" s="79"/>
    </row>
    <row r="1178" spans="1:33" s="80" customFormat="1" ht="12">
      <c r="A1178" s="96"/>
      <c r="B1178" s="145"/>
      <c r="C1178" s="97"/>
      <c r="D1178" s="98"/>
      <c r="E1178" s="96"/>
      <c r="F1178" s="99"/>
      <c r="G1178" s="99"/>
      <c r="H1178" s="99"/>
      <c r="I1178" s="98"/>
      <c r="J1178" s="79"/>
      <c r="K1178" s="79"/>
      <c r="M1178" s="79"/>
      <c r="N1178" s="79"/>
      <c r="O1178" s="79"/>
      <c r="P1178" s="79"/>
      <c r="Q1178" s="79"/>
      <c r="R1178" s="79"/>
      <c r="S1178" s="79"/>
      <c r="T1178" s="79"/>
      <c r="U1178" s="79"/>
      <c r="V1178" s="79"/>
      <c r="W1178" s="79"/>
      <c r="X1178" s="79"/>
      <c r="Y1178" s="79"/>
      <c r="Z1178" s="79"/>
      <c r="AA1178" s="79"/>
      <c r="AB1178" s="79"/>
      <c r="AC1178" s="79"/>
      <c r="AD1178" s="79"/>
      <c r="AE1178" s="79"/>
      <c r="AF1178" s="79"/>
      <c r="AG1178" s="79"/>
    </row>
    <row r="1179" spans="1:33" s="80" customFormat="1" ht="12">
      <c r="A1179" s="96"/>
      <c r="B1179" s="145"/>
      <c r="C1179" s="97"/>
      <c r="D1179" s="98"/>
      <c r="E1179" s="96"/>
      <c r="F1179" s="99"/>
      <c r="G1179" s="99"/>
      <c r="H1179" s="99"/>
      <c r="I1179" s="98"/>
      <c r="J1179" s="79"/>
      <c r="K1179" s="79"/>
      <c r="L1179" s="104"/>
      <c r="M1179" s="79"/>
      <c r="N1179" s="79"/>
      <c r="O1179" s="79"/>
      <c r="P1179" s="79"/>
      <c r="Q1179" s="79"/>
      <c r="R1179" s="79"/>
      <c r="S1179" s="79"/>
      <c r="T1179" s="79"/>
      <c r="U1179" s="79"/>
      <c r="V1179" s="79"/>
      <c r="W1179" s="79"/>
      <c r="X1179" s="79"/>
      <c r="Y1179" s="79"/>
      <c r="Z1179" s="79"/>
      <c r="AA1179" s="79"/>
      <c r="AB1179" s="79"/>
      <c r="AC1179" s="79"/>
      <c r="AD1179" s="79"/>
      <c r="AE1179" s="79"/>
      <c r="AF1179" s="79"/>
      <c r="AG1179" s="79"/>
    </row>
    <row r="1180" spans="1:33" s="80" customFormat="1" ht="12">
      <c r="A1180" s="96"/>
      <c r="B1180" s="145"/>
      <c r="C1180" s="97"/>
      <c r="D1180" s="98"/>
      <c r="E1180" s="96"/>
      <c r="F1180" s="99"/>
      <c r="G1180" s="99"/>
      <c r="H1180" s="99"/>
      <c r="I1180" s="98"/>
      <c r="J1180" s="79"/>
      <c r="K1180" s="102"/>
      <c r="L1180" s="103"/>
      <c r="M1180" s="79"/>
      <c r="N1180" s="79"/>
      <c r="O1180" s="79"/>
      <c r="P1180" s="79"/>
      <c r="Q1180" s="79"/>
      <c r="R1180" s="79"/>
      <c r="S1180" s="79"/>
      <c r="T1180" s="79"/>
      <c r="U1180" s="79"/>
      <c r="V1180" s="79"/>
      <c r="W1180" s="79"/>
      <c r="X1180" s="79"/>
      <c r="Y1180" s="79"/>
      <c r="Z1180" s="79"/>
      <c r="AA1180" s="79"/>
      <c r="AB1180" s="79"/>
      <c r="AC1180" s="79"/>
      <c r="AD1180" s="79"/>
      <c r="AE1180" s="79"/>
      <c r="AF1180" s="79"/>
      <c r="AG1180" s="79"/>
    </row>
    <row r="1181" spans="1:33" s="80" customFormat="1" ht="12">
      <c r="A1181" s="96"/>
      <c r="B1181" s="145"/>
      <c r="C1181" s="97"/>
      <c r="D1181" s="98"/>
      <c r="E1181" s="96"/>
      <c r="F1181" s="99"/>
      <c r="G1181" s="99"/>
      <c r="H1181" s="99"/>
      <c r="I1181" s="98"/>
      <c r="J1181" s="79"/>
      <c r="K1181" s="79"/>
      <c r="M1181" s="79"/>
      <c r="N1181" s="79"/>
      <c r="O1181" s="79"/>
      <c r="P1181" s="79"/>
      <c r="Q1181" s="79"/>
      <c r="R1181" s="79"/>
      <c r="S1181" s="79"/>
      <c r="T1181" s="79"/>
      <c r="U1181" s="79"/>
      <c r="V1181" s="79"/>
      <c r="W1181" s="79"/>
      <c r="X1181" s="79"/>
      <c r="Y1181" s="79"/>
      <c r="Z1181" s="79"/>
      <c r="AA1181" s="79"/>
      <c r="AB1181" s="79"/>
      <c r="AC1181" s="79"/>
      <c r="AD1181" s="79"/>
      <c r="AE1181" s="79"/>
      <c r="AF1181" s="79"/>
      <c r="AG1181" s="79"/>
    </row>
    <row r="1182" spans="1:33" s="80" customFormat="1" ht="12">
      <c r="A1182" s="96"/>
      <c r="B1182" s="145"/>
      <c r="C1182" s="97"/>
      <c r="D1182" s="98"/>
      <c r="E1182" s="96"/>
      <c r="F1182" s="99"/>
      <c r="G1182" s="99"/>
      <c r="H1182" s="99"/>
      <c r="I1182" s="98"/>
      <c r="J1182" s="79"/>
      <c r="K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  <c r="Z1182" s="79"/>
      <c r="AA1182" s="79"/>
      <c r="AB1182" s="79"/>
      <c r="AC1182" s="79"/>
      <c r="AD1182" s="79"/>
      <c r="AE1182" s="79"/>
      <c r="AF1182" s="79"/>
      <c r="AG1182" s="79"/>
    </row>
    <row r="1183" spans="1:33" s="80" customFormat="1" ht="12">
      <c r="A1183" s="96"/>
      <c r="B1183" s="145"/>
      <c r="C1183" s="97"/>
      <c r="D1183" s="98"/>
      <c r="E1183" s="96"/>
      <c r="F1183" s="99"/>
      <c r="G1183" s="99"/>
      <c r="H1183" s="99"/>
      <c r="I1183" s="98"/>
      <c r="J1183" s="79"/>
      <c r="K1183" s="79"/>
      <c r="M1183" s="79"/>
      <c r="N1183" s="79"/>
      <c r="O1183" s="79"/>
      <c r="P1183" s="79"/>
      <c r="Q1183" s="79"/>
      <c r="R1183" s="79"/>
      <c r="S1183" s="79"/>
      <c r="T1183" s="79"/>
      <c r="U1183" s="79"/>
      <c r="V1183" s="79"/>
      <c r="W1183" s="79"/>
      <c r="X1183" s="79"/>
      <c r="Y1183" s="79"/>
      <c r="Z1183" s="79"/>
      <c r="AA1183" s="79"/>
      <c r="AB1183" s="79"/>
      <c r="AC1183" s="79"/>
      <c r="AD1183" s="79"/>
      <c r="AE1183" s="79"/>
      <c r="AF1183" s="79"/>
      <c r="AG1183" s="79"/>
    </row>
    <row r="1184" spans="1:33" s="80" customFormat="1" ht="12">
      <c r="A1184" s="96"/>
      <c r="B1184" s="145"/>
      <c r="C1184" s="97"/>
      <c r="D1184" s="98"/>
      <c r="E1184" s="96"/>
      <c r="F1184" s="99"/>
      <c r="G1184" s="99"/>
      <c r="H1184" s="99"/>
      <c r="I1184" s="98"/>
      <c r="J1184" s="79"/>
      <c r="K1184" s="79"/>
      <c r="M1184" s="79"/>
      <c r="N1184" s="79"/>
      <c r="O1184" s="79"/>
      <c r="P1184" s="79"/>
      <c r="Q1184" s="79"/>
      <c r="R1184" s="79"/>
      <c r="S1184" s="79"/>
      <c r="T1184" s="79"/>
      <c r="U1184" s="79"/>
      <c r="V1184" s="79"/>
      <c r="W1184" s="79"/>
      <c r="X1184" s="79"/>
      <c r="Y1184" s="79"/>
      <c r="Z1184" s="79"/>
      <c r="AA1184" s="79"/>
      <c r="AB1184" s="79"/>
      <c r="AC1184" s="79"/>
      <c r="AD1184" s="79"/>
      <c r="AE1184" s="79"/>
      <c r="AF1184" s="79"/>
      <c r="AG1184" s="79"/>
    </row>
    <row r="1185" spans="1:33" s="80" customFormat="1" ht="12">
      <c r="A1185" s="96"/>
      <c r="B1185" s="145"/>
      <c r="C1185" s="97"/>
      <c r="D1185" s="98"/>
      <c r="E1185" s="96"/>
      <c r="F1185" s="99"/>
      <c r="G1185" s="99"/>
      <c r="H1185" s="99"/>
      <c r="I1185" s="98"/>
      <c r="J1185" s="79"/>
      <c r="K1185" s="79"/>
      <c r="M1185" s="79"/>
      <c r="N1185" s="79"/>
      <c r="O1185" s="79"/>
      <c r="P1185" s="79"/>
      <c r="Q1185" s="79"/>
      <c r="R1185" s="79"/>
      <c r="S1185" s="79"/>
      <c r="T1185" s="79"/>
      <c r="U1185" s="79"/>
      <c r="V1185" s="79"/>
      <c r="W1185" s="79"/>
      <c r="X1185" s="79"/>
      <c r="Y1185" s="79"/>
      <c r="Z1185" s="79"/>
      <c r="AA1185" s="79"/>
      <c r="AB1185" s="79"/>
      <c r="AC1185" s="79"/>
      <c r="AD1185" s="79"/>
      <c r="AE1185" s="79"/>
      <c r="AF1185" s="79"/>
      <c r="AG1185" s="79"/>
    </row>
    <row r="1186" spans="1:33" s="80" customFormat="1" ht="12">
      <c r="A1186" s="96"/>
      <c r="B1186" s="145"/>
      <c r="C1186" s="97"/>
      <c r="D1186" s="98"/>
      <c r="E1186" s="96"/>
      <c r="F1186" s="99"/>
      <c r="G1186" s="99"/>
      <c r="H1186" s="99"/>
      <c r="I1186" s="98"/>
      <c r="J1186" s="79"/>
      <c r="K1186" s="79"/>
      <c r="M1186" s="79"/>
      <c r="N1186" s="79"/>
      <c r="O1186" s="79"/>
      <c r="P1186" s="79"/>
      <c r="Q1186" s="79"/>
      <c r="R1186" s="79"/>
      <c r="S1186" s="79"/>
      <c r="T1186" s="79"/>
      <c r="U1186" s="79"/>
      <c r="V1186" s="79"/>
      <c r="W1186" s="79"/>
      <c r="X1186" s="79"/>
      <c r="Y1186" s="79"/>
      <c r="Z1186" s="79"/>
      <c r="AA1186" s="79"/>
      <c r="AB1186" s="79"/>
      <c r="AC1186" s="79"/>
      <c r="AD1186" s="79"/>
      <c r="AE1186" s="79"/>
      <c r="AF1186" s="79"/>
      <c r="AG1186" s="79"/>
    </row>
    <row r="1187" spans="1:33" s="80" customFormat="1" ht="12">
      <c r="A1187" s="96"/>
      <c r="B1187" s="145"/>
      <c r="C1187" s="97"/>
      <c r="D1187" s="98"/>
      <c r="E1187" s="96"/>
      <c r="F1187" s="99"/>
      <c r="G1187" s="99"/>
      <c r="H1187" s="99"/>
      <c r="I1187" s="98"/>
      <c r="J1187" s="79"/>
      <c r="K1187" s="79"/>
      <c r="M1187" s="79"/>
      <c r="N1187" s="79"/>
      <c r="O1187" s="79"/>
      <c r="P1187" s="79"/>
      <c r="Q1187" s="79"/>
      <c r="R1187" s="79"/>
      <c r="S1187" s="79"/>
      <c r="T1187" s="79"/>
      <c r="U1187" s="79"/>
      <c r="V1187" s="79"/>
      <c r="W1187" s="79"/>
      <c r="X1187" s="79"/>
      <c r="Y1187" s="79"/>
      <c r="Z1187" s="79"/>
      <c r="AA1187" s="79"/>
      <c r="AB1187" s="79"/>
      <c r="AC1187" s="79"/>
      <c r="AD1187" s="79"/>
      <c r="AE1187" s="79"/>
      <c r="AF1187" s="79"/>
      <c r="AG1187" s="79"/>
    </row>
    <row r="1194" spans="11:12" ht="12">
      <c r="K1194" s="102"/>
      <c r="L1194" s="103"/>
    </row>
    <row r="1195" ht="12">
      <c r="K1195" s="102"/>
    </row>
    <row r="1196" spans="11:16" ht="12">
      <c r="K1196" s="102"/>
      <c r="L1196" s="103"/>
      <c r="P1196" s="105"/>
    </row>
    <row r="1197" ht="12">
      <c r="K1197" s="102"/>
    </row>
    <row r="1198" ht="12">
      <c r="P1198" s="151"/>
    </row>
    <row r="1199" spans="11:12" ht="12">
      <c r="K1199" s="102"/>
      <c r="L1199" s="103"/>
    </row>
    <row r="1200" spans="1:33" s="105" customFormat="1" ht="12">
      <c r="A1200" s="96"/>
      <c r="B1200" s="145"/>
      <c r="C1200" s="97"/>
      <c r="D1200" s="98"/>
      <c r="E1200" s="96"/>
      <c r="F1200" s="99"/>
      <c r="G1200" s="99"/>
      <c r="H1200" s="99"/>
      <c r="I1200" s="98"/>
      <c r="J1200" s="79"/>
      <c r="K1200" s="79"/>
      <c r="L1200" s="80"/>
      <c r="M1200" s="79"/>
      <c r="N1200" s="79"/>
      <c r="O1200" s="79"/>
      <c r="P1200" s="79"/>
      <c r="Q1200" s="79"/>
      <c r="R1200" s="79"/>
      <c r="S1200" s="79"/>
      <c r="T1200" s="79"/>
      <c r="U1200" s="79"/>
      <c r="V1200" s="79"/>
      <c r="W1200" s="79"/>
      <c r="X1200" s="79"/>
      <c r="Y1200" s="79"/>
      <c r="Z1200" s="79"/>
      <c r="AA1200" s="79"/>
      <c r="AB1200" s="79"/>
      <c r="AC1200" s="79"/>
      <c r="AD1200" s="79"/>
      <c r="AE1200" s="79"/>
      <c r="AF1200" s="79"/>
      <c r="AG1200" s="79"/>
    </row>
    <row r="1201" spans="1:33" s="105" customFormat="1" ht="12">
      <c r="A1201" s="96"/>
      <c r="B1201" s="145"/>
      <c r="C1201" s="97"/>
      <c r="D1201" s="98"/>
      <c r="E1201" s="96"/>
      <c r="F1201" s="99"/>
      <c r="G1201" s="99"/>
      <c r="H1201" s="99"/>
      <c r="I1201" s="98"/>
      <c r="J1201" s="79"/>
      <c r="K1201" s="79"/>
      <c r="L1201" s="80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  <c r="Z1201" s="79"/>
      <c r="AA1201" s="79"/>
      <c r="AB1201" s="79"/>
      <c r="AC1201" s="79"/>
      <c r="AD1201" s="79"/>
      <c r="AE1201" s="79"/>
      <c r="AF1201" s="79"/>
      <c r="AG1201" s="79"/>
    </row>
    <row r="1202" spans="1:33" s="105" customFormat="1" ht="12">
      <c r="A1202" s="96"/>
      <c r="B1202" s="145"/>
      <c r="C1202" s="97"/>
      <c r="D1202" s="98"/>
      <c r="E1202" s="96"/>
      <c r="F1202" s="99"/>
      <c r="G1202" s="99"/>
      <c r="H1202" s="99"/>
      <c r="I1202" s="98"/>
      <c r="J1202" s="79"/>
      <c r="K1202" s="79"/>
      <c r="L1202" s="80"/>
      <c r="M1202" s="79"/>
      <c r="N1202" s="79"/>
      <c r="O1202" s="79"/>
      <c r="P1202" s="79"/>
      <c r="Q1202" s="79"/>
      <c r="R1202" s="79"/>
      <c r="S1202" s="79"/>
      <c r="T1202" s="79"/>
      <c r="U1202" s="79"/>
      <c r="V1202" s="79"/>
      <c r="W1202" s="79"/>
      <c r="X1202" s="79"/>
      <c r="Y1202" s="79"/>
      <c r="Z1202" s="79"/>
      <c r="AA1202" s="79"/>
      <c r="AB1202" s="79"/>
      <c r="AC1202" s="79"/>
      <c r="AD1202" s="79"/>
      <c r="AE1202" s="79"/>
      <c r="AF1202" s="79"/>
      <c r="AG1202" s="79"/>
    </row>
    <row r="1203" spans="1:33" s="105" customFormat="1" ht="12">
      <c r="A1203" s="96"/>
      <c r="B1203" s="145"/>
      <c r="C1203" s="97"/>
      <c r="D1203" s="98"/>
      <c r="E1203" s="96"/>
      <c r="F1203" s="99"/>
      <c r="G1203" s="99"/>
      <c r="H1203" s="99"/>
      <c r="I1203" s="98"/>
      <c r="J1203" s="79"/>
      <c r="K1203" s="79"/>
      <c r="L1203" s="80"/>
      <c r="M1203" s="79"/>
      <c r="N1203" s="79"/>
      <c r="O1203" s="79"/>
      <c r="P1203" s="79"/>
      <c r="Q1203" s="79"/>
      <c r="R1203" s="79"/>
      <c r="S1203" s="79"/>
      <c r="T1203" s="79"/>
      <c r="U1203" s="79"/>
      <c r="V1203" s="79"/>
      <c r="W1203" s="79"/>
      <c r="X1203" s="79"/>
      <c r="Y1203" s="79"/>
      <c r="Z1203" s="79"/>
      <c r="AA1203" s="79"/>
      <c r="AB1203" s="79"/>
      <c r="AC1203" s="79"/>
      <c r="AD1203" s="79"/>
      <c r="AE1203" s="79"/>
      <c r="AF1203" s="79"/>
      <c r="AG1203" s="79"/>
    </row>
    <row r="1204" spans="1:33" s="105" customFormat="1" ht="12">
      <c r="A1204" s="96"/>
      <c r="B1204" s="145"/>
      <c r="C1204" s="97"/>
      <c r="D1204" s="98"/>
      <c r="E1204" s="96"/>
      <c r="F1204" s="99"/>
      <c r="G1204" s="99"/>
      <c r="H1204" s="99"/>
      <c r="I1204" s="98"/>
      <c r="J1204" s="79"/>
      <c r="K1204" s="79"/>
      <c r="L1204" s="80"/>
      <c r="M1204" s="79"/>
      <c r="N1204" s="79"/>
      <c r="O1204" s="79"/>
      <c r="P1204" s="79"/>
      <c r="Q1204" s="79"/>
      <c r="R1204" s="79"/>
      <c r="S1204" s="79"/>
      <c r="T1204" s="79"/>
      <c r="U1204" s="79"/>
      <c r="V1204" s="79"/>
      <c r="W1204" s="79"/>
      <c r="X1204" s="79"/>
      <c r="Y1204" s="79"/>
      <c r="Z1204" s="79"/>
      <c r="AA1204" s="79"/>
      <c r="AB1204" s="79"/>
      <c r="AC1204" s="79"/>
      <c r="AD1204" s="79"/>
      <c r="AE1204" s="79"/>
      <c r="AF1204" s="79"/>
      <c r="AG1204" s="79"/>
    </row>
    <row r="1205" spans="1:33" s="105" customFormat="1" ht="12">
      <c r="A1205" s="96"/>
      <c r="B1205" s="145"/>
      <c r="C1205" s="97"/>
      <c r="D1205" s="98"/>
      <c r="E1205" s="96"/>
      <c r="F1205" s="99"/>
      <c r="G1205" s="99"/>
      <c r="H1205" s="99"/>
      <c r="I1205" s="98"/>
      <c r="J1205" s="79"/>
      <c r="K1205" s="79"/>
      <c r="L1205" s="80"/>
      <c r="M1205" s="79"/>
      <c r="N1205" s="79"/>
      <c r="O1205" s="79"/>
      <c r="P1205" s="79"/>
      <c r="Q1205" s="79"/>
      <c r="R1205" s="79"/>
      <c r="S1205" s="79"/>
      <c r="T1205" s="79"/>
      <c r="U1205" s="79"/>
      <c r="V1205" s="79"/>
      <c r="W1205" s="79"/>
      <c r="X1205" s="79"/>
      <c r="Y1205" s="79"/>
      <c r="Z1205" s="79"/>
      <c r="AA1205" s="79"/>
      <c r="AB1205" s="79"/>
      <c r="AC1205" s="79"/>
      <c r="AD1205" s="79"/>
      <c r="AE1205" s="79"/>
      <c r="AF1205" s="79"/>
      <c r="AG1205" s="79"/>
    </row>
    <row r="1206" spans="1:33" s="105" customFormat="1" ht="12">
      <c r="A1206" s="96"/>
      <c r="B1206" s="145"/>
      <c r="C1206" s="97"/>
      <c r="D1206" s="98"/>
      <c r="E1206" s="96"/>
      <c r="F1206" s="99"/>
      <c r="G1206" s="99"/>
      <c r="H1206" s="99"/>
      <c r="I1206" s="98"/>
      <c r="J1206" s="79"/>
      <c r="K1206" s="79"/>
      <c r="L1206" s="80"/>
      <c r="M1206" s="79"/>
      <c r="N1206" s="79"/>
      <c r="O1206" s="79"/>
      <c r="P1206" s="79"/>
      <c r="Q1206" s="79"/>
      <c r="R1206" s="79"/>
      <c r="S1206" s="79"/>
      <c r="T1206" s="79"/>
      <c r="U1206" s="79"/>
      <c r="V1206" s="79"/>
      <c r="W1206" s="79"/>
      <c r="X1206" s="79"/>
      <c r="Y1206" s="79"/>
      <c r="Z1206" s="79"/>
      <c r="AA1206" s="79"/>
      <c r="AB1206" s="79"/>
      <c r="AC1206" s="79"/>
      <c r="AD1206" s="79"/>
      <c r="AE1206" s="79"/>
      <c r="AF1206" s="79"/>
      <c r="AG1206" s="79"/>
    </row>
    <row r="1207" spans="1:33" s="105" customFormat="1" ht="12">
      <c r="A1207" s="96"/>
      <c r="B1207" s="145"/>
      <c r="C1207" s="97"/>
      <c r="D1207" s="98"/>
      <c r="E1207" s="96"/>
      <c r="F1207" s="99"/>
      <c r="G1207" s="99"/>
      <c r="H1207" s="99"/>
      <c r="I1207" s="98"/>
      <c r="J1207" s="79"/>
      <c r="K1207" s="79"/>
      <c r="L1207" s="80"/>
      <c r="M1207" s="79"/>
      <c r="N1207" s="79"/>
      <c r="O1207" s="79"/>
      <c r="P1207" s="79"/>
      <c r="Q1207" s="79"/>
      <c r="R1207" s="79"/>
      <c r="S1207" s="79"/>
      <c r="T1207" s="79"/>
      <c r="U1207" s="79"/>
      <c r="V1207" s="79"/>
      <c r="W1207" s="79"/>
      <c r="X1207" s="79"/>
      <c r="Y1207" s="79"/>
      <c r="Z1207" s="79"/>
      <c r="AA1207" s="79"/>
      <c r="AB1207" s="79"/>
      <c r="AC1207" s="79"/>
      <c r="AD1207" s="79"/>
      <c r="AE1207" s="79"/>
      <c r="AF1207" s="79"/>
      <c r="AG1207" s="79"/>
    </row>
    <row r="1208" spans="1:33" s="105" customFormat="1" ht="12">
      <c r="A1208" s="96"/>
      <c r="B1208" s="145"/>
      <c r="C1208" s="97"/>
      <c r="D1208" s="98"/>
      <c r="E1208" s="96"/>
      <c r="F1208" s="99"/>
      <c r="G1208" s="99"/>
      <c r="H1208" s="99"/>
      <c r="I1208" s="98"/>
      <c r="J1208" s="79"/>
      <c r="K1208" s="79"/>
      <c r="L1208" s="80"/>
      <c r="M1208" s="79"/>
      <c r="N1208" s="79"/>
      <c r="O1208" s="79"/>
      <c r="P1208" s="79"/>
      <c r="Q1208" s="79"/>
      <c r="R1208" s="79"/>
      <c r="S1208" s="79"/>
      <c r="T1208" s="79"/>
      <c r="U1208" s="79"/>
      <c r="V1208" s="79"/>
      <c r="W1208" s="79"/>
      <c r="X1208" s="79"/>
      <c r="Y1208" s="79"/>
      <c r="Z1208" s="79"/>
      <c r="AA1208" s="79"/>
      <c r="AB1208" s="79"/>
      <c r="AC1208" s="79"/>
      <c r="AD1208" s="79"/>
      <c r="AE1208" s="79"/>
      <c r="AF1208" s="79"/>
      <c r="AG1208" s="79"/>
    </row>
    <row r="1209" spans="1:33" s="105" customFormat="1" ht="12">
      <c r="A1209" s="96"/>
      <c r="B1209" s="145"/>
      <c r="C1209" s="97"/>
      <c r="D1209" s="98"/>
      <c r="E1209" s="96"/>
      <c r="F1209" s="99"/>
      <c r="G1209" s="99"/>
      <c r="H1209" s="99"/>
      <c r="I1209" s="98"/>
      <c r="J1209" s="79"/>
      <c r="K1209" s="79"/>
      <c r="L1209" s="80"/>
      <c r="M1209" s="79"/>
      <c r="N1209" s="79"/>
      <c r="O1209" s="79"/>
      <c r="P1209" s="79"/>
      <c r="Q1209" s="79"/>
      <c r="R1209" s="79"/>
      <c r="S1209" s="79"/>
      <c r="T1209" s="79"/>
      <c r="U1209" s="79"/>
      <c r="V1209" s="79"/>
      <c r="W1209" s="79"/>
      <c r="X1209" s="79"/>
      <c r="Y1209" s="79"/>
      <c r="Z1209" s="79"/>
      <c r="AA1209" s="79"/>
      <c r="AB1209" s="79"/>
      <c r="AC1209" s="79"/>
      <c r="AD1209" s="79"/>
      <c r="AE1209" s="79"/>
      <c r="AF1209" s="79"/>
      <c r="AG1209" s="79"/>
    </row>
    <row r="1210" spans="1:33" s="105" customFormat="1" ht="12">
      <c r="A1210" s="96"/>
      <c r="B1210" s="145"/>
      <c r="C1210" s="97"/>
      <c r="D1210" s="98"/>
      <c r="E1210" s="96"/>
      <c r="F1210" s="99"/>
      <c r="G1210" s="99"/>
      <c r="H1210" s="99"/>
      <c r="I1210" s="98"/>
      <c r="J1210" s="79"/>
      <c r="K1210" s="79"/>
      <c r="L1210" s="80"/>
      <c r="M1210" s="79"/>
      <c r="N1210" s="79"/>
      <c r="O1210" s="79"/>
      <c r="P1210" s="79"/>
      <c r="Q1210" s="79"/>
      <c r="R1210" s="79"/>
      <c r="S1210" s="79"/>
      <c r="T1210" s="79"/>
      <c r="U1210" s="79"/>
      <c r="V1210" s="79"/>
      <c r="W1210" s="79"/>
      <c r="X1210" s="79"/>
      <c r="Y1210" s="79"/>
      <c r="Z1210" s="79"/>
      <c r="AA1210" s="79"/>
      <c r="AB1210" s="79"/>
      <c r="AC1210" s="79"/>
      <c r="AD1210" s="79"/>
      <c r="AE1210" s="79"/>
      <c r="AF1210" s="79"/>
      <c r="AG1210" s="79"/>
    </row>
    <row r="1211" spans="1:33" s="105" customFormat="1" ht="12">
      <c r="A1211" s="96"/>
      <c r="B1211" s="145"/>
      <c r="C1211" s="97"/>
      <c r="D1211" s="98"/>
      <c r="E1211" s="96"/>
      <c r="F1211" s="99"/>
      <c r="G1211" s="99"/>
      <c r="H1211" s="99"/>
      <c r="I1211" s="98"/>
      <c r="J1211" s="79"/>
      <c r="K1211" s="79"/>
      <c r="L1211" s="80"/>
      <c r="M1211" s="79"/>
      <c r="N1211" s="79"/>
      <c r="O1211" s="79"/>
      <c r="P1211" s="79"/>
      <c r="Q1211" s="79"/>
      <c r="R1211" s="79"/>
      <c r="S1211" s="79"/>
      <c r="T1211" s="79"/>
      <c r="U1211" s="79"/>
      <c r="V1211" s="79"/>
      <c r="W1211" s="79"/>
      <c r="X1211" s="79"/>
      <c r="Y1211" s="79"/>
      <c r="Z1211" s="79"/>
      <c r="AA1211" s="79"/>
      <c r="AB1211" s="79"/>
      <c r="AC1211" s="79"/>
      <c r="AD1211" s="79"/>
      <c r="AE1211" s="79"/>
      <c r="AF1211" s="79"/>
      <c r="AG1211" s="79"/>
    </row>
    <row r="1212" spans="1:33" s="105" customFormat="1" ht="12">
      <c r="A1212" s="96"/>
      <c r="B1212" s="145"/>
      <c r="C1212" s="97"/>
      <c r="D1212" s="98"/>
      <c r="E1212" s="96"/>
      <c r="F1212" s="99"/>
      <c r="G1212" s="99"/>
      <c r="H1212" s="99"/>
      <c r="I1212" s="98"/>
      <c r="J1212" s="79"/>
      <c r="K1212" s="79"/>
      <c r="L1212" s="80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  <c r="Z1212" s="79"/>
      <c r="AA1212" s="79"/>
      <c r="AB1212" s="79"/>
      <c r="AC1212" s="79"/>
      <c r="AD1212" s="79"/>
      <c r="AE1212" s="79"/>
      <c r="AF1212" s="79"/>
      <c r="AG1212" s="79"/>
    </row>
    <row r="1213" spans="1:33" s="105" customFormat="1" ht="12">
      <c r="A1213" s="96"/>
      <c r="B1213" s="145"/>
      <c r="C1213" s="97"/>
      <c r="D1213" s="98"/>
      <c r="E1213" s="96"/>
      <c r="F1213" s="99"/>
      <c r="G1213" s="99"/>
      <c r="H1213" s="99"/>
      <c r="I1213" s="98"/>
      <c r="J1213" s="79"/>
      <c r="K1213" s="79"/>
      <c r="L1213" s="80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  <c r="Z1213" s="79"/>
      <c r="AA1213" s="79"/>
      <c r="AB1213" s="79"/>
      <c r="AC1213" s="79"/>
      <c r="AD1213" s="79"/>
      <c r="AE1213" s="79"/>
      <c r="AF1213" s="79"/>
      <c r="AG1213" s="79"/>
    </row>
    <row r="1214" spans="1:33" s="105" customFormat="1" ht="12">
      <c r="A1214" s="96"/>
      <c r="B1214" s="145"/>
      <c r="C1214" s="97"/>
      <c r="D1214" s="98"/>
      <c r="E1214" s="96"/>
      <c r="F1214" s="99"/>
      <c r="G1214" s="99"/>
      <c r="H1214" s="99"/>
      <c r="I1214" s="98"/>
      <c r="J1214" s="79"/>
      <c r="K1214" s="79"/>
      <c r="L1214" s="80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  <c r="Z1214" s="79"/>
      <c r="AA1214" s="79"/>
      <c r="AB1214" s="79"/>
      <c r="AC1214" s="79"/>
      <c r="AD1214" s="79"/>
      <c r="AE1214" s="79"/>
      <c r="AF1214" s="79"/>
      <c r="AG1214" s="79"/>
    </row>
    <row r="1215" spans="1:33" s="105" customFormat="1" ht="12">
      <c r="A1215" s="96"/>
      <c r="B1215" s="145"/>
      <c r="C1215" s="97"/>
      <c r="D1215" s="98"/>
      <c r="E1215" s="96"/>
      <c r="F1215" s="99"/>
      <c r="G1215" s="99"/>
      <c r="H1215" s="99"/>
      <c r="I1215" s="98"/>
      <c r="J1215" s="79"/>
      <c r="K1215" s="79"/>
      <c r="L1215" s="80"/>
      <c r="M1215" s="79"/>
      <c r="N1215" s="79"/>
      <c r="O1215" s="79"/>
      <c r="P1215" s="79"/>
      <c r="Q1215" s="79"/>
      <c r="R1215" s="79"/>
      <c r="S1215" s="79"/>
      <c r="T1215" s="79"/>
      <c r="U1215" s="79"/>
      <c r="V1215" s="79"/>
      <c r="W1215" s="79"/>
      <c r="X1215" s="79"/>
      <c r="Y1215" s="79"/>
      <c r="Z1215" s="79"/>
      <c r="AA1215" s="79"/>
      <c r="AB1215" s="79"/>
      <c r="AC1215" s="79"/>
      <c r="AD1215" s="79"/>
      <c r="AE1215" s="79"/>
      <c r="AF1215" s="79"/>
      <c r="AG1215" s="79"/>
    </row>
    <row r="1216" spans="1:33" s="105" customFormat="1" ht="12">
      <c r="A1216" s="96"/>
      <c r="B1216" s="145"/>
      <c r="C1216" s="97"/>
      <c r="D1216" s="98"/>
      <c r="E1216" s="96"/>
      <c r="F1216" s="99"/>
      <c r="G1216" s="99"/>
      <c r="H1216" s="99"/>
      <c r="I1216" s="98"/>
      <c r="J1216" s="79"/>
      <c r="K1216" s="79"/>
      <c r="L1216" s="80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X1216" s="79"/>
      <c r="Y1216" s="79"/>
      <c r="Z1216" s="79"/>
      <c r="AA1216" s="79"/>
      <c r="AB1216" s="79"/>
      <c r="AC1216" s="79"/>
      <c r="AD1216" s="79"/>
      <c r="AE1216" s="79"/>
      <c r="AF1216" s="79"/>
      <c r="AG1216" s="79"/>
    </row>
    <row r="1217" spans="1:33" s="105" customFormat="1" ht="12">
      <c r="A1217" s="96"/>
      <c r="B1217" s="145"/>
      <c r="C1217" s="97"/>
      <c r="D1217" s="98"/>
      <c r="E1217" s="96"/>
      <c r="F1217" s="99"/>
      <c r="G1217" s="99"/>
      <c r="H1217" s="99"/>
      <c r="I1217" s="98"/>
      <c r="J1217" s="79"/>
      <c r="K1217" s="79"/>
      <c r="L1217" s="80"/>
      <c r="M1217" s="79"/>
      <c r="N1217" s="79"/>
      <c r="O1217" s="79"/>
      <c r="P1217" s="79"/>
      <c r="Q1217" s="79"/>
      <c r="R1217" s="79"/>
      <c r="S1217" s="79"/>
      <c r="T1217" s="79"/>
      <c r="U1217" s="79"/>
      <c r="V1217" s="79"/>
      <c r="W1217" s="79"/>
      <c r="X1217" s="79"/>
      <c r="Y1217" s="79"/>
      <c r="Z1217" s="79"/>
      <c r="AA1217" s="79"/>
      <c r="AB1217" s="79"/>
      <c r="AC1217" s="79"/>
      <c r="AD1217" s="79"/>
      <c r="AE1217" s="79"/>
      <c r="AF1217" s="79"/>
      <c r="AG1217" s="79"/>
    </row>
    <row r="1218" spans="1:33" s="105" customFormat="1" ht="12">
      <c r="A1218" s="96"/>
      <c r="B1218" s="145"/>
      <c r="C1218" s="97"/>
      <c r="D1218" s="98"/>
      <c r="E1218" s="96"/>
      <c r="F1218" s="99"/>
      <c r="G1218" s="99"/>
      <c r="H1218" s="99"/>
      <c r="I1218" s="98"/>
      <c r="J1218" s="79"/>
      <c r="K1218" s="79"/>
      <c r="L1218" s="80"/>
      <c r="M1218" s="79"/>
      <c r="N1218" s="79"/>
      <c r="O1218" s="79"/>
      <c r="P1218" s="79"/>
      <c r="Q1218" s="79"/>
      <c r="R1218" s="79"/>
      <c r="S1218" s="79"/>
      <c r="T1218" s="79"/>
      <c r="U1218" s="79"/>
      <c r="V1218" s="79"/>
      <c r="W1218" s="79"/>
      <c r="X1218" s="79"/>
      <c r="Y1218" s="79"/>
      <c r="Z1218" s="79"/>
      <c r="AA1218" s="79"/>
      <c r="AB1218" s="79"/>
      <c r="AC1218" s="79"/>
      <c r="AD1218" s="79"/>
      <c r="AE1218" s="79"/>
      <c r="AF1218" s="79"/>
      <c r="AG1218" s="79"/>
    </row>
    <row r="1219" spans="1:33" s="105" customFormat="1" ht="12">
      <c r="A1219" s="96"/>
      <c r="B1219" s="145"/>
      <c r="C1219" s="97"/>
      <c r="D1219" s="98"/>
      <c r="E1219" s="96"/>
      <c r="F1219" s="99"/>
      <c r="G1219" s="99"/>
      <c r="H1219" s="99"/>
      <c r="I1219" s="98"/>
      <c r="J1219" s="79"/>
      <c r="K1219" s="79"/>
      <c r="L1219" s="80"/>
      <c r="M1219" s="79"/>
      <c r="N1219" s="79"/>
      <c r="O1219" s="79"/>
      <c r="P1219" s="79"/>
      <c r="Q1219" s="79"/>
      <c r="R1219" s="79"/>
      <c r="S1219" s="79"/>
      <c r="T1219" s="79"/>
      <c r="U1219" s="79"/>
      <c r="V1219" s="79"/>
      <c r="W1219" s="79"/>
      <c r="X1219" s="79"/>
      <c r="Y1219" s="79"/>
      <c r="Z1219" s="79"/>
      <c r="AA1219" s="79"/>
      <c r="AB1219" s="79"/>
      <c r="AC1219" s="79"/>
      <c r="AD1219" s="79"/>
      <c r="AE1219" s="79"/>
      <c r="AF1219" s="79"/>
      <c r="AG1219" s="79"/>
    </row>
    <row r="1220" spans="1:33" s="105" customFormat="1" ht="12">
      <c r="A1220" s="96"/>
      <c r="B1220" s="145"/>
      <c r="C1220" s="97"/>
      <c r="D1220" s="98"/>
      <c r="E1220" s="96"/>
      <c r="F1220" s="99"/>
      <c r="G1220" s="99"/>
      <c r="H1220" s="99"/>
      <c r="I1220" s="98"/>
      <c r="J1220" s="79"/>
      <c r="K1220" s="79"/>
      <c r="L1220" s="80"/>
      <c r="M1220" s="79"/>
      <c r="N1220" s="79"/>
      <c r="O1220" s="79"/>
      <c r="P1220" s="79"/>
      <c r="Q1220" s="79"/>
      <c r="R1220" s="79"/>
      <c r="S1220" s="79"/>
      <c r="T1220" s="79"/>
      <c r="U1220" s="79"/>
      <c r="V1220" s="79"/>
      <c r="W1220" s="79"/>
      <c r="X1220" s="79"/>
      <c r="Y1220" s="79"/>
      <c r="Z1220" s="79"/>
      <c r="AA1220" s="79"/>
      <c r="AB1220" s="79"/>
      <c r="AC1220" s="79"/>
      <c r="AD1220" s="79"/>
      <c r="AE1220" s="79"/>
      <c r="AF1220" s="79"/>
      <c r="AG1220" s="79"/>
    </row>
    <row r="1221" spans="1:33" s="105" customFormat="1" ht="12">
      <c r="A1221" s="96"/>
      <c r="B1221" s="145"/>
      <c r="C1221" s="97"/>
      <c r="D1221" s="98"/>
      <c r="E1221" s="96"/>
      <c r="F1221" s="99"/>
      <c r="G1221" s="99"/>
      <c r="H1221" s="99"/>
      <c r="I1221" s="98"/>
      <c r="J1221" s="79"/>
      <c r="K1221" s="79"/>
      <c r="L1221" s="80"/>
      <c r="M1221" s="79"/>
      <c r="N1221" s="79"/>
      <c r="O1221" s="79"/>
      <c r="P1221" s="79"/>
      <c r="Q1221" s="79"/>
      <c r="R1221" s="79"/>
      <c r="S1221" s="79"/>
      <c r="T1221" s="79"/>
      <c r="U1221" s="79"/>
      <c r="V1221" s="79"/>
      <c r="W1221" s="79"/>
      <c r="X1221" s="79"/>
      <c r="Y1221" s="79"/>
      <c r="Z1221" s="79"/>
      <c r="AA1221" s="79"/>
      <c r="AB1221" s="79"/>
      <c r="AC1221" s="79"/>
      <c r="AD1221" s="79"/>
      <c r="AE1221" s="79"/>
      <c r="AF1221" s="79"/>
      <c r="AG1221" s="79"/>
    </row>
    <row r="1222" spans="1:33" s="105" customFormat="1" ht="12">
      <c r="A1222" s="96"/>
      <c r="B1222" s="145"/>
      <c r="C1222" s="97"/>
      <c r="D1222" s="98"/>
      <c r="E1222" s="96"/>
      <c r="F1222" s="99"/>
      <c r="G1222" s="99"/>
      <c r="H1222" s="99"/>
      <c r="I1222" s="98"/>
      <c r="J1222" s="79"/>
      <c r="K1222" s="79"/>
      <c r="L1222" s="80"/>
      <c r="M1222" s="79"/>
      <c r="N1222" s="79"/>
      <c r="O1222" s="79"/>
      <c r="P1222" s="79"/>
      <c r="Q1222" s="79"/>
      <c r="R1222" s="79"/>
      <c r="S1222" s="79"/>
      <c r="T1222" s="79"/>
      <c r="U1222" s="79"/>
      <c r="V1222" s="79"/>
      <c r="W1222" s="79"/>
      <c r="X1222" s="79"/>
      <c r="Y1222" s="79"/>
      <c r="Z1222" s="79"/>
      <c r="AA1222" s="79"/>
      <c r="AB1222" s="79"/>
      <c r="AC1222" s="79"/>
      <c r="AD1222" s="79"/>
      <c r="AE1222" s="79"/>
      <c r="AF1222" s="79"/>
      <c r="AG1222" s="79"/>
    </row>
    <row r="1223" spans="1:33" s="105" customFormat="1" ht="12">
      <c r="A1223" s="96"/>
      <c r="B1223" s="145"/>
      <c r="C1223" s="97"/>
      <c r="D1223" s="98"/>
      <c r="E1223" s="96"/>
      <c r="F1223" s="99"/>
      <c r="G1223" s="99"/>
      <c r="H1223" s="99"/>
      <c r="I1223" s="98"/>
      <c r="J1223" s="79"/>
      <c r="K1223" s="79"/>
      <c r="L1223" s="80"/>
      <c r="M1223" s="79"/>
      <c r="N1223" s="79"/>
      <c r="O1223" s="79"/>
      <c r="P1223" s="79"/>
      <c r="Q1223" s="79"/>
      <c r="R1223" s="79"/>
      <c r="S1223" s="79"/>
      <c r="T1223" s="79"/>
      <c r="U1223" s="79"/>
      <c r="V1223" s="79"/>
      <c r="W1223" s="79"/>
      <c r="X1223" s="79"/>
      <c r="Y1223" s="79"/>
      <c r="Z1223" s="79"/>
      <c r="AA1223" s="79"/>
      <c r="AB1223" s="79"/>
      <c r="AC1223" s="79"/>
      <c r="AD1223" s="79"/>
      <c r="AE1223" s="79"/>
      <c r="AF1223" s="79"/>
      <c r="AG1223" s="79"/>
    </row>
    <row r="1224" spans="1:33" s="105" customFormat="1" ht="12">
      <c r="A1224" s="96"/>
      <c r="B1224" s="145"/>
      <c r="C1224" s="97"/>
      <c r="D1224" s="98"/>
      <c r="E1224" s="96"/>
      <c r="F1224" s="99"/>
      <c r="G1224" s="99"/>
      <c r="H1224" s="99"/>
      <c r="I1224" s="98"/>
      <c r="J1224" s="79"/>
      <c r="K1224" s="79"/>
      <c r="L1224" s="80"/>
      <c r="M1224" s="79"/>
      <c r="N1224" s="79"/>
      <c r="O1224" s="79"/>
      <c r="P1224" s="79"/>
      <c r="Q1224" s="79"/>
      <c r="R1224" s="79"/>
      <c r="S1224" s="79"/>
      <c r="T1224" s="79"/>
      <c r="U1224" s="79"/>
      <c r="V1224" s="79"/>
      <c r="W1224" s="79"/>
      <c r="X1224" s="79"/>
      <c r="Y1224" s="79"/>
      <c r="Z1224" s="79"/>
      <c r="AA1224" s="79"/>
      <c r="AB1224" s="79"/>
      <c r="AC1224" s="79"/>
      <c r="AD1224" s="79"/>
      <c r="AE1224" s="79"/>
      <c r="AF1224" s="79"/>
      <c r="AG1224" s="79"/>
    </row>
    <row r="1225" spans="1:33" s="105" customFormat="1" ht="12">
      <c r="A1225" s="96"/>
      <c r="B1225" s="145"/>
      <c r="C1225" s="97"/>
      <c r="D1225" s="98"/>
      <c r="E1225" s="96"/>
      <c r="F1225" s="99"/>
      <c r="G1225" s="99"/>
      <c r="H1225" s="99"/>
      <c r="I1225" s="98"/>
      <c r="J1225" s="79"/>
      <c r="K1225" s="79"/>
      <c r="L1225" s="80"/>
      <c r="M1225" s="79"/>
      <c r="N1225" s="79"/>
      <c r="O1225" s="79"/>
      <c r="P1225" s="79"/>
      <c r="Q1225" s="79"/>
      <c r="R1225" s="79"/>
      <c r="S1225" s="79"/>
      <c r="T1225" s="79"/>
      <c r="U1225" s="79"/>
      <c r="V1225" s="79"/>
      <c r="W1225" s="79"/>
      <c r="X1225" s="79"/>
      <c r="Y1225" s="79"/>
      <c r="Z1225" s="79"/>
      <c r="AA1225" s="79"/>
      <c r="AB1225" s="79"/>
      <c r="AC1225" s="79"/>
      <c r="AD1225" s="79"/>
      <c r="AE1225" s="79"/>
      <c r="AF1225" s="79"/>
      <c r="AG1225" s="79"/>
    </row>
    <row r="1226" spans="1:33" s="105" customFormat="1" ht="12">
      <c r="A1226" s="96"/>
      <c r="B1226" s="145"/>
      <c r="C1226" s="97"/>
      <c r="D1226" s="98"/>
      <c r="E1226" s="96"/>
      <c r="F1226" s="99"/>
      <c r="G1226" s="99"/>
      <c r="H1226" s="99"/>
      <c r="I1226" s="98"/>
      <c r="J1226" s="79"/>
      <c r="K1226" s="79"/>
      <c r="L1226" s="80"/>
      <c r="M1226" s="79"/>
      <c r="N1226" s="79"/>
      <c r="O1226" s="79"/>
      <c r="P1226" s="79"/>
      <c r="Q1226" s="79"/>
      <c r="R1226" s="79"/>
      <c r="S1226" s="79"/>
      <c r="T1226" s="79"/>
      <c r="U1226" s="79"/>
      <c r="V1226" s="79"/>
      <c r="W1226" s="79"/>
      <c r="X1226" s="79"/>
      <c r="Y1226" s="79"/>
      <c r="Z1226" s="79"/>
      <c r="AA1226" s="79"/>
      <c r="AB1226" s="79"/>
      <c r="AC1226" s="79"/>
      <c r="AD1226" s="79"/>
      <c r="AE1226" s="79"/>
      <c r="AF1226" s="79"/>
      <c r="AG1226" s="79"/>
    </row>
    <row r="1227" spans="1:33" s="105" customFormat="1" ht="12">
      <c r="A1227" s="96"/>
      <c r="B1227" s="145"/>
      <c r="C1227" s="97"/>
      <c r="D1227" s="98"/>
      <c r="E1227" s="96"/>
      <c r="F1227" s="99"/>
      <c r="G1227" s="99"/>
      <c r="H1227" s="99"/>
      <c r="I1227" s="98"/>
      <c r="J1227" s="79"/>
      <c r="K1227" s="79"/>
      <c r="L1227" s="80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79"/>
      <c r="Y1227" s="79"/>
      <c r="Z1227" s="79"/>
      <c r="AA1227" s="79"/>
      <c r="AB1227" s="79"/>
      <c r="AC1227" s="79"/>
      <c r="AD1227" s="79"/>
      <c r="AE1227" s="79"/>
      <c r="AF1227" s="79"/>
      <c r="AG1227" s="79"/>
    </row>
    <row r="1228" spans="1:33" s="105" customFormat="1" ht="12">
      <c r="A1228" s="96"/>
      <c r="B1228" s="145"/>
      <c r="C1228" s="97"/>
      <c r="D1228" s="98"/>
      <c r="E1228" s="96"/>
      <c r="F1228" s="99"/>
      <c r="G1228" s="99"/>
      <c r="H1228" s="99"/>
      <c r="I1228" s="98"/>
      <c r="J1228" s="79"/>
      <c r="K1228" s="79"/>
      <c r="L1228" s="80"/>
      <c r="M1228" s="79"/>
      <c r="N1228" s="79"/>
      <c r="O1228" s="79"/>
      <c r="P1228" s="79"/>
      <c r="Q1228" s="79"/>
      <c r="R1228" s="79"/>
      <c r="S1228" s="79"/>
      <c r="T1228" s="79"/>
      <c r="U1228" s="79"/>
      <c r="V1228" s="79"/>
      <c r="W1228" s="79"/>
      <c r="X1228" s="79"/>
      <c r="Y1228" s="79"/>
      <c r="Z1228" s="79"/>
      <c r="AA1228" s="79"/>
      <c r="AB1228" s="79"/>
      <c r="AC1228" s="79"/>
      <c r="AD1228" s="79"/>
      <c r="AE1228" s="79"/>
      <c r="AF1228" s="79"/>
      <c r="AG1228" s="79"/>
    </row>
    <row r="1229" spans="1:33" s="105" customFormat="1" ht="12">
      <c r="A1229" s="96"/>
      <c r="B1229" s="145"/>
      <c r="C1229" s="97"/>
      <c r="D1229" s="98"/>
      <c r="E1229" s="96"/>
      <c r="F1229" s="99"/>
      <c r="G1229" s="99"/>
      <c r="H1229" s="99"/>
      <c r="I1229" s="98"/>
      <c r="J1229" s="79"/>
      <c r="K1229" s="79"/>
      <c r="L1229" s="80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  <c r="Z1229" s="79"/>
      <c r="AA1229" s="79"/>
      <c r="AB1229" s="79"/>
      <c r="AC1229" s="79"/>
      <c r="AD1229" s="79"/>
      <c r="AE1229" s="79"/>
      <c r="AF1229" s="79"/>
      <c r="AG1229" s="79"/>
    </row>
    <row r="1230" spans="1:33" s="105" customFormat="1" ht="12">
      <c r="A1230" s="96"/>
      <c r="B1230" s="145"/>
      <c r="C1230" s="97"/>
      <c r="D1230" s="98"/>
      <c r="E1230" s="96"/>
      <c r="F1230" s="99"/>
      <c r="G1230" s="99"/>
      <c r="H1230" s="99"/>
      <c r="I1230" s="98"/>
      <c r="J1230" s="79"/>
      <c r="K1230" s="79"/>
      <c r="L1230" s="80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  <c r="Z1230" s="79"/>
      <c r="AA1230" s="79"/>
      <c r="AB1230" s="79"/>
      <c r="AC1230" s="79"/>
      <c r="AD1230" s="79"/>
      <c r="AE1230" s="79"/>
      <c r="AF1230" s="79"/>
      <c r="AG1230" s="79"/>
    </row>
    <row r="1231" spans="1:33" s="105" customFormat="1" ht="12">
      <c r="A1231" s="96"/>
      <c r="B1231" s="145"/>
      <c r="C1231" s="97"/>
      <c r="D1231" s="98"/>
      <c r="E1231" s="96"/>
      <c r="F1231" s="99"/>
      <c r="G1231" s="99"/>
      <c r="H1231" s="99"/>
      <c r="I1231" s="98"/>
      <c r="J1231" s="79"/>
      <c r="K1231" s="79"/>
      <c r="L1231" s="80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  <c r="Z1231" s="79"/>
      <c r="AA1231" s="79"/>
      <c r="AB1231" s="79"/>
      <c r="AC1231" s="79"/>
      <c r="AD1231" s="79"/>
      <c r="AE1231" s="79"/>
      <c r="AF1231" s="79"/>
      <c r="AG1231" s="79"/>
    </row>
    <row r="1232" spans="1:33" s="105" customFormat="1" ht="12">
      <c r="A1232" s="96"/>
      <c r="B1232" s="145"/>
      <c r="C1232" s="97"/>
      <c r="D1232" s="98"/>
      <c r="E1232" s="96"/>
      <c r="F1232" s="99"/>
      <c r="G1232" s="99"/>
      <c r="H1232" s="99"/>
      <c r="I1232" s="98"/>
      <c r="J1232" s="79"/>
      <c r="K1232" s="79"/>
      <c r="L1232" s="80"/>
      <c r="M1232" s="79"/>
      <c r="N1232" s="79"/>
      <c r="O1232" s="79"/>
      <c r="P1232" s="79"/>
      <c r="Q1232" s="79"/>
      <c r="R1232" s="79"/>
      <c r="S1232" s="79"/>
      <c r="T1232" s="79"/>
      <c r="U1232" s="79"/>
      <c r="V1232" s="79"/>
      <c r="W1232" s="79"/>
      <c r="X1232" s="79"/>
      <c r="Y1232" s="79"/>
      <c r="Z1232" s="79"/>
      <c r="AA1232" s="79"/>
      <c r="AB1232" s="79"/>
      <c r="AC1232" s="79"/>
      <c r="AD1232" s="79"/>
      <c r="AE1232" s="79"/>
      <c r="AF1232" s="79"/>
      <c r="AG1232" s="79"/>
    </row>
    <row r="1233" spans="1:33" s="105" customFormat="1" ht="12">
      <c r="A1233" s="96"/>
      <c r="B1233" s="145"/>
      <c r="C1233" s="97"/>
      <c r="D1233" s="98"/>
      <c r="E1233" s="96"/>
      <c r="F1233" s="99"/>
      <c r="G1233" s="99"/>
      <c r="H1233" s="99"/>
      <c r="I1233" s="98"/>
      <c r="J1233" s="79"/>
      <c r="K1233" s="79"/>
      <c r="L1233" s="80"/>
      <c r="M1233" s="79"/>
      <c r="N1233" s="79"/>
      <c r="O1233" s="79"/>
      <c r="P1233" s="79"/>
      <c r="Q1233" s="79"/>
      <c r="R1233" s="79"/>
      <c r="S1233" s="79"/>
      <c r="T1233" s="79"/>
      <c r="U1233" s="79"/>
      <c r="V1233" s="79"/>
      <c r="W1233" s="79"/>
      <c r="X1233" s="79"/>
      <c r="Y1233" s="79"/>
      <c r="Z1233" s="79"/>
      <c r="AA1233" s="79"/>
      <c r="AB1233" s="79"/>
      <c r="AC1233" s="79"/>
      <c r="AD1233" s="79"/>
      <c r="AE1233" s="79"/>
      <c r="AF1233" s="79"/>
      <c r="AG1233" s="79"/>
    </row>
    <row r="1234" spans="1:33" s="105" customFormat="1" ht="12">
      <c r="A1234" s="96"/>
      <c r="B1234" s="145"/>
      <c r="C1234" s="97"/>
      <c r="D1234" s="98"/>
      <c r="E1234" s="96"/>
      <c r="F1234" s="99"/>
      <c r="G1234" s="99"/>
      <c r="H1234" s="99"/>
      <c r="I1234" s="98"/>
      <c r="J1234" s="79"/>
      <c r="K1234" s="79"/>
      <c r="L1234" s="80"/>
      <c r="M1234" s="79"/>
      <c r="N1234" s="79"/>
      <c r="O1234" s="79"/>
      <c r="P1234" s="79"/>
      <c r="Q1234" s="79"/>
      <c r="R1234" s="79"/>
      <c r="S1234" s="79"/>
      <c r="T1234" s="79"/>
      <c r="U1234" s="79"/>
      <c r="V1234" s="79"/>
      <c r="W1234" s="79"/>
      <c r="X1234" s="79"/>
      <c r="Y1234" s="79"/>
      <c r="Z1234" s="79"/>
      <c r="AA1234" s="79"/>
      <c r="AB1234" s="79"/>
      <c r="AC1234" s="79"/>
      <c r="AD1234" s="79"/>
      <c r="AE1234" s="79"/>
      <c r="AF1234" s="79"/>
      <c r="AG1234" s="79"/>
    </row>
    <row r="1235" spans="1:33" s="105" customFormat="1" ht="12">
      <c r="A1235" s="96"/>
      <c r="B1235" s="145"/>
      <c r="C1235" s="97"/>
      <c r="D1235" s="98"/>
      <c r="E1235" s="96"/>
      <c r="F1235" s="99"/>
      <c r="G1235" s="99"/>
      <c r="H1235" s="99"/>
      <c r="I1235" s="98"/>
      <c r="J1235" s="79"/>
      <c r="K1235" s="79"/>
      <c r="L1235" s="80"/>
      <c r="M1235" s="79"/>
      <c r="N1235" s="79"/>
      <c r="O1235" s="79"/>
      <c r="P1235" s="79"/>
      <c r="Q1235" s="79"/>
      <c r="R1235" s="79"/>
      <c r="S1235" s="79"/>
      <c r="T1235" s="79"/>
      <c r="U1235" s="79"/>
      <c r="V1235" s="79"/>
      <c r="W1235" s="79"/>
      <c r="X1235" s="79"/>
      <c r="Y1235" s="79"/>
      <c r="Z1235" s="79"/>
      <c r="AA1235" s="79"/>
      <c r="AB1235" s="79"/>
      <c r="AC1235" s="79"/>
      <c r="AD1235" s="79"/>
      <c r="AE1235" s="79"/>
      <c r="AF1235" s="79"/>
      <c r="AG1235" s="79"/>
    </row>
    <row r="1236" spans="1:33" s="105" customFormat="1" ht="12">
      <c r="A1236" s="96"/>
      <c r="B1236" s="145"/>
      <c r="C1236" s="97"/>
      <c r="D1236" s="98"/>
      <c r="E1236" s="96"/>
      <c r="F1236" s="99"/>
      <c r="G1236" s="99"/>
      <c r="H1236" s="99"/>
      <c r="I1236" s="98"/>
      <c r="J1236" s="79"/>
      <c r="K1236" s="79"/>
      <c r="L1236" s="80"/>
      <c r="M1236" s="79"/>
      <c r="N1236" s="79"/>
      <c r="O1236" s="79"/>
      <c r="P1236" s="79"/>
      <c r="Q1236" s="79"/>
      <c r="R1236" s="79"/>
      <c r="S1236" s="79"/>
      <c r="T1236" s="79"/>
      <c r="U1236" s="79"/>
      <c r="V1236" s="79"/>
      <c r="W1236" s="79"/>
      <c r="X1236" s="79"/>
      <c r="Y1236" s="79"/>
      <c r="Z1236" s="79"/>
      <c r="AA1236" s="79"/>
      <c r="AB1236" s="79"/>
      <c r="AC1236" s="79"/>
      <c r="AD1236" s="79"/>
      <c r="AE1236" s="79"/>
      <c r="AF1236" s="79"/>
      <c r="AG1236" s="79"/>
    </row>
    <row r="1237" spans="1:33" s="105" customFormat="1" ht="12">
      <c r="A1237" s="96"/>
      <c r="B1237" s="145"/>
      <c r="C1237" s="97"/>
      <c r="D1237" s="98"/>
      <c r="E1237" s="96"/>
      <c r="F1237" s="99"/>
      <c r="G1237" s="99"/>
      <c r="H1237" s="99"/>
      <c r="I1237" s="98"/>
      <c r="J1237" s="79"/>
      <c r="K1237" s="79"/>
      <c r="L1237" s="80"/>
      <c r="M1237" s="79"/>
      <c r="N1237" s="79"/>
      <c r="O1237" s="79"/>
      <c r="P1237" s="79"/>
      <c r="Q1237" s="79"/>
      <c r="R1237" s="79"/>
      <c r="S1237" s="79"/>
      <c r="T1237" s="79"/>
      <c r="U1237" s="79"/>
      <c r="V1237" s="79"/>
      <c r="W1237" s="79"/>
      <c r="X1237" s="79"/>
      <c r="Y1237" s="79"/>
      <c r="Z1237" s="79"/>
      <c r="AA1237" s="79"/>
      <c r="AB1237" s="79"/>
      <c r="AC1237" s="79"/>
      <c r="AD1237" s="79"/>
      <c r="AE1237" s="79"/>
      <c r="AF1237" s="79"/>
      <c r="AG1237" s="79"/>
    </row>
    <row r="1238" spans="1:33" s="105" customFormat="1" ht="12">
      <c r="A1238" s="96"/>
      <c r="B1238" s="145"/>
      <c r="C1238" s="97"/>
      <c r="D1238" s="98"/>
      <c r="E1238" s="96"/>
      <c r="F1238" s="99"/>
      <c r="G1238" s="99"/>
      <c r="H1238" s="99"/>
      <c r="I1238" s="98"/>
      <c r="J1238" s="79"/>
      <c r="K1238" s="79"/>
      <c r="L1238" s="80"/>
      <c r="M1238" s="79"/>
      <c r="N1238" s="79"/>
      <c r="O1238" s="79"/>
      <c r="P1238" s="79"/>
      <c r="Q1238" s="79"/>
      <c r="R1238" s="79"/>
      <c r="S1238" s="79"/>
      <c r="T1238" s="79"/>
      <c r="U1238" s="79"/>
      <c r="V1238" s="79"/>
      <c r="W1238" s="79"/>
      <c r="X1238" s="79"/>
      <c r="Y1238" s="79"/>
      <c r="Z1238" s="79"/>
      <c r="AA1238" s="79"/>
      <c r="AB1238" s="79"/>
      <c r="AC1238" s="79"/>
      <c r="AD1238" s="79"/>
      <c r="AE1238" s="79"/>
      <c r="AF1238" s="79"/>
      <c r="AG1238" s="79"/>
    </row>
    <row r="1239" spans="1:33" s="105" customFormat="1" ht="12">
      <c r="A1239" s="96"/>
      <c r="B1239" s="145"/>
      <c r="C1239" s="97"/>
      <c r="D1239" s="98"/>
      <c r="E1239" s="96"/>
      <c r="F1239" s="99"/>
      <c r="G1239" s="99"/>
      <c r="H1239" s="99"/>
      <c r="I1239" s="98"/>
      <c r="J1239" s="79"/>
      <c r="K1239" s="79"/>
      <c r="L1239" s="80"/>
      <c r="M1239" s="79"/>
      <c r="N1239" s="79"/>
      <c r="O1239" s="79"/>
      <c r="P1239" s="79"/>
      <c r="Q1239" s="79"/>
      <c r="R1239" s="79"/>
      <c r="S1239" s="79"/>
      <c r="T1239" s="79"/>
      <c r="U1239" s="79"/>
      <c r="V1239" s="79"/>
      <c r="W1239" s="79"/>
      <c r="X1239" s="79"/>
      <c r="Y1239" s="79"/>
      <c r="Z1239" s="79"/>
      <c r="AA1239" s="79"/>
      <c r="AB1239" s="79"/>
      <c r="AC1239" s="79"/>
      <c r="AD1239" s="79"/>
      <c r="AE1239" s="79"/>
      <c r="AF1239" s="79"/>
      <c r="AG1239" s="79"/>
    </row>
    <row r="1240" spans="1:33" s="105" customFormat="1" ht="12">
      <c r="A1240" s="96"/>
      <c r="B1240" s="145"/>
      <c r="C1240" s="97"/>
      <c r="D1240" s="98"/>
      <c r="E1240" s="96"/>
      <c r="F1240" s="99"/>
      <c r="G1240" s="99"/>
      <c r="H1240" s="99"/>
      <c r="I1240" s="98"/>
      <c r="J1240" s="79"/>
      <c r="K1240" s="79"/>
      <c r="L1240" s="80"/>
      <c r="M1240" s="79"/>
      <c r="N1240" s="79"/>
      <c r="O1240" s="79"/>
      <c r="P1240" s="79"/>
      <c r="Q1240" s="79"/>
      <c r="R1240" s="79"/>
      <c r="S1240" s="79"/>
      <c r="T1240" s="79"/>
      <c r="U1240" s="79"/>
      <c r="V1240" s="79"/>
      <c r="W1240" s="79"/>
      <c r="X1240" s="79"/>
      <c r="Y1240" s="79"/>
      <c r="Z1240" s="79"/>
      <c r="AA1240" s="79"/>
      <c r="AB1240" s="79"/>
      <c r="AC1240" s="79"/>
      <c r="AD1240" s="79"/>
      <c r="AE1240" s="79"/>
      <c r="AF1240" s="79"/>
      <c r="AG1240" s="79"/>
    </row>
    <row r="1241" spans="1:33" s="105" customFormat="1" ht="12">
      <c r="A1241" s="96"/>
      <c r="B1241" s="145"/>
      <c r="C1241" s="97"/>
      <c r="D1241" s="98"/>
      <c r="E1241" s="96"/>
      <c r="F1241" s="99"/>
      <c r="G1241" s="99"/>
      <c r="H1241" s="99"/>
      <c r="I1241" s="98"/>
      <c r="J1241" s="79"/>
      <c r="K1241" s="79"/>
      <c r="L1241" s="80"/>
      <c r="M1241" s="79"/>
      <c r="N1241" s="79"/>
      <c r="O1241" s="79"/>
      <c r="P1241" s="79"/>
      <c r="Q1241" s="79"/>
      <c r="R1241" s="79"/>
      <c r="S1241" s="79"/>
      <c r="T1241" s="79"/>
      <c r="U1241" s="79"/>
      <c r="V1241" s="79"/>
      <c r="W1241" s="79"/>
      <c r="X1241" s="79"/>
      <c r="Y1241" s="79"/>
      <c r="Z1241" s="79"/>
      <c r="AA1241" s="79"/>
      <c r="AB1241" s="79"/>
      <c r="AC1241" s="79"/>
      <c r="AD1241" s="79"/>
      <c r="AE1241" s="79"/>
      <c r="AF1241" s="79"/>
      <c r="AG1241" s="79"/>
    </row>
    <row r="1242" spans="1:33" s="105" customFormat="1" ht="12">
      <c r="A1242" s="96"/>
      <c r="B1242" s="145"/>
      <c r="C1242" s="97"/>
      <c r="D1242" s="98"/>
      <c r="E1242" s="96"/>
      <c r="F1242" s="99"/>
      <c r="G1242" s="99"/>
      <c r="H1242" s="99"/>
      <c r="I1242" s="98"/>
      <c r="J1242" s="79"/>
      <c r="K1242" s="79"/>
      <c r="L1242" s="80"/>
      <c r="M1242" s="79"/>
      <c r="N1242" s="79"/>
      <c r="O1242" s="79"/>
      <c r="P1242" s="79"/>
      <c r="Q1242" s="79"/>
      <c r="R1242" s="79"/>
      <c r="S1242" s="79"/>
      <c r="T1242" s="79"/>
      <c r="U1242" s="79"/>
      <c r="V1242" s="79"/>
      <c r="W1242" s="79"/>
      <c r="X1242" s="79"/>
      <c r="Y1242" s="79"/>
      <c r="Z1242" s="79"/>
      <c r="AA1242" s="79"/>
      <c r="AB1242" s="79"/>
      <c r="AC1242" s="79"/>
      <c r="AD1242" s="79"/>
      <c r="AE1242" s="79"/>
      <c r="AF1242" s="79"/>
      <c r="AG1242" s="79"/>
    </row>
    <row r="1243" spans="1:33" s="105" customFormat="1" ht="12">
      <c r="A1243" s="96"/>
      <c r="B1243" s="145"/>
      <c r="C1243" s="97"/>
      <c r="D1243" s="98"/>
      <c r="E1243" s="96"/>
      <c r="F1243" s="99"/>
      <c r="G1243" s="99"/>
      <c r="H1243" s="99"/>
      <c r="I1243" s="98"/>
      <c r="J1243" s="79"/>
      <c r="K1243" s="79"/>
      <c r="L1243" s="80"/>
      <c r="M1243" s="79"/>
      <c r="N1243" s="79"/>
      <c r="O1243" s="79"/>
      <c r="P1243" s="79"/>
      <c r="Q1243" s="79"/>
      <c r="R1243" s="79"/>
      <c r="S1243" s="79"/>
      <c r="T1243" s="79"/>
      <c r="U1243" s="79"/>
      <c r="V1243" s="79"/>
      <c r="W1243" s="79"/>
      <c r="X1243" s="79"/>
      <c r="Y1243" s="79"/>
      <c r="Z1243" s="79"/>
      <c r="AA1243" s="79"/>
      <c r="AB1243" s="79"/>
      <c r="AC1243" s="79"/>
      <c r="AD1243" s="79"/>
      <c r="AE1243" s="79"/>
      <c r="AF1243" s="79"/>
      <c r="AG1243" s="79"/>
    </row>
    <row r="1244" spans="1:33" s="105" customFormat="1" ht="12">
      <c r="A1244" s="96"/>
      <c r="B1244" s="145"/>
      <c r="C1244" s="97"/>
      <c r="D1244" s="98"/>
      <c r="E1244" s="96"/>
      <c r="F1244" s="99"/>
      <c r="G1244" s="99"/>
      <c r="H1244" s="99"/>
      <c r="I1244" s="98"/>
      <c r="J1244" s="79"/>
      <c r="K1244" s="79"/>
      <c r="L1244" s="80"/>
      <c r="M1244" s="79"/>
      <c r="N1244" s="79"/>
      <c r="O1244" s="79"/>
      <c r="P1244" s="79"/>
      <c r="Q1244" s="79"/>
      <c r="R1244" s="79"/>
      <c r="S1244" s="79"/>
      <c r="T1244" s="79"/>
      <c r="U1244" s="79"/>
      <c r="V1244" s="79"/>
      <c r="W1244" s="79"/>
      <c r="X1244" s="79"/>
      <c r="Y1244" s="79"/>
      <c r="Z1244" s="79"/>
      <c r="AA1244" s="79"/>
      <c r="AB1244" s="79"/>
      <c r="AC1244" s="79"/>
      <c r="AD1244" s="79"/>
      <c r="AE1244" s="79"/>
      <c r="AF1244" s="79"/>
      <c r="AG1244" s="79"/>
    </row>
    <row r="1245" spans="1:33" s="105" customFormat="1" ht="12">
      <c r="A1245" s="96"/>
      <c r="B1245" s="145"/>
      <c r="C1245" s="97"/>
      <c r="D1245" s="98"/>
      <c r="E1245" s="96"/>
      <c r="F1245" s="99"/>
      <c r="G1245" s="99"/>
      <c r="H1245" s="99"/>
      <c r="I1245" s="98"/>
      <c r="J1245" s="79"/>
      <c r="K1245" s="79"/>
      <c r="L1245" s="80"/>
      <c r="M1245" s="79"/>
      <c r="N1245" s="79"/>
      <c r="O1245" s="79"/>
      <c r="P1245" s="79"/>
      <c r="Q1245" s="79"/>
      <c r="R1245" s="79"/>
      <c r="S1245" s="79"/>
      <c r="T1245" s="79"/>
      <c r="U1245" s="79"/>
      <c r="V1245" s="79"/>
      <c r="W1245" s="79"/>
      <c r="X1245" s="79"/>
      <c r="Y1245" s="79"/>
      <c r="Z1245" s="79"/>
      <c r="AA1245" s="79"/>
      <c r="AB1245" s="79"/>
      <c r="AC1245" s="79"/>
      <c r="AD1245" s="79"/>
      <c r="AE1245" s="79"/>
      <c r="AF1245" s="79"/>
      <c r="AG1245" s="79"/>
    </row>
    <row r="1246" spans="1:33" s="105" customFormat="1" ht="12">
      <c r="A1246" s="96"/>
      <c r="B1246" s="145"/>
      <c r="C1246" s="97"/>
      <c r="D1246" s="98"/>
      <c r="E1246" s="96"/>
      <c r="F1246" s="99"/>
      <c r="G1246" s="99"/>
      <c r="H1246" s="99"/>
      <c r="I1246" s="98"/>
      <c r="J1246" s="79"/>
      <c r="K1246" s="79"/>
      <c r="L1246" s="80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  <c r="Z1246" s="79"/>
      <c r="AA1246" s="79"/>
      <c r="AB1246" s="79"/>
      <c r="AC1246" s="79"/>
      <c r="AD1246" s="79"/>
      <c r="AE1246" s="79"/>
      <c r="AF1246" s="79"/>
      <c r="AG1246" s="79"/>
    </row>
    <row r="1247" spans="1:33" s="105" customFormat="1" ht="12">
      <c r="A1247" s="96"/>
      <c r="B1247" s="145"/>
      <c r="C1247" s="97"/>
      <c r="D1247" s="98"/>
      <c r="E1247" s="96"/>
      <c r="F1247" s="99"/>
      <c r="G1247" s="99"/>
      <c r="H1247" s="99"/>
      <c r="I1247" s="98"/>
      <c r="J1247" s="79"/>
      <c r="K1247" s="79"/>
      <c r="L1247" s="80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  <c r="Z1247" s="79"/>
      <c r="AA1247" s="79"/>
      <c r="AB1247" s="79"/>
      <c r="AC1247" s="79"/>
      <c r="AD1247" s="79"/>
      <c r="AE1247" s="79"/>
      <c r="AF1247" s="79"/>
      <c r="AG1247" s="79"/>
    </row>
    <row r="1248" spans="1:33" s="105" customFormat="1" ht="12">
      <c r="A1248" s="96"/>
      <c r="B1248" s="145"/>
      <c r="C1248" s="97"/>
      <c r="D1248" s="98"/>
      <c r="E1248" s="96"/>
      <c r="F1248" s="99"/>
      <c r="G1248" s="99"/>
      <c r="H1248" s="99"/>
      <c r="I1248" s="98"/>
      <c r="J1248" s="79"/>
      <c r="K1248" s="79"/>
      <c r="L1248" s="80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  <c r="Z1248" s="79"/>
      <c r="AA1248" s="79"/>
      <c r="AB1248" s="79"/>
      <c r="AC1248" s="79"/>
      <c r="AD1248" s="79"/>
      <c r="AE1248" s="79"/>
      <c r="AF1248" s="79"/>
      <c r="AG1248" s="79"/>
    </row>
    <row r="1249" spans="1:33" s="105" customFormat="1" ht="12">
      <c r="A1249" s="96"/>
      <c r="B1249" s="145"/>
      <c r="C1249" s="97"/>
      <c r="D1249" s="98"/>
      <c r="E1249" s="96"/>
      <c r="F1249" s="99"/>
      <c r="G1249" s="99"/>
      <c r="H1249" s="99"/>
      <c r="I1249" s="98"/>
      <c r="J1249" s="79"/>
      <c r="K1249" s="79"/>
      <c r="L1249" s="80"/>
      <c r="M1249" s="79"/>
      <c r="N1249" s="79"/>
      <c r="O1249" s="79"/>
      <c r="P1249" s="79"/>
      <c r="Q1249" s="79"/>
      <c r="R1249" s="79"/>
      <c r="S1249" s="79"/>
      <c r="T1249" s="79"/>
      <c r="U1249" s="79"/>
      <c r="V1249" s="79"/>
      <c r="W1249" s="79"/>
      <c r="X1249" s="79"/>
      <c r="Y1249" s="79"/>
      <c r="Z1249" s="79"/>
      <c r="AA1249" s="79"/>
      <c r="AB1249" s="79"/>
      <c r="AC1249" s="79"/>
      <c r="AD1249" s="79"/>
      <c r="AE1249" s="79"/>
      <c r="AF1249" s="79"/>
      <c r="AG1249" s="79"/>
    </row>
    <row r="1250" spans="1:33" s="105" customFormat="1" ht="12">
      <c r="A1250" s="96"/>
      <c r="B1250" s="145"/>
      <c r="C1250" s="97"/>
      <c r="D1250" s="98"/>
      <c r="E1250" s="96"/>
      <c r="F1250" s="99"/>
      <c r="G1250" s="99"/>
      <c r="H1250" s="99"/>
      <c r="I1250" s="98"/>
      <c r="J1250" s="79"/>
      <c r="K1250" s="79"/>
      <c r="L1250" s="80"/>
      <c r="M1250" s="79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  <c r="X1250" s="79"/>
      <c r="Y1250" s="79"/>
      <c r="Z1250" s="79"/>
      <c r="AA1250" s="79"/>
      <c r="AB1250" s="79"/>
      <c r="AC1250" s="79"/>
      <c r="AD1250" s="79"/>
      <c r="AE1250" s="79"/>
      <c r="AF1250" s="79"/>
      <c r="AG1250" s="79"/>
    </row>
    <row r="1251" spans="1:33" s="105" customFormat="1" ht="12">
      <c r="A1251" s="96"/>
      <c r="B1251" s="145"/>
      <c r="C1251" s="97"/>
      <c r="D1251" s="98"/>
      <c r="E1251" s="96"/>
      <c r="F1251" s="99"/>
      <c r="G1251" s="99"/>
      <c r="H1251" s="99"/>
      <c r="I1251" s="98"/>
      <c r="J1251" s="79"/>
      <c r="K1251" s="79"/>
      <c r="L1251" s="80"/>
      <c r="M1251" s="79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  <c r="X1251" s="79"/>
      <c r="Y1251" s="79"/>
      <c r="Z1251" s="79"/>
      <c r="AA1251" s="79"/>
      <c r="AB1251" s="79"/>
      <c r="AC1251" s="79"/>
      <c r="AD1251" s="79"/>
      <c r="AE1251" s="79"/>
      <c r="AF1251" s="79"/>
      <c r="AG1251" s="79"/>
    </row>
    <row r="1252" spans="1:33" s="105" customFormat="1" ht="12">
      <c r="A1252" s="96"/>
      <c r="B1252" s="145"/>
      <c r="C1252" s="97"/>
      <c r="D1252" s="98"/>
      <c r="E1252" s="96"/>
      <c r="F1252" s="99"/>
      <c r="G1252" s="99"/>
      <c r="H1252" s="99"/>
      <c r="I1252" s="98"/>
      <c r="J1252" s="79"/>
      <c r="K1252" s="79"/>
      <c r="L1252" s="80"/>
      <c r="M1252" s="79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  <c r="X1252" s="79"/>
      <c r="Y1252" s="79"/>
      <c r="Z1252" s="79"/>
      <c r="AA1252" s="79"/>
      <c r="AB1252" s="79"/>
      <c r="AC1252" s="79"/>
      <c r="AD1252" s="79"/>
      <c r="AE1252" s="79"/>
      <c r="AF1252" s="79"/>
      <c r="AG1252" s="79"/>
    </row>
    <row r="1253" spans="1:33" s="105" customFormat="1" ht="12">
      <c r="A1253" s="96"/>
      <c r="B1253" s="145"/>
      <c r="C1253" s="97"/>
      <c r="D1253" s="98"/>
      <c r="E1253" s="96"/>
      <c r="F1253" s="99"/>
      <c r="G1253" s="99"/>
      <c r="H1253" s="99"/>
      <c r="I1253" s="98"/>
      <c r="J1253" s="79"/>
      <c r="K1253" s="79"/>
      <c r="L1253" s="80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79"/>
      <c r="Y1253" s="79"/>
      <c r="Z1253" s="79"/>
      <c r="AA1253" s="79"/>
      <c r="AB1253" s="79"/>
      <c r="AC1253" s="79"/>
      <c r="AD1253" s="79"/>
      <c r="AE1253" s="79"/>
      <c r="AF1253" s="79"/>
      <c r="AG1253" s="79"/>
    </row>
    <row r="1254" spans="1:33" s="105" customFormat="1" ht="12">
      <c r="A1254" s="96"/>
      <c r="B1254" s="145"/>
      <c r="C1254" s="97"/>
      <c r="D1254" s="98"/>
      <c r="E1254" s="96"/>
      <c r="F1254" s="99"/>
      <c r="G1254" s="99"/>
      <c r="H1254" s="99"/>
      <c r="I1254" s="98"/>
      <c r="J1254" s="79"/>
      <c r="K1254" s="79"/>
      <c r="L1254" s="80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  <c r="Z1254" s="79"/>
      <c r="AA1254" s="79"/>
      <c r="AB1254" s="79"/>
      <c r="AC1254" s="79"/>
      <c r="AD1254" s="79"/>
      <c r="AE1254" s="79"/>
      <c r="AF1254" s="79"/>
      <c r="AG1254" s="79"/>
    </row>
    <row r="1255" spans="1:33" s="105" customFormat="1" ht="12">
      <c r="A1255" s="96"/>
      <c r="B1255" s="145"/>
      <c r="C1255" s="97"/>
      <c r="D1255" s="98"/>
      <c r="E1255" s="96"/>
      <c r="F1255" s="99"/>
      <c r="G1255" s="99"/>
      <c r="H1255" s="99"/>
      <c r="I1255" s="98"/>
      <c r="J1255" s="79"/>
      <c r="K1255" s="79"/>
      <c r="L1255" s="80"/>
      <c r="M1255" s="79"/>
      <c r="N1255" s="79"/>
      <c r="O1255" s="79"/>
      <c r="P1255" s="79"/>
      <c r="Q1255" s="79"/>
      <c r="R1255" s="79"/>
      <c r="S1255" s="79"/>
      <c r="T1255" s="79"/>
      <c r="U1255" s="79"/>
      <c r="V1255" s="79"/>
      <c r="W1255" s="79"/>
      <c r="X1255" s="79"/>
      <c r="Y1255" s="79"/>
      <c r="Z1255" s="79"/>
      <c r="AA1255" s="79"/>
      <c r="AB1255" s="79"/>
      <c r="AC1255" s="79"/>
      <c r="AD1255" s="79"/>
      <c r="AE1255" s="79"/>
      <c r="AF1255" s="79"/>
      <c r="AG1255" s="79"/>
    </row>
    <row r="1256" spans="1:33" s="105" customFormat="1" ht="12">
      <c r="A1256" s="96"/>
      <c r="B1256" s="145"/>
      <c r="C1256" s="97"/>
      <c r="D1256" s="98"/>
      <c r="E1256" s="96"/>
      <c r="F1256" s="99"/>
      <c r="G1256" s="99"/>
      <c r="H1256" s="99"/>
      <c r="I1256" s="98"/>
      <c r="J1256" s="79"/>
      <c r="K1256" s="79"/>
      <c r="L1256" s="80"/>
      <c r="M1256" s="79"/>
      <c r="N1256" s="79"/>
      <c r="O1256" s="79"/>
      <c r="P1256" s="79"/>
      <c r="Q1256" s="79"/>
      <c r="R1256" s="79"/>
      <c r="S1256" s="79"/>
      <c r="T1256" s="79"/>
      <c r="U1256" s="79"/>
      <c r="V1256" s="79"/>
      <c r="W1256" s="79"/>
      <c r="X1256" s="79"/>
      <c r="Y1256" s="79"/>
      <c r="Z1256" s="79"/>
      <c r="AA1256" s="79"/>
      <c r="AB1256" s="79"/>
      <c r="AC1256" s="79"/>
      <c r="AD1256" s="79"/>
      <c r="AE1256" s="79"/>
      <c r="AF1256" s="79"/>
      <c r="AG1256" s="79"/>
    </row>
    <row r="1257" spans="1:33" s="105" customFormat="1" ht="12">
      <c r="A1257" s="96"/>
      <c r="B1257" s="145"/>
      <c r="C1257" s="97"/>
      <c r="D1257" s="98"/>
      <c r="E1257" s="96"/>
      <c r="F1257" s="99"/>
      <c r="G1257" s="99"/>
      <c r="H1257" s="99"/>
      <c r="I1257" s="98"/>
      <c r="J1257" s="79"/>
      <c r="K1257" s="79"/>
      <c r="L1257" s="80"/>
      <c r="M1257" s="79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  <c r="X1257" s="79"/>
      <c r="Y1257" s="79"/>
      <c r="Z1257" s="79"/>
      <c r="AA1257" s="79"/>
      <c r="AB1257" s="79"/>
      <c r="AC1257" s="79"/>
      <c r="AD1257" s="79"/>
      <c r="AE1257" s="79"/>
      <c r="AF1257" s="79"/>
      <c r="AG1257" s="79"/>
    </row>
    <row r="1258" spans="1:33" s="105" customFormat="1" ht="12">
      <c r="A1258" s="96"/>
      <c r="B1258" s="145"/>
      <c r="C1258" s="97"/>
      <c r="D1258" s="98"/>
      <c r="E1258" s="96"/>
      <c r="F1258" s="99"/>
      <c r="G1258" s="99"/>
      <c r="H1258" s="99"/>
      <c r="I1258" s="98"/>
      <c r="J1258" s="79"/>
      <c r="K1258" s="79"/>
      <c r="L1258" s="80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X1258" s="79"/>
      <c r="Y1258" s="79"/>
      <c r="Z1258" s="79"/>
      <c r="AA1258" s="79"/>
      <c r="AB1258" s="79"/>
      <c r="AC1258" s="79"/>
      <c r="AD1258" s="79"/>
      <c r="AE1258" s="79"/>
      <c r="AF1258" s="79"/>
      <c r="AG1258" s="79"/>
    </row>
    <row r="1259" spans="1:33" s="105" customFormat="1" ht="12">
      <c r="A1259" s="96"/>
      <c r="B1259" s="145"/>
      <c r="C1259" s="97"/>
      <c r="D1259" s="98"/>
      <c r="E1259" s="96"/>
      <c r="F1259" s="99"/>
      <c r="G1259" s="99"/>
      <c r="H1259" s="99"/>
      <c r="I1259" s="98"/>
      <c r="J1259" s="79"/>
      <c r="K1259" s="79"/>
      <c r="L1259" s="80"/>
      <c r="M1259" s="79"/>
      <c r="N1259" s="79"/>
      <c r="O1259" s="79"/>
      <c r="P1259" s="79"/>
      <c r="Q1259" s="79"/>
      <c r="R1259" s="79"/>
      <c r="S1259" s="79"/>
      <c r="T1259" s="79"/>
      <c r="U1259" s="79"/>
      <c r="V1259" s="79"/>
      <c r="W1259" s="79"/>
      <c r="X1259" s="79"/>
      <c r="Y1259" s="79"/>
      <c r="Z1259" s="79"/>
      <c r="AA1259" s="79"/>
      <c r="AB1259" s="79"/>
      <c r="AC1259" s="79"/>
      <c r="AD1259" s="79"/>
      <c r="AE1259" s="79"/>
      <c r="AF1259" s="79"/>
      <c r="AG1259" s="79"/>
    </row>
    <row r="1260" spans="1:33" s="105" customFormat="1" ht="12">
      <c r="A1260" s="96"/>
      <c r="B1260" s="145"/>
      <c r="C1260" s="97"/>
      <c r="D1260" s="98"/>
      <c r="E1260" s="96"/>
      <c r="F1260" s="99"/>
      <c r="G1260" s="99"/>
      <c r="H1260" s="99"/>
      <c r="I1260" s="98"/>
      <c r="J1260" s="79"/>
      <c r="K1260" s="79"/>
      <c r="L1260" s="80"/>
      <c r="M1260" s="79"/>
      <c r="N1260" s="79"/>
      <c r="O1260" s="79"/>
      <c r="P1260" s="79"/>
      <c r="Q1260" s="79"/>
      <c r="R1260" s="79"/>
      <c r="S1260" s="79"/>
      <c r="T1260" s="79"/>
      <c r="U1260" s="79"/>
      <c r="V1260" s="79"/>
      <c r="W1260" s="79"/>
      <c r="X1260" s="79"/>
      <c r="Y1260" s="79"/>
      <c r="Z1260" s="79"/>
      <c r="AA1260" s="79"/>
      <c r="AB1260" s="79"/>
      <c r="AC1260" s="79"/>
      <c r="AD1260" s="79"/>
      <c r="AE1260" s="79"/>
      <c r="AF1260" s="79"/>
      <c r="AG1260" s="79"/>
    </row>
    <row r="1261" spans="1:33" s="105" customFormat="1" ht="12">
      <c r="A1261" s="96"/>
      <c r="B1261" s="145"/>
      <c r="C1261" s="97"/>
      <c r="D1261" s="98"/>
      <c r="E1261" s="96"/>
      <c r="F1261" s="99"/>
      <c r="G1261" s="99"/>
      <c r="H1261" s="99"/>
      <c r="I1261" s="98"/>
      <c r="J1261" s="79"/>
      <c r="K1261" s="79"/>
      <c r="L1261" s="80"/>
      <c r="M1261" s="79"/>
      <c r="N1261" s="79"/>
      <c r="O1261" s="79"/>
      <c r="P1261" s="79"/>
      <c r="Q1261" s="79"/>
      <c r="R1261" s="79"/>
      <c r="S1261" s="79"/>
      <c r="T1261" s="79"/>
      <c r="U1261" s="79"/>
      <c r="V1261" s="79"/>
      <c r="W1261" s="79"/>
      <c r="X1261" s="79"/>
      <c r="Y1261" s="79"/>
      <c r="Z1261" s="79"/>
      <c r="AA1261" s="79"/>
      <c r="AB1261" s="79"/>
      <c r="AC1261" s="79"/>
      <c r="AD1261" s="79"/>
      <c r="AE1261" s="79"/>
      <c r="AF1261" s="79"/>
      <c r="AG1261" s="79"/>
    </row>
    <row r="1262" spans="1:33" s="105" customFormat="1" ht="12">
      <c r="A1262" s="96"/>
      <c r="B1262" s="145"/>
      <c r="C1262" s="97"/>
      <c r="D1262" s="98"/>
      <c r="E1262" s="96"/>
      <c r="F1262" s="99"/>
      <c r="G1262" s="99"/>
      <c r="H1262" s="99"/>
      <c r="I1262" s="98"/>
      <c r="J1262" s="79"/>
      <c r="K1262" s="79"/>
      <c r="L1262" s="80"/>
      <c r="M1262" s="79"/>
      <c r="N1262" s="79"/>
      <c r="O1262" s="79"/>
      <c r="P1262" s="79"/>
      <c r="Q1262" s="79"/>
      <c r="R1262" s="79"/>
      <c r="S1262" s="79"/>
      <c r="T1262" s="79"/>
      <c r="U1262" s="79"/>
      <c r="V1262" s="79"/>
      <c r="W1262" s="79"/>
      <c r="X1262" s="79"/>
      <c r="Y1262" s="79"/>
      <c r="Z1262" s="79"/>
      <c r="AA1262" s="79"/>
      <c r="AB1262" s="79"/>
      <c r="AC1262" s="79"/>
      <c r="AD1262" s="79"/>
      <c r="AE1262" s="79"/>
      <c r="AF1262" s="79"/>
      <c r="AG1262" s="79"/>
    </row>
    <row r="1263" spans="1:33" s="105" customFormat="1" ht="12">
      <c r="A1263" s="96"/>
      <c r="B1263" s="145"/>
      <c r="C1263" s="97"/>
      <c r="D1263" s="98"/>
      <c r="E1263" s="96"/>
      <c r="F1263" s="99"/>
      <c r="G1263" s="99"/>
      <c r="H1263" s="99"/>
      <c r="I1263" s="98"/>
      <c r="J1263" s="79"/>
      <c r="K1263" s="79"/>
      <c r="L1263" s="80"/>
      <c r="M1263" s="79"/>
      <c r="N1263" s="79"/>
      <c r="O1263" s="79"/>
      <c r="P1263" s="79"/>
      <c r="Q1263" s="79"/>
      <c r="R1263" s="79"/>
      <c r="S1263" s="79"/>
      <c r="T1263" s="79"/>
      <c r="U1263" s="79"/>
      <c r="V1263" s="79"/>
      <c r="W1263" s="79"/>
      <c r="X1263" s="79"/>
      <c r="Y1263" s="79"/>
      <c r="Z1263" s="79"/>
      <c r="AA1263" s="79"/>
      <c r="AB1263" s="79"/>
      <c r="AC1263" s="79"/>
      <c r="AD1263" s="79"/>
      <c r="AE1263" s="79"/>
      <c r="AF1263" s="79"/>
      <c r="AG1263" s="79"/>
    </row>
    <row r="1264" spans="1:33" s="105" customFormat="1" ht="12">
      <c r="A1264" s="96"/>
      <c r="B1264" s="145"/>
      <c r="C1264" s="97"/>
      <c r="D1264" s="98"/>
      <c r="E1264" s="96"/>
      <c r="F1264" s="99"/>
      <c r="G1264" s="99"/>
      <c r="H1264" s="99"/>
      <c r="I1264" s="98"/>
      <c r="J1264" s="79"/>
      <c r="K1264" s="79"/>
      <c r="L1264" s="80"/>
      <c r="M1264" s="79"/>
      <c r="N1264" s="79"/>
      <c r="O1264" s="79"/>
      <c r="P1264" s="79"/>
      <c r="Q1264" s="79"/>
      <c r="R1264" s="79"/>
      <c r="S1264" s="79"/>
      <c r="T1264" s="79"/>
      <c r="U1264" s="79"/>
      <c r="V1264" s="79"/>
      <c r="W1264" s="79"/>
      <c r="X1264" s="79"/>
      <c r="Y1264" s="79"/>
      <c r="Z1264" s="79"/>
      <c r="AA1264" s="79"/>
      <c r="AB1264" s="79"/>
      <c r="AC1264" s="79"/>
      <c r="AD1264" s="79"/>
      <c r="AE1264" s="79"/>
      <c r="AF1264" s="79"/>
      <c r="AG1264" s="79"/>
    </row>
    <row r="1265" spans="1:33" s="105" customFormat="1" ht="12">
      <c r="A1265" s="96"/>
      <c r="B1265" s="145"/>
      <c r="C1265" s="97"/>
      <c r="D1265" s="98"/>
      <c r="E1265" s="96"/>
      <c r="F1265" s="99"/>
      <c r="G1265" s="99"/>
      <c r="H1265" s="99"/>
      <c r="I1265" s="98"/>
      <c r="J1265" s="79"/>
      <c r="K1265" s="79"/>
      <c r="L1265" s="80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  <c r="Z1265" s="79"/>
      <c r="AA1265" s="79"/>
      <c r="AB1265" s="79"/>
      <c r="AC1265" s="79"/>
      <c r="AD1265" s="79"/>
      <c r="AE1265" s="79"/>
      <c r="AF1265" s="79"/>
      <c r="AG1265" s="79"/>
    </row>
    <row r="1266" spans="1:33" s="105" customFormat="1" ht="12">
      <c r="A1266" s="96"/>
      <c r="B1266" s="145"/>
      <c r="C1266" s="97"/>
      <c r="D1266" s="98"/>
      <c r="E1266" s="96"/>
      <c r="F1266" s="99"/>
      <c r="G1266" s="99"/>
      <c r="H1266" s="99"/>
      <c r="I1266" s="98"/>
      <c r="J1266" s="79"/>
      <c r="K1266" s="79"/>
      <c r="L1266" s="80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  <c r="Z1266" s="79"/>
      <c r="AA1266" s="79"/>
      <c r="AB1266" s="79"/>
      <c r="AC1266" s="79"/>
      <c r="AD1266" s="79"/>
      <c r="AE1266" s="79"/>
      <c r="AF1266" s="79"/>
      <c r="AG1266" s="79"/>
    </row>
    <row r="1267" spans="1:33" s="105" customFormat="1" ht="12">
      <c r="A1267" s="96"/>
      <c r="B1267" s="145"/>
      <c r="C1267" s="97"/>
      <c r="D1267" s="98"/>
      <c r="E1267" s="96"/>
      <c r="F1267" s="99"/>
      <c r="G1267" s="99"/>
      <c r="H1267" s="99"/>
      <c r="I1267" s="98"/>
      <c r="J1267" s="79"/>
      <c r="K1267" s="79"/>
      <c r="L1267" s="80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  <c r="Z1267" s="79"/>
      <c r="AA1267" s="79"/>
      <c r="AB1267" s="79"/>
      <c r="AC1267" s="79"/>
      <c r="AD1267" s="79"/>
      <c r="AE1267" s="79"/>
      <c r="AF1267" s="79"/>
      <c r="AG1267" s="79"/>
    </row>
    <row r="1268" spans="1:33" s="105" customFormat="1" ht="12">
      <c r="A1268" s="96"/>
      <c r="B1268" s="145"/>
      <c r="C1268" s="97"/>
      <c r="D1268" s="98"/>
      <c r="E1268" s="96"/>
      <c r="F1268" s="99"/>
      <c r="G1268" s="99"/>
      <c r="H1268" s="99"/>
      <c r="I1268" s="98"/>
      <c r="J1268" s="79"/>
      <c r="K1268" s="79"/>
      <c r="L1268" s="80"/>
      <c r="M1268" s="79"/>
      <c r="N1268" s="79"/>
      <c r="O1268" s="79"/>
      <c r="P1268" s="79"/>
      <c r="Q1268" s="79"/>
      <c r="R1268" s="79"/>
      <c r="S1268" s="79"/>
      <c r="T1268" s="79"/>
      <c r="U1268" s="79"/>
      <c r="V1268" s="79"/>
      <c r="W1268" s="79"/>
      <c r="X1268" s="79"/>
      <c r="Y1268" s="79"/>
      <c r="Z1268" s="79"/>
      <c r="AA1268" s="79"/>
      <c r="AB1268" s="79"/>
      <c r="AC1268" s="79"/>
      <c r="AD1268" s="79"/>
      <c r="AE1268" s="79"/>
      <c r="AF1268" s="79"/>
      <c r="AG1268" s="79"/>
    </row>
    <row r="1269" spans="1:33" s="105" customFormat="1" ht="12">
      <c r="A1269" s="96"/>
      <c r="B1269" s="145"/>
      <c r="C1269" s="97"/>
      <c r="D1269" s="98"/>
      <c r="E1269" s="96"/>
      <c r="F1269" s="99"/>
      <c r="G1269" s="99"/>
      <c r="H1269" s="99"/>
      <c r="I1269" s="98"/>
      <c r="J1269" s="79"/>
      <c r="K1269" s="79"/>
      <c r="L1269" s="80"/>
      <c r="M1269" s="79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  <c r="X1269" s="79"/>
      <c r="Y1269" s="79"/>
      <c r="Z1269" s="79"/>
      <c r="AA1269" s="79"/>
      <c r="AB1269" s="79"/>
      <c r="AC1269" s="79"/>
      <c r="AD1269" s="79"/>
      <c r="AE1269" s="79"/>
      <c r="AF1269" s="79"/>
      <c r="AG1269" s="79"/>
    </row>
    <row r="1270" spans="1:33" s="105" customFormat="1" ht="12">
      <c r="A1270" s="96"/>
      <c r="B1270" s="145"/>
      <c r="C1270" s="97"/>
      <c r="D1270" s="98"/>
      <c r="E1270" s="96"/>
      <c r="F1270" s="99"/>
      <c r="G1270" s="99"/>
      <c r="H1270" s="99"/>
      <c r="I1270" s="98"/>
      <c r="J1270" s="79"/>
      <c r="K1270" s="79"/>
      <c r="L1270" s="80"/>
      <c r="M1270" s="79"/>
      <c r="N1270" s="79"/>
      <c r="O1270" s="79"/>
      <c r="P1270" s="79"/>
      <c r="Q1270" s="79"/>
      <c r="R1270" s="79"/>
      <c r="S1270" s="79"/>
      <c r="T1270" s="79"/>
      <c r="U1270" s="79"/>
      <c r="V1270" s="79"/>
      <c r="W1270" s="79"/>
      <c r="X1270" s="79"/>
      <c r="Y1270" s="79"/>
      <c r="Z1270" s="79"/>
      <c r="AA1270" s="79"/>
      <c r="AB1270" s="79"/>
      <c r="AC1270" s="79"/>
      <c r="AD1270" s="79"/>
      <c r="AE1270" s="79"/>
      <c r="AF1270" s="79"/>
      <c r="AG1270" s="79"/>
    </row>
    <row r="1271" spans="1:33" s="105" customFormat="1" ht="12">
      <c r="A1271" s="96"/>
      <c r="B1271" s="145"/>
      <c r="C1271" s="97"/>
      <c r="D1271" s="98"/>
      <c r="E1271" s="96"/>
      <c r="F1271" s="99"/>
      <c r="G1271" s="99"/>
      <c r="H1271" s="99"/>
      <c r="I1271" s="98"/>
      <c r="J1271" s="79"/>
      <c r="K1271" s="79"/>
      <c r="L1271" s="80"/>
      <c r="M1271" s="79"/>
      <c r="N1271" s="79"/>
      <c r="O1271" s="79"/>
      <c r="P1271" s="79"/>
      <c r="Q1271" s="79"/>
      <c r="R1271" s="79"/>
      <c r="S1271" s="79"/>
      <c r="T1271" s="79"/>
      <c r="U1271" s="79"/>
      <c r="V1271" s="79"/>
      <c r="W1271" s="79"/>
      <c r="X1271" s="79"/>
      <c r="Y1271" s="79"/>
      <c r="Z1271" s="79"/>
      <c r="AA1271" s="79"/>
      <c r="AB1271" s="79"/>
      <c r="AC1271" s="79"/>
      <c r="AD1271" s="79"/>
      <c r="AE1271" s="79"/>
      <c r="AF1271" s="79"/>
      <c r="AG1271" s="79"/>
    </row>
    <row r="1272" spans="1:33" s="105" customFormat="1" ht="12">
      <c r="A1272" s="96"/>
      <c r="B1272" s="145"/>
      <c r="C1272" s="97"/>
      <c r="D1272" s="98"/>
      <c r="E1272" s="96"/>
      <c r="F1272" s="99"/>
      <c r="G1272" s="99"/>
      <c r="H1272" s="99"/>
      <c r="I1272" s="98"/>
      <c r="J1272" s="79"/>
      <c r="K1272" s="79"/>
      <c r="L1272" s="80"/>
      <c r="M1272" s="79"/>
      <c r="N1272" s="79"/>
      <c r="O1272" s="79"/>
      <c r="P1272" s="79"/>
      <c r="Q1272" s="79"/>
      <c r="R1272" s="79"/>
      <c r="S1272" s="79"/>
      <c r="T1272" s="79"/>
      <c r="U1272" s="79"/>
      <c r="V1272" s="79"/>
      <c r="W1272" s="79"/>
      <c r="X1272" s="79"/>
      <c r="Y1272" s="79"/>
      <c r="Z1272" s="79"/>
      <c r="AA1272" s="79"/>
      <c r="AB1272" s="79"/>
      <c r="AC1272" s="79"/>
      <c r="AD1272" s="79"/>
      <c r="AE1272" s="79"/>
      <c r="AF1272" s="79"/>
      <c r="AG1272" s="79"/>
    </row>
    <row r="1273" spans="1:33" s="105" customFormat="1" ht="12">
      <c r="A1273" s="96"/>
      <c r="B1273" s="145"/>
      <c r="C1273" s="97"/>
      <c r="D1273" s="98"/>
      <c r="E1273" s="96"/>
      <c r="F1273" s="99"/>
      <c r="G1273" s="99"/>
      <c r="H1273" s="99"/>
      <c r="I1273" s="98"/>
      <c r="J1273" s="79"/>
      <c r="K1273" s="79"/>
      <c r="L1273" s="80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  <c r="Z1273" s="79"/>
      <c r="AA1273" s="79"/>
      <c r="AB1273" s="79"/>
      <c r="AC1273" s="79"/>
      <c r="AD1273" s="79"/>
      <c r="AE1273" s="79"/>
      <c r="AF1273" s="79"/>
      <c r="AG1273" s="79"/>
    </row>
    <row r="1274" spans="1:33" s="105" customFormat="1" ht="12">
      <c r="A1274" s="96"/>
      <c r="B1274" s="145"/>
      <c r="C1274" s="97"/>
      <c r="D1274" s="98"/>
      <c r="E1274" s="96"/>
      <c r="F1274" s="99"/>
      <c r="G1274" s="99"/>
      <c r="H1274" s="99"/>
      <c r="I1274" s="98"/>
      <c r="J1274" s="79"/>
      <c r="K1274" s="79"/>
      <c r="L1274" s="80"/>
      <c r="M1274" s="79"/>
      <c r="N1274" s="79"/>
      <c r="O1274" s="79"/>
      <c r="P1274" s="79"/>
      <c r="Q1274" s="79"/>
      <c r="R1274" s="79"/>
      <c r="S1274" s="79"/>
      <c r="T1274" s="79"/>
      <c r="U1274" s="79"/>
      <c r="V1274" s="79"/>
      <c r="W1274" s="79"/>
      <c r="X1274" s="79"/>
      <c r="Y1274" s="79"/>
      <c r="Z1274" s="79"/>
      <c r="AA1274" s="79"/>
      <c r="AB1274" s="79"/>
      <c r="AC1274" s="79"/>
      <c r="AD1274" s="79"/>
      <c r="AE1274" s="79"/>
      <c r="AF1274" s="79"/>
      <c r="AG1274" s="79"/>
    </row>
    <row r="1275" spans="1:33" s="105" customFormat="1" ht="12">
      <c r="A1275" s="96"/>
      <c r="B1275" s="145"/>
      <c r="C1275" s="97"/>
      <c r="D1275" s="98"/>
      <c r="E1275" s="96"/>
      <c r="F1275" s="99"/>
      <c r="G1275" s="99"/>
      <c r="H1275" s="99"/>
      <c r="I1275" s="98"/>
      <c r="J1275" s="79"/>
      <c r="K1275" s="79"/>
      <c r="L1275" s="80"/>
      <c r="M1275" s="79"/>
      <c r="N1275" s="79"/>
      <c r="O1275" s="79"/>
      <c r="P1275" s="79"/>
      <c r="Q1275" s="79"/>
      <c r="R1275" s="79"/>
      <c r="S1275" s="79"/>
      <c r="T1275" s="79"/>
      <c r="U1275" s="79"/>
      <c r="V1275" s="79"/>
      <c r="W1275" s="79"/>
      <c r="X1275" s="79"/>
      <c r="Y1275" s="79"/>
      <c r="Z1275" s="79"/>
      <c r="AA1275" s="79"/>
      <c r="AB1275" s="79"/>
      <c r="AC1275" s="79"/>
      <c r="AD1275" s="79"/>
      <c r="AE1275" s="79"/>
      <c r="AF1275" s="79"/>
      <c r="AG1275" s="79"/>
    </row>
    <row r="1276" spans="1:33" s="105" customFormat="1" ht="12">
      <c r="A1276" s="96"/>
      <c r="B1276" s="145"/>
      <c r="C1276" s="97"/>
      <c r="D1276" s="98"/>
      <c r="E1276" s="96"/>
      <c r="F1276" s="99"/>
      <c r="G1276" s="99"/>
      <c r="H1276" s="99"/>
      <c r="I1276" s="98"/>
      <c r="J1276" s="79"/>
      <c r="K1276" s="79"/>
      <c r="L1276" s="80"/>
      <c r="M1276" s="79"/>
      <c r="N1276" s="79"/>
      <c r="O1276" s="79"/>
      <c r="P1276" s="79"/>
      <c r="Q1276" s="79"/>
      <c r="R1276" s="79"/>
      <c r="S1276" s="79"/>
      <c r="T1276" s="79"/>
      <c r="U1276" s="79"/>
      <c r="V1276" s="79"/>
      <c r="W1276" s="79"/>
      <c r="X1276" s="79"/>
      <c r="Y1276" s="79"/>
      <c r="Z1276" s="79"/>
      <c r="AA1276" s="79"/>
      <c r="AB1276" s="79"/>
      <c r="AC1276" s="79"/>
      <c r="AD1276" s="79"/>
      <c r="AE1276" s="79"/>
      <c r="AF1276" s="79"/>
      <c r="AG1276" s="79"/>
    </row>
    <row r="1277" spans="1:33" s="105" customFormat="1" ht="12">
      <c r="A1277" s="96"/>
      <c r="B1277" s="145"/>
      <c r="C1277" s="97"/>
      <c r="D1277" s="98"/>
      <c r="E1277" s="96"/>
      <c r="F1277" s="99"/>
      <c r="G1277" s="99"/>
      <c r="H1277" s="99"/>
      <c r="I1277" s="98"/>
      <c r="J1277" s="79"/>
      <c r="K1277" s="79"/>
      <c r="L1277" s="80"/>
      <c r="M1277" s="79"/>
      <c r="N1277" s="79"/>
      <c r="O1277" s="79"/>
      <c r="P1277" s="79"/>
      <c r="Q1277" s="79"/>
      <c r="R1277" s="79"/>
      <c r="S1277" s="79"/>
      <c r="T1277" s="79"/>
      <c r="U1277" s="79"/>
      <c r="V1277" s="79"/>
      <c r="W1277" s="79"/>
      <c r="X1277" s="79"/>
      <c r="Y1277" s="79"/>
      <c r="Z1277" s="79"/>
      <c r="AA1277" s="79"/>
      <c r="AB1277" s="79"/>
      <c r="AC1277" s="79"/>
      <c r="AD1277" s="79"/>
      <c r="AE1277" s="79"/>
      <c r="AF1277" s="79"/>
      <c r="AG1277" s="79"/>
    </row>
    <row r="1278" spans="1:33" s="105" customFormat="1" ht="12">
      <c r="A1278" s="96"/>
      <c r="B1278" s="145"/>
      <c r="C1278" s="97"/>
      <c r="D1278" s="98"/>
      <c r="E1278" s="96"/>
      <c r="F1278" s="99"/>
      <c r="G1278" s="99"/>
      <c r="H1278" s="99"/>
      <c r="I1278" s="98"/>
      <c r="J1278" s="79"/>
      <c r="K1278" s="79"/>
      <c r="L1278" s="80"/>
      <c r="M1278" s="79"/>
      <c r="N1278" s="79"/>
      <c r="O1278" s="79"/>
      <c r="P1278" s="79"/>
      <c r="Q1278" s="79"/>
      <c r="R1278" s="79"/>
      <c r="S1278" s="79"/>
      <c r="T1278" s="79"/>
      <c r="U1278" s="79"/>
      <c r="V1278" s="79"/>
      <c r="W1278" s="79"/>
      <c r="X1278" s="79"/>
      <c r="Y1278" s="79"/>
      <c r="Z1278" s="79"/>
      <c r="AA1278" s="79"/>
      <c r="AB1278" s="79"/>
      <c r="AC1278" s="79"/>
      <c r="AD1278" s="79"/>
      <c r="AE1278" s="79"/>
      <c r="AF1278" s="79"/>
      <c r="AG1278" s="79"/>
    </row>
    <row r="1279" spans="1:33" s="105" customFormat="1" ht="12">
      <c r="A1279" s="96"/>
      <c r="B1279" s="145"/>
      <c r="C1279" s="97"/>
      <c r="D1279" s="98"/>
      <c r="E1279" s="96"/>
      <c r="F1279" s="99"/>
      <c r="G1279" s="99"/>
      <c r="H1279" s="99"/>
      <c r="I1279" s="98"/>
      <c r="J1279" s="79"/>
      <c r="K1279" s="79"/>
      <c r="L1279" s="80"/>
      <c r="M1279" s="79"/>
      <c r="N1279" s="79"/>
      <c r="O1279" s="79"/>
      <c r="P1279" s="79"/>
      <c r="Q1279" s="79"/>
      <c r="R1279" s="79"/>
      <c r="S1279" s="79"/>
      <c r="T1279" s="79"/>
      <c r="U1279" s="79"/>
      <c r="V1279" s="79"/>
      <c r="W1279" s="79"/>
      <c r="X1279" s="79"/>
      <c r="Y1279" s="79"/>
      <c r="Z1279" s="79"/>
      <c r="AA1279" s="79"/>
      <c r="AB1279" s="79"/>
      <c r="AC1279" s="79"/>
      <c r="AD1279" s="79"/>
      <c r="AE1279" s="79"/>
      <c r="AF1279" s="79"/>
      <c r="AG1279" s="79"/>
    </row>
    <row r="1280" spans="1:33" s="105" customFormat="1" ht="12">
      <c r="A1280" s="96"/>
      <c r="B1280" s="145"/>
      <c r="C1280" s="97"/>
      <c r="D1280" s="98"/>
      <c r="E1280" s="96"/>
      <c r="F1280" s="99"/>
      <c r="G1280" s="99"/>
      <c r="H1280" s="99"/>
      <c r="I1280" s="98"/>
      <c r="J1280" s="79"/>
      <c r="K1280" s="79"/>
      <c r="L1280" s="80"/>
      <c r="M1280" s="79"/>
      <c r="N1280" s="79"/>
      <c r="O1280" s="79"/>
      <c r="P1280" s="79"/>
      <c r="Q1280" s="79"/>
      <c r="R1280" s="79"/>
      <c r="S1280" s="79"/>
      <c r="T1280" s="79"/>
      <c r="U1280" s="79"/>
      <c r="V1280" s="79"/>
      <c r="W1280" s="79"/>
      <c r="X1280" s="79"/>
      <c r="Y1280" s="79"/>
      <c r="Z1280" s="79"/>
      <c r="AA1280" s="79"/>
      <c r="AB1280" s="79"/>
      <c r="AC1280" s="79"/>
      <c r="AD1280" s="79"/>
      <c r="AE1280" s="79"/>
      <c r="AF1280" s="79"/>
      <c r="AG1280" s="79"/>
    </row>
    <row r="1281" spans="1:33" s="105" customFormat="1" ht="12">
      <c r="A1281" s="96"/>
      <c r="B1281" s="145"/>
      <c r="C1281" s="97"/>
      <c r="D1281" s="98"/>
      <c r="E1281" s="96"/>
      <c r="F1281" s="99"/>
      <c r="G1281" s="99"/>
      <c r="H1281" s="99"/>
      <c r="I1281" s="98"/>
      <c r="J1281" s="79"/>
      <c r="K1281" s="79"/>
      <c r="L1281" s="80"/>
      <c r="M1281" s="79"/>
      <c r="N1281" s="79"/>
      <c r="O1281" s="79"/>
      <c r="P1281" s="79"/>
      <c r="Q1281" s="79"/>
      <c r="R1281" s="79"/>
      <c r="S1281" s="79"/>
      <c r="T1281" s="79"/>
      <c r="U1281" s="79"/>
      <c r="V1281" s="79"/>
      <c r="W1281" s="79"/>
      <c r="X1281" s="79"/>
      <c r="Y1281" s="79"/>
      <c r="Z1281" s="79"/>
      <c r="AA1281" s="79"/>
      <c r="AB1281" s="79"/>
      <c r="AC1281" s="79"/>
      <c r="AD1281" s="79"/>
      <c r="AE1281" s="79"/>
      <c r="AF1281" s="79"/>
      <c r="AG1281" s="79"/>
    </row>
    <row r="1282" spans="1:33" s="105" customFormat="1" ht="12">
      <c r="A1282" s="96"/>
      <c r="B1282" s="145"/>
      <c r="C1282" s="97"/>
      <c r="D1282" s="98"/>
      <c r="E1282" s="96"/>
      <c r="F1282" s="99"/>
      <c r="G1282" s="99"/>
      <c r="H1282" s="99"/>
      <c r="I1282" s="98"/>
      <c r="J1282" s="79"/>
      <c r="K1282" s="79"/>
      <c r="L1282" s="80"/>
      <c r="M1282" s="79"/>
      <c r="N1282" s="79"/>
      <c r="O1282" s="79"/>
      <c r="P1282" s="79"/>
      <c r="Q1282" s="79"/>
      <c r="R1282" s="79"/>
      <c r="S1282" s="79"/>
      <c r="T1282" s="79"/>
      <c r="U1282" s="79"/>
      <c r="V1282" s="79"/>
      <c r="W1282" s="79"/>
      <c r="X1282" s="79"/>
      <c r="Y1282" s="79"/>
      <c r="Z1282" s="79"/>
      <c r="AA1282" s="79"/>
      <c r="AB1282" s="79"/>
      <c r="AC1282" s="79"/>
      <c r="AD1282" s="79"/>
      <c r="AE1282" s="79"/>
      <c r="AF1282" s="79"/>
      <c r="AG1282" s="79"/>
    </row>
    <row r="1283" spans="1:33" s="105" customFormat="1" ht="12">
      <c r="A1283" s="96"/>
      <c r="B1283" s="145"/>
      <c r="C1283" s="97"/>
      <c r="D1283" s="98"/>
      <c r="E1283" s="96"/>
      <c r="F1283" s="99"/>
      <c r="G1283" s="99"/>
      <c r="H1283" s="99"/>
      <c r="I1283" s="98"/>
      <c r="J1283" s="79"/>
      <c r="K1283" s="79"/>
      <c r="L1283" s="80"/>
      <c r="M1283" s="79"/>
      <c r="N1283" s="79"/>
      <c r="O1283" s="79"/>
      <c r="P1283" s="79"/>
      <c r="Q1283" s="79"/>
      <c r="R1283" s="79"/>
      <c r="S1283" s="79"/>
      <c r="T1283" s="79"/>
      <c r="U1283" s="79"/>
      <c r="V1283" s="79"/>
      <c r="W1283" s="79"/>
      <c r="X1283" s="79"/>
      <c r="Y1283" s="79"/>
      <c r="Z1283" s="79"/>
      <c r="AA1283" s="79"/>
      <c r="AB1283" s="79"/>
      <c r="AC1283" s="79"/>
      <c r="AD1283" s="79"/>
      <c r="AE1283" s="79"/>
      <c r="AF1283" s="79"/>
      <c r="AG1283" s="79"/>
    </row>
    <row r="1284" spans="1:33" s="105" customFormat="1" ht="12">
      <c r="A1284" s="96"/>
      <c r="B1284" s="145"/>
      <c r="C1284" s="97"/>
      <c r="D1284" s="98"/>
      <c r="E1284" s="96"/>
      <c r="F1284" s="99"/>
      <c r="G1284" s="99"/>
      <c r="H1284" s="99"/>
      <c r="I1284" s="98"/>
      <c r="J1284" s="79"/>
      <c r="K1284" s="79"/>
      <c r="L1284" s="80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  <c r="Z1284" s="79"/>
      <c r="AA1284" s="79"/>
      <c r="AB1284" s="79"/>
      <c r="AC1284" s="79"/>
      <c r="AD1284" s="79"/>
      <c r="AE1284" s="79"/>
      <c r="AF1284" s="79"/>
      <c r="AG1284" s="79"/>
    </row>
    <row r="1285" spans="1:33" s="105" customFormat="1" ht="12">
      <c r="A1285" s="96"/>
      <c r="B1285" s="145"/>
      <c r="C1285" s="97"/>
      <c r="D1285" s="98"/>
      <c r="E1285" s="96"/>
      <c r="F1285" s="99"/>
      <c r="G1285" s="99"/>
      <c r="H1285" s="99"/>
      <c r="I1285" s="98"/>
      <c r="J1285" s="79"/>
      <c r="K1285" s="79"/>
      <c r="L1285" s="80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  <c r="Z1285" s="79"/>
      <c r="AA1285" s="79"/>
      <c r="AB1285" s="79"/>
      <c r="AC1285" s="79"/>
      <c r="AD1285" s="79"/>
      <c r="AE1285" s="79"/>
      <c r="AF1285" s="79"/>
      <c r="AG1285" s="79"/>
    </row>
    <row r="1286" spans="1:33" s="105" customFormat="1" ht="12">
      <c r="A1286" s="96"/>
      <c r="B1286" s="145"/>
      <c r="C1286" s="97"/>
      <c r="D1286" s="98"/>
      <c r="E1286" s="96"/>
      <c r="F1286" s="99"/>
      <c r="G1286" s="99"/>
      <c r="H1286" s="99"/>
      <c r="I1286" s="98"/>
      <c r="J1286" s="79"/>
      <c r="K1286" s="79"/>
      <c r="L1286" s="80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  <c r="Z1286" s="79"/>
      <c r="AA1286" s="79"/>
      <c r="AB1286" s="79"/>
      <c r="AC1286" s="79"/>
      <c r="AD1286" s="79"/>
      <c r="AE1286" s="79"/>
      <c r="AF1286" s="79"/>
      <c r="AG1286" s="79"/>
    </row>
    <row r="1287" spans="1:33" s="105" customFormat="1" ht="12">
      <c r="A1287" s="96"/>
      <c r="B1287" s="145"/>
      <c r="C1287" s="97"/>
      <c r="D1287" s="98"/>
      <c r="E1287" s="96"/>
      <c r="F1287" s="99"/>
      <c r="G1287" s="99"/>
      <c r="H1287" s="99"/>
      <c r="I1287" s="98"/>
      <c r="J1287" s="79"/>
      <c r="K1287" s="79"/>
      <c r="L1287" s="80"/>
      <c r="M1287" s="79"/>
      <c r="N1287" s="79"/>
      <c r="O1287" s="79"/>
      <c r="P1287" s="79"/>
      <c r="Q1287" s="79"/>
      <c r="R1287" s="79"/>
      <c r="S1287" s="79"/>
      <c r="T1287" s="79"/>
      <c r="U1287" s="79"/>
      <c r="V1287" s="79"/>
      <c r="W1287" s="79"/>
      <c r="X1287" s="79"/>
      <c r="Y1287" s="79"/>
      <c r="Z1287" s="79"/>
      <c r="AA1287" s="79"/>
      <c r="AB1287" s="79"/>
      <c r="AC1287" s="79"/>
      <c r="AD1287" s="79"/>
      <c r="AE1287" s="79"/>
      <c r="AF1287" s="79"/>
      <c r="AG1287" s="79"/>
    </row>
    <row r="1288" spans="1:33" s="105" customFormat="1" ht="12">
      <c r="A1288" s="96"/>
      <c r="B1288" s="145"/>
      <c r="C1288" s="97"/>
      <c r="D1288" s="98"/>
      <c r="E1288" s="96"/>
      <c r="F1288" s="99"/>
      <c r="G1288" s="99"/>
      <c r="H1288" s="99"/>
      <c r="I1288" s="98"/>
      <c r="J1288" s="79"/>
      <c r="K1288" s="79"/>
      <c r="L1288" s="80"/>
      <c r="M1288" s="79"/>
      <c r="N1288" s="79"/>
      <c r="O1288" s="79"/>
      <c r="P1288" s="79"/>
      <c r="Q1288" s="79"/>
      <c r="R1288" s="79"/>
      <c r="S1288" s="79"/>
      <c r="T1288" s="79"/>
      <c r="U1288" s="79"/>
      <c r="V1288" s="79"/>
      <c r="W1288" s="79"/>
      <c r="X1288" s="79"/>
      <c r="Y1288" s="79"/>
      <c r="Z1288" s="79"/>
      <c r="AA1288" s="79"/>
      <c r="AB1288" s="79"/>
      <c r="AC1288" s="79"/>
      <c r="AD1288" s="79"/>
      <c r="AE1288" s="79"/>
      <c r="AF1288" s="79"/>
      <c r="AG1288" s="79"/>
    </row>
    <row r="1289" spans="1:33" s="105" customFormat="1" ht="12">
      <c r="A1289" s="96"/>
      <c r="B1289" s="145"/>
      <c r="C1289" s="97"/>
      <c r="D1289" s="98"/>
      <c r="E1289" s="96"/>
      <c r="F1289" s="99"/>
      <c r="G1289" s="99"/>
      <c r="H1289" s="99"/>
      <c r="I1289" s="98"/>
      <c r="J1289" s="79"/>
      <c r="K1289" s="79"/>
      <c r="L1289" s="80"/>
      <c r="M1289" s="79"/>
      <c r="N1289" s="79"/>
      <c r="O1289" s="79"/>
      <c r="P1289" s="79"/>
      <c r="Q1289" s="79"/>
      <c r="R1289" s="79"/>
      <c r="S1289" s="79"/>
      <c r="T1289" s="79"/>
      <c r="U1289" s="79"/>
      <c r="V1289" s="79"/>
      <c r="W1289" s="79"/>
      <c r="X1289" s="79"/>
      <c r="Y1289" s="79"/>
      <c r="Z1289" s="79"/>
      <c r="AA1289" s="79"/>
      <c r="AB1289" s="79"/>
      <c r="AC1289" s="79"/>
      <c r="AD1289" s="79"/>
      <c r="AE1289" s="79"/>
      <c r="AF1289" s="79"/>
      <c r="AG1289" s="79"/>
    </row>
    <row r="1290" spans="1:33" s="105" customFormat="1" ht="12">
      <c r="A1290" s="96"/>
      <c r="B1290" s="145"/>
      <c r="C1290" s="97"/>
      <c r="D1290" s="98"/>
      <c r="E1290" s="96"/>
      <c r="F1290" s="99"/>
      <c r="G1290" s="99"/>
      <c r="H1290" s="99"/>
      <c r="I1290" s="98"/>
      <c r="J1290" s="79"/>
      <c r="K1290" s="79"/>
      <c r="L1290" s="80"/>
      <c r="M1290" s="79"/>
      <c r="N1290" s="79"/>
      <c r="O1290" s="79"/>
      <c r="P1290" s="79"/>
      <c r="Q1290" s="79"/>
      <c r="R1290" s="79"/>
      <c r="S1290" s="79"/>
      <c r="T1290" s="79"/>
      <c r="U1290" s="79"/>
      <c r="V1290" s="79"/>
      <c r="W1290" s="79"/>
      <c r="X1290" s="79"/>
      <c r="Y1290" s="79"/>
      <c r="Z1290" s="79"/>
      <c r="AA1290" s="79"/>
      <c r="AB1290" s="79"/>
      <c r="AC1290" s="79"/>
      <c r="AD1290" s="79"/>
      <c r="AE1290" s="79"/>
      <c r="AF1290" s="79"/>
      <c r="AG1290" s="79"/>
    </row>
    <row r="1291" spans="1:33" s="105" customFormat="1" ht="12">
      <c r="A1291" s="96"/>
      <c r="B1291" s="145"/>
      <c r="C1291" s="97"/>
      <c r="D1291" s="98"/>
      <c r="E1291" s="96"/>
      <c r="F1291" s="99"/>
      <c r="G1291" s="99"/>
      <c r="H1291" s="99"/>
      <c r="I1291" s="98"/>
      <c r="J1291" s="79"/>
      <c r="K1291" s="79"/>
      <c r="L1291" s="80"/>
      <c r="M1291" s="79"/>
      <c r="N1291" s="79"/>
      <c r="O1291" s="79"/>
      <c r="P1291" s="79"/>
      <c r="Q1291" s="79"/>
      <c r="R1291" s="79"/>
      <c r="S1291" s="79"/>
      <c r="T1291" s="79"/>
      <c r="U1291" s="79"/>
      <c r="V1291" s="79"/>
      <c r="W1291" s="79"/>
      <c r="X1291" s="79"/>
      <c r="Y1291" s="79"/>
      <c r="Z1291" s="79"/>
      <c r="AA1291" s="79"/>
      <c r="AB1291" s="79"/>
      <c r="AC1291" s="79"/>
      <c r="AD1291" s="79"/>
      <c r="AE1291" s="79"/>
      <c r="AF1291" s="79"/>
      <c r="AG1291" s="79"/>
    </row>
    <row r="1292" spans="1:33" s="105" customFormat="1" ht="12">
      <c r="A1292" s="96"/>
      <c r="B1292" s="145"/>
      <c r="C1292" s="97"/>
      <c r="D1292" s="98"/>
      <c r="E1292" s="96"/>
      <c r="F1292" s="99"/>
      <c r="G1292" s="99"/>
      <c r="H1292" s="99"/>
      <c r="I1292" s="98"/>
      <c r="J1292" s="79"/>
      <c r="K1292" s="79"/>
      <c r="L1292" s="80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  <c r="Z1292" s="79"/>
      <c r="AA1292" s="79"/>
      <c r="AB1292" s="79"/>
      <c r="AC1292" s="79"/>
      <c r="AD1292" s="79"/>
      <c r="AE1292" s="79"/>
      <c r="AF1292" s="79"/>
      <c r="AG1292" s="79"/>
    </row>
    <row r="1293" spans="1:33" s="105" customFormat="1" ht="12">
      <c r="A1293" s="96"/>
      <c r="B1293" s="145"/>
      <c r="C1293" s="97"/>
      <c r="D1293" s="98"/>
      <c r="E1293" s="96"/>
      <c r="F1293" s="99"/>
      <c r="G1293" s="99"/>
      <c r="H1293" s="99"/>
      <c r="I1293" s="98"/>
      <c r="J1293" s="79"/>
      <c r="K1293" s="79"/>
      <c r="L1293" s="80"/>
      <c r="M1293" s="79"/>
      <c r="N1293" s="79"/>
      <c r="O1293" s="79"/>
      <c r="P1293" s="79"/>
      <c r="Q1293" s="79"/>
      <c r="R1293" s="79"/>
      <c r="S1293" s="79"/>
      <c r="T1293" s="79"/>
      <c r="U1293" s="79"/>
      <c r="V1293" s="79"/>
      <c r="W1293" s="79"/>
      <c r="X1293" s="79"/>
      <c r="Y1293" s="79"/>
      <c r="Z1293" s="79"/>
      <c r="AA1293" s="79"/>
      <c r="AB1293" s="79"/>
      <c r="AC1293" s="79"/>
      <c r="AD1293" s="79"/>
      <c r="AE1293" s="79"/>
      <c r="AF1293" s="79"/>
      <c r="AG1293" s="79"/>
    </row>
    <row r="1294" spans="1:33" s="105" customFormat="1" ht="12">
      <c r="A1294" s="96"/>
      <c r="B1294" s="145"/>
      <c r="C1294" s="97"/>
      <c r="D1294" s="98"/>
      <c r="E1294" s="96"/>
      <c r="F1294" s="99"/>
      <c r="G1294" s="99"/>
      <c r="H1294" s="99"/>
      <c r="I1294" s="98"/>
      <c r="J1294" s="79"/>
      <c r="K1294" s="79"/>
      <c r="L1294" s="80"/>
      <c r="M1294" s="79"/>
      <c r="N1294" s="79"/>
      <c r="O1294" s="79"/>
      <c r="P1294" s="79"/>
      <c r="Q1294" s="79"/>
      <c r="R1294" s="79"/>
      <c r="S1294" s="79"/>
      <c r="T1294" s="79"/>
      <c r="U1294" s="79"/>
      <c r="V1294" s="79"/>
      <c r="W1294" s="79"/>
      <c r="X1294" s="79"/>
      <c r="Y1294" s="79"/>
      <c r="Z1294" s="79"/>
      <c r="AA1294" s="79"/>
      <c r="AB1294" s="79"/>
      <c r="AC1294" s="79"/>
      <c r="AD1294" s="79"/>
      <c r="AE1294" s="79"/>
      <c r="AF1294" s="79"/>
      <c r="AG1294" s="79"/>
    </row>
    <row r="1295" spans="1:33" s="105" customFormat="1" ht="12">
      <c r="A1295" s="96"/>
      <c r="B1295" s="145"/>
      <c r="C1295" s="97"/>
      <c r="D1295" s="98"/>
      <c r="E1295" s="96"/>
      <c r="F1295" s="99"/>
      <c r="G1295" s="99"/>
      <c r="H1295" s="99"/>
      <c r="I1295" s="98"/>
      <c r="J1295" s="79"/>
      <c r="K1295" s="79"/>
      <c r="L1295" s="80"/>
      <c r="M1295" s="79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  <c r="X1295" s="79"/>
      <c r="Y1295" s="79"/>
      <c r="Z1295" s="79"/>
      <c r="AA1295" s="79"/>
      <c r="AB1295" s="79"/>
      <c r="AC1295" s="79"/>
      <c r="AD1295" s="79"/>
      <c r="AE1295" s="79"/>
      <c r="AF1295" s="79"/>
      <c r="AG1295" s="79"/>
    </row>
    <row r="1296" spans="1:33" s="105" customFormat="1" ht="12">
      <c r="A1296" s="96"/>
      <c r="B1296" s="145"/>
      <c r="C1296" s="97"/>
      <c r="D1296" s="98"/>
      <c r="E1296" s="96"/>
      <c r="F1296" s="99"/>
      <c r="G1296" s="99"/>
      <c r="H1296" s="99"/>
      <c r="I1296" s="98"/>
      <c r="J1296" s="79"/>
      <c r="K1296" s="79"/>
      <c r="L1296" s="80"/>
      <c r="M1296" s="79"/>
      <c r="N1296" s="79"/>
      <c r="O1296" s="79"/>
      <c r="P1296" s="79"/>
      <c r="Q1296" s="79"/>
      <c r="R1296" s="79"/>
      <c r="S1296" s="79"/>
      <c r="T1296" s="79"/>
      <c r="U1296" s="79"/>
      <c r="V1296" s="79"/>
      <c r="W1296" s="79"/>
      <c r="X1296" s="79"/>
      <c r="Y1296" s="79"/>
      <c r="Z1296" s="79"/>
      <c r="AA1296" s="79"/>
      <c r="AB1296" s="79"/>
      <c r="AC1296" s="79"/>
      <c r="AD1296" s="79"/>
      <c r="AE1296" s="79"/>
      <c r="AF1296" s="79"/>
      <c r="AG1296" s="79"/>
    </row>
    <row r="1297" spans="1:33" s="105" customFormat="1" ht="12">
      <c r="A1297" s="96"/>
      <c r="B1297" s="145"/>
      <c r="C1297" s="97"/>
      <c r="D1297" s="98"/>
      <c r="E1297" s="96"/>
      <c r="F1297" s="99"/>
      <c r="G1297" s="99"/>
      <c r="H1297" s="99"/>
      <c r="I1297" s="98"/>
      <c r="J1297" s="79"/>
      <c r="K1297" s="79"/>
      <c r="L1297" s="80"/>
      <c r="M1297" s="79"/>
      <c r="N1297" s="79"/>
      <c r="O1297" s="79"/>
      <c r="P1297" s="79"/>
      <c r="Q1297" s="79"/>
      <c r="R1297" s="79"/>
      <c r="S1297" s="79"/>
      <c r="T1297" s="79"/>
      <c r="U1297" s="79"/>
      <c r="V1297" s="79"/>
      <c r="W1297" s="79"/>
      <c r="X1297" s="79"/>
      <c r="Y1297" s="79"/>
      <c r="Z1297" s="79"/>
      <c r="AA1297" s="79"/>
      <c r="AB1297" s="79"/>
      <c r="AC1297" s="79"/>
      <c r="AD1297" s="79"/>
      <c r="AE1297" s="79"/>
      <c r="AF1297" s="79"/>
      <c r="AG1297" s="79"/>
    </row>
    <row r="1298" spans="1:33" s="105" customFormat="1" ht="12">
      <c r="A1298" s="96"/>
      <c r="B1298" s="145"/>
      <c r="C1298" s="97"/>
      <c r="D1298" s="98"/>
      <c r="E1298" s="96"/>
      <c r="F1298" s="99"/>
      <c r="G1298" s="99"/>
      <c r="H1298" s="99"/>
      <c r="I1298" s="98"/>
      <c r="J1298" s="79"/>
      <c r="K1298" s="79"/>
      <c r="L1298" s="80"/>
      <c r="M1298" s="79"/>
      <c r="N1298" s="79"/>
      <c r="O1298" s="79"/>
      <c r="P1298" s="79"/>
      <c r="Q1298" s="79"/>
      <c r="R1298" s="79"/>
      <c r="S1298" s="79"/>
      <c r="T1298" s="79"/>
      <c r="U1298" s="79"/>
      <c r="V1298" s="79"/>
      <c r="W1298" s="79"/>
      <c r="X1298" s="79"/>
      <c r="Y1298" s="79"/>
      <c r="Z1298" s="79"/>
      <c r="AA1298" s="79"/>
      <c r="AB1298" s="79"/>
      <c r="AC1298" s="79"/>
      <c r="AD1298" s="79"/>
      <c r="AE1298" s="79"/>
      <c r="AF1298" s="79"/>
      <c r="AG1298" s="79"/>
    </row>
    <row r="1299" spans="1:33" s="105" customFormat="1" ht="12">
      <c r="A1299" s="96"/>
      <c r="B1299" s="145"/>
      <c r="C1299" s="97"/>
      <c r="D1299" s="98"/>
      <c r="E1299" s="96"/>
      <c r="F1299" s="99"/>
      <c r="G1299" s="99"/>
      <c r="H1299" s="99"/>
      <c r="I1299" s="98"/>
      <c r="J1299" s="79"/>
      <c r="K1299" s="79"/>
      <c r="L1299" s="80"/>
      <c r="M1299" s="79"/>
      <c r="N1299" s="79"/>
      <c r="O1299" s="79"/>
      <c r="P1299" s="79"/>
      <c r="Q1299" s="79"/>
      <c r="R1299" s="79"/>
      <c r="S1299" s="79"/>
      <c r="T1299" s="79"/>
      <c r="U1299" s="79"/>
      <c r="V1299" s="79"/>
      <c r="W1299" s="79"/>
      <c r="X1299" s="79"/>
      <c r="Y1299" s="79"/>
      <c r="Z1299" s="79"/>
      <c r="AA1299" s="79"/>
      <c r="AB1299" s="79"/>
      <c r="AC1299" s="79"/>
      <c r="AD1299" s="79"/>
      <c r="AE1299" s="79"/>
      <c r="AF1299" s="79"/>
      <c r="AG1299" s="79"/>
    </row>
    <row r="1300" spans="1:33" s="105" customFormat="1" ht="12">
      <c r="A1300" s="96"/>
      <c r="B1300" s="145"/>
      <c r="C1300" s="97"/>
      <c r="D1300" s="98"/>
      <c r="E1300" s="96"/>
      <c r="F1300" s="99"/>
      <c r="G1300" s="99"/>
      <c r="H1300" s="99"/>
      <c r="I1300" s="98"/>
      <c r="J1300" s="79"/>
      <c r="K1300" s="79"/>
      <c r="L1300" s="80"/>
      <c r="M1300" s="79"/>
      <c r="N1300" s="79"/>
      <c r="O1300" s="79"/>
      <c r="P1300" s="79"/>
      <c r="Q1300" s="79"/>
      <c r="R1300" s="79"/>
      <c r="S1300" s="79"/>
      <c r="T1300" s="79"/>
      <c r="U1300" s="79"/>
      <c r="V1300" s="79"/>
      <c r="W1300" s="79"/>
      <c r="X1300" s="79"/>
      <c r="Y1300" s="79"/>
      <c r="Z1300" s="79"/>
      <c r="AA1300" s="79"/>
      <c r="AB1300" s="79"/>
      <c r="AC1300" s="79"/>
      <c r="AD1300" s="79"/>
      <c r="AE1300" s="79"/>
      <c r="AF1300" s="79"/>
      <c r="AG1300" s="79"/>
    </row>
    <row r="1301" spans="1:33" s="105" customFormat="1" ht="12">
      <c r="A1301" s="96"/>
      <c r="B1301" s="145"/>
      <c r="C1301" s="97"/>
      <c r="D1301" s="98"/>
      <c r="E1301" s="96"/>
      <c r="F1301" s="99"/>
      <c r="G1301" s="99"/>
      <c r="H1301" s="99"/>
      <c r="I1301" s="98"/>
      <c r="J1301" s="79"/>
      <c r="K1301" s="79"/>
      <c r="L1301" s="80"/>
      <c r="M1301" s="79"/>
      <c r="N1301" s="79"/>
      <c r="O1301" s="79"/>
      <c r="P1301" s="79"/>
      <c r="Q1301" s="79"/>
      <c r="R1301" s="79"/>
      <c r="S1301" s="79"/>
      <c r="T1301" s="79"/>
      <c r="U1301" s="79"/>
      <c r="V1301" s="79"/>
      <c r="W1301" s="79"/>
      <c r="X1301" s="79"/>
      <c r="Y1301" s="79"/>
      <c r="Z1301" s="79"/>
      <c r="AA1301" s="79"/>
      <c r="AB1301" s="79"/>
      <c r="AC1301" s="79"/>
      <c r="AD1301" s="79"/>
      <c r="AE1301" s="79"/>
      <c r="AF1301" s="79"/>
      <c r="AG1301" s="79"/>
    </row>
    <row r="1302" spans="1:33" s="105" customFormat="1" ht="12">
      <c r="A1302" s="96"/>
      <c r="B1302" s="145"/>
      <c r="C1302" s="97"/>
      <c r="D1302" s="98"/>
      <c r="E1302" s="96"/>
      <c r="F1302" s="99"/>
      <c r="G1302" s="99"/>
      <c r="H1302" s="99"/>
      <c r="I1302" s="98"/>
      <c r="J1302" s="79"/>
      <c r="K1302" s="79"/>
      <c r="L1302" s="80"/>
      <c r="M1302" s="79"/>
      <c r="N1302" s="79"/>
      <c r="O1302" s="79"/>
      <c r="P1302" s="79"/>
      <c r="Q1302" s="79"/>
      <c r="R1302" s="79"/>
      <c r="S1302" s="79"/>
      <c r="T1302" s="79"/>
      <c r="U1302" s="79"/>
      <c r="V1302" s="79"/>
      <c r="W1302" s="79"/>
      <c r="X1302" s="79"/>
      <c r="Y1302" s="79"/>
      <c r="Z1302" s="79"/>
      <c r="AA1302" s="79"/>
      <c r="AB1302" s="79"/>
      <c r="AC1302" s="79"/>
      <c r="AD1302" s="79"/>
      <c r="AE1302" s="79"/>
      <c r="AF1302" s="79"/>
      <c r="AG1302" s="79"/>
    </row>
    <row r="1303" spans="1:33" s="105" customFormat="1" ht="12">
      <c r="A1303" s="96"/>
      <c r="B1303" s="145"/>
      <c r="C1303" s="97"/>
      <c r="D1303" s="98"/>
      <c r="E1303" s="96"/>
      <c r="F1303" s="99"/>
      <c r="G1303" s="99"/>
      <c r="H1303" s="99"/>
      <c r="I1303" s="98"/>
      <c r="J1303" s="79"/>
      <c r="K1303" s="79"/>
      <c r="L1303" s="80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  <c r="Z1303" s="79"/>
      <c r="AA1303" s="79"/>
      <c r="AB1303" s="79"/>
      <c r="AC1303" s="79"/>
      <c r="AD1303" s="79"/>
      <c r="AE1303" s="79"/>
      <c r="AF1303" s="79"/>
      <c r="AG1303" s="79"/>
    </row>
    <row r="1304" spans="1:33" s="105" customFormat="1" ht="12">
      <c r="A1304" s="96"/>
      <c r="B1304" s="145"/>
      <c r="C1304" s="97"/>
      <c r="D1304" s="98"/>
      <c r="E1304" s="96"/>
      <c r="F1304" s="99"/>
      <c r="G1304" s="99"/>
      <c r="H1304" s="99"/>
      <c r="I1304" s="98"/>
      <c r="J1304" s="79"/>
      <c r="K1304" s="79"/>
      <c r="L1304" s="80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  <c r="Z1304" s="79"/>
      <c r="AA1304" s="79"/>
      <c r="AB1304" s="79"/>
      <c r="AC1304" s="79"/>
      <c r="AD1304" s="79"/>
      <c r="AE1304" s="79"/>
      <c r="AF1304" s="79"/>
      <c r="AG1304" s="79"/>
    </row>
    <row r="1305" spans="1:33" s="105" customFormat="1" ht="12">
      <c r="A1305" s="96"/>
      <c r="B1305" s="145"/>
      <c r="C1305" s="97"/>
      <c r="D1305" s="98"/>
      <c r="E1305" s="96"/>
      <c r="F1305" s="99"/>
      <c r="G1305" s="99"/>
      <c r="H1305" s="99"/>
      <c r="I1305" s="98"/>
      <c r="J1305" s="79"/>
      <c r="K1305" s="79"/>
      <c r="L1305" s="80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  <c r="Z1305" s="79"/>
      <c r="AA1305" s="79"/>
      <c r="AB1305" s="79"/>
      <c r="AC1305" s="79"/>
      <c r="AD1305" s="79"/>
      <c r="AE1305" s="79"/>
      <c r="AF1305" s="79"/>
      <c r="AG1305" s="79"/>
    </row>
    <row r="1306" spans="1:33" s="105" customFormat="1" ht="12">
      <c r="A1306" s="96"/>
      <c r="B1306" s="145"/>
      <c r="C1306" s="97"/>
      <c r="D1306" s="98"/>
      <c r="E1306" s="96"/>
      <c r="F1306" s="99"/>
      <c r="G1306" s="99"/>
      <c r="H1306" s="99"/>
      <c r="I1306" s="98"/>
      <c r="J1306" s="79"/>
      <c r="K1306" s="79"/>
      <c r="L1306" s="80"/>
      <c r="M1306" s="79"/>
      <c r="N1306" s="79"/>
      <c r="O1306" s="79"/>
      <c r="P1306" s="79"/>
      <c r="Q1306" s="79"/>
      <c r="R1306" s="79"/>
      <c r="S1306" s="79"/>
      <c r="T1306" s="79"/>
      <c r="U1306" s="79"/>
      <c r="V1306" s="79"/>
      <c r="W1306" s="79"/>
      <c r="X1306" s="79"/>
      <c r="Y1306" s="79"/>
      <c r="Z1306" s="79"/>
      <c r="AA1306" s="79"/>
      <c r="AB1306" s="79"/>
      <c r="AC1306" s="79"/>
      <c r="AD1306" s="79"/>
      <c r="AE1306" s="79"/>
      <c r="AF1306" s="79"/>
      <c r="AG1306" s="79"/>
    </row>
    <row r="1307" spans="1:33" s="105" customFormat="1" ht="12">
      <c r="A1307" s="96"/>
      <c r="B1307" s="145"/>
      <c r="C1307" s="97"/>
      <c r="D1307" s="98"/>
      <c r="E1307" s="96"/>
      <c r="F1307" s="99"/>
      <c r="G1307" s="99"/>
      <c r="H1307" s="99"/>
      <c r="I1307" s="98"/>
      <c r="J1307" s="79"/>
      <c r="K1307" s="79"/>
      <c r="L1307" s="80"/>
      <c r="M1307" s="79"/>
      <c r="N1307" s="79"/>
      <c r="O1307" s="79"/>
      <c r="P1307" s="79"/>
      <c r="Q1307" s="79"/>
      <c r="R1307" s="79"/>
      <c r="S1307" s="79"/>
      <c r="T1307" s="79"/>
      <c r="U1307" s="79"/>
      <c r="V1307" s="79"/>
      <c r="W1307" s="79"/>
      <c r="X1307" s="79"/>
      <c r="Y1307" s="79"/>
      <c r="Z1307" s="79"/>
      <c r="AA1307" s="79"/>
      <c r="AB1307" s="79"/>
      <c r="AC1307" s="79"/>
      <c r="AD1307" s="79"/>
      <c r="AE1307" s="79"/>
      <c r="AF1307" s="79"/>
      <c r="AG1307" s="79"/>
    </row>
    <row r="1308" spans="1:33" s="105" customFormat="1" ht="12">
      <c r="A1308" s="96"/>
      <c r="B1308" s="145"/>
      <c r="C1308" s="97"/>
      <c r="D1308" s="98"/>
      <c r="E1308" s="96"/>
      <c r="F1308" s="99"/>
      <c r="G1308" s="99"/>
      <c r="H1308" s="99"/>
      <c r="I1308" s="98"/>
      <c r="J1308" s="79"/>
      <c r="K1308" s="79"/>
      <c r="L1308" s="80"/>
      <c r="M1308" s="79"/>
      <c r="N1308" s="79"/>
      <c r="O1308" s="79"/>
      <c r="P1308" s="79"/>
      <c r="Q1308" s="79"/>
      <c r="R1308" s="79"/>
      <c r="S1308" s="79"/>
      <c r="T1308" s="79"/>
      <c r="U1308" s="79"/>
      <c r="V1308" s="79"/>
      <c r="W1308" s="79"/>
      <c r="X1308" s="79"/>
      <c r="Y1308" s="79"/>
      <c r="Z1308" s="79"/>
      <c r="AA1308" s="79"/>
      <c r="AB1308" s="79"/>
      <c r="AC1308" s="79"/>
      <c r="AD1308" s="79"/>
      <c r="AE1308" s="79"/>
      <c r="AF1308" s="79"/>
      <c r="AG1308" s="79"/>
    </row>
    <row r="1309" spans="1:33" s="105" customFormat="1" ht="12">
      <c r="A1309" s="96"/>
      <c r="B1309" s="145"/>
      <c r="C1309" s="97"/>
      <c r="D1309" s="98"/>
      <c r="E1309" s="96"/>
      <c r="F1309" s="99"/>
      <c r="G1309" s="99"/>
      <c r="H1309" s="99"/>
      <c r="I1309" s="98"/>
      <c r="J1309" s="79"/>
      <c r="K1309" s="79"/>
      <c r="L1309" s="80"/>
      <c r="M1309" s="79"/>
      <c r="N1309" s="79"/>
      <c r="O1309" s="79"/>
      <c r="P1309" s="79"/>
      <c r="Q1309" s="79"/>
      <c r="R1309" s="79"/>
      <c r="S1309" s="79"/>
      <c r="T1309" s="79"/>
      <c r="U1309" s="79"/>
      <c r="V1309" s="79"/>
      <c r="W1309" s="79"/>
      <c r="X1309" s="79"/>
      <c r="Y1309" s="79"/>
      <c r="Z1309" s="79"/>
      <c r="AA1309" s="79"/>
      <c r="AB1309" s="79"/>
      <c r="AC1309" s="79"/>
      <c r="AD1309" s="79"/>
      <c r="AE1309" s="79"/>
      <c r="AF1309" s="79"/>
      <c r="AG1309" s="79"/>
    </row>
    <row r="1310" spans="1:33" s="105" customFormat="1" ht="12">
      <c r="A1310" s="96"/>
      <c r="B1310" s="145"/>
      <c r="C1310" s="97"/>
      <c r="D1310" s="98"/>
      <c r="E1310" s="96"/>
      <c r="F1310" s="99"/>
      <c r="G1310" s="99"/>
      <c r="H1310" s="99"/>
      <c r="I1310" s="98"/>
      <c r="J1310" s="79"/>
      <c r="K1310" s="79"/>
      <c r="L1310" s="80"/>
      <c r="M1310" s="79"/>
      <c r="N1310" s="79"/>
      <c r="O1310" s="79"/>
      <c r="P1310" s="79"/>
      <c r="Q1310" s="79"/>
      <c r="R1310" s="79"/>
      <c r="S1310" s="79"/>
      <c r="T1310" s="79"/>
      <c r="U1310" s="79"/>
      <c r="V1310" s="79"/>
      <c r="W1310" s="79"/>
      <c r="X1310" s="79"/>
      <c r="Y1310" s="79"/>
      <c r="Z1310" s="79"/>
      <c r="AA1310" s="79"/>
      <c r="AB1310" s="79"/>
      <c r="AC1310" s="79"/>
      <c r="AD1310" s="79"/>
      <c r="AE1310" s="79"/>
      <c r="AF1310" s="79"/>
      <c r="AG1310" s="79"/>
    </row>
    <row r="1311" spans="1:33" s="105" customFormat="1" ht="12">
      <c r="A1311" s="96"/>
      <c r="B1311" s="145"/>
      <c r="C1311" s="97"/>
      <c r="D1311" s="98"/>
      <c r="E1311" s="96"/>
      <c r="F1311" s="99"/>
      <c r="G1311" s="99"/>
      <c r="H1311" s="99"/>
      <c r="I1311" s="98"/>
      <c r="J1311" s="79"/>
      <c r="K1311" s="79"/>
      <c r="L1311" s="80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  <c r="Z1311" s="79"/>
      <c r="AA1311" s="79"/>
      <c r="AB1311" s="79"/>
      <c r="AC1311" s="79"/>
      <c r="AD1311" s="79"/>
      <c r="AE1311" s="79"/>
      <c r="AF1311" s="79"/>
      <c r="AG1311" s="79"/>
    </row>
    <row r="1322" ht="12">
      <c r="L1322" s="79"/>
    </row>
    <row r="1323" ht="12">
      <c r="L1323" s="79"/>
    </row>
    <row r="1324" ht="12">
      <c r="L1324" s="79"/>
    </row>
    <row r="1325" ht="12">
      <c r="L1325" s="79"/>
    </row>
    <row r="1326" spans="1:33" s="80" customFormat="1" ht="12">
      <c r="A1326" s="96"/>
      <c r="B1326" s="145"/>
      <c r="C1326" s="97"/>
      <c r="D1326" s="98"/>
      <c r="E1326" s="96"/>
      <c r="F1326" s="99"/>
      <c r="G1326" s="99"/>
      <c r="H1326" s="99"/>
      <c r="I1326" s="98"/>
      <c r="J1326" s="79"/>
      <c r="K1326" s="79"/>
      <c r="L1326" s="79"/>
      <c r="M1326" s="79"/>
      <c r="N1326" s="79"/>
      <c r="O1326" s="79"/>
      <c r="P1326" s="79"/>
      <c r="Q1326" s="79"/>
      <c r="R1326" s="79"/>
      <c r="S1326" s="79"/>
      <c r="T1326" s="79"/>
      <c r="U1326" s="79"/>
      <c r="V1326" s="79"/>
      <c r="W1326" s="79"/>
      <c r="X1326" s="79"/>
      <c r="Y1326" s="79"/>
      <c r="Z1326" s="79"/>
      <c r="AA1326" s="79"/>
      <c r="AB1326" s="79"/>
      <c r="AC1326" s="79"/>
      <c r="AD1326" s="79"/>
      <c r="AE1326" s="79"/>
      <c r="AF1326" s="79"/>
      <c r="AG1326" s="79"/>
    </row>
    <row r="1327" spans="1:33" s="80" customFormat="1" ht="12">
      <c r="A1327" s="96"/>
      <c r="B1327" s="145"/>
      <c r="C1327" s="97"/>
      <c r="D1327" s="98"/>
      <c r="E1327" s="96"/>
      <c r="F1327" s="99"/>
      <c r="G1327" s="99"/>
      <c r="H1327" s="99"/>
      <c r="I1327" s="98"/>
      <c r="J1327" s="79"/>
      <c r="K1327" s="79"/>
      <c r="L1327" s="79"/>
      <c r="M1327" s="79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  <c r="X1327" s="79"/>
      <c r="Y1327" s="79"/>
      <c r="Z1327" s="79"/>
      <c r="AA1327" s="79"/>
      <c r="AB1327" s="79"/>
      <c r="AC1327" s="79"/>
      <c r="AD1327" s="79"/>
      <c r="AE1327" s="79"/>
      <c r="AF1327" s="79"/>
      <c r="AG1327" s="79"/>
    </row>
    <row r="1328" spans="1:33" s="80" customFormat="1" ht="12">
      <c r="A1328" s="96"/>
      <c r="B1328" s="145"/>
      <c r="C1328" s="97"/>
      <c r="D1328" s="98"/>
      <c r="E1328" s="96"/>
      <c r="F1328" s="99"/>
      <c r="G1328" s="99"/>
      <c r="H1328" s="99"/>
      <c r="I1328" s="98"/>
      <c r="J1328" s="79"/>
      <c r="K1328" s="79"/>
      <c r="L1328" s="79"/>
      <c r="M1328" s="79"/>
      <c r="N1328" s="79"/>
      <c r="O1328" s="79"/>
      <c r="P1328" s="79"/>
      <c r="Q1328" s="79"/>
      <c r="R1328" s="79"/>
      <c r="S1328" s="79"/>
      <c r="T1328" s="79"/>
      <c r="U1328" s="79"/>
      <c r="V1328" s="79"/>
      <c r="W1328" s="79"/>
      <c r="X1328" s="79"/>
      <c r="Y1328" s="79"/>
      <c r="Z1328" s="79"/>
      <c r="AA1328" s="79"/>
      <c r="AB1328" s="79"/>
      <c r="AC1328" s="79"/>
      <c r="AD1328" s="79"/>
      <c r="AE1328" s="79"/>
      <c r="AF1328" s="79"/>
      <c r="AG1328" s="79"/>
    </row>
    <row r="1329" spans="1:33" s="80" customFormat="1" ht="12">
      <c r="A1329" s="96"/>
      <c r="B1329" s="145"/>
      <c r="C1329" s="97"/>
      <c r="D1329" s="98"/>
      <c r="E1329" s="96"/>
      <c r="F1329" s="99"/>
      <c r="G1329" s="99"/>
      <c r="H1329" s="99"/>
      <c r="I1329" s="98"/>
      <c r="J1329" s="79"/>
      <c r="K1329" s="79"/>
      <c r="L1329" s="79"/>
      <c r="M1329" s="79"/>
      <c r="N1329" s="79"/>
      <c r="O1329" s="79"/>
      <c r="P1329" s="79"/>
      <c r="Q1329" s="79"/>
      <c r="R1329" s="79"/>
      <c r="S1329" s="79"/>
      <c r="T1329" s="79"/>
      <c r="U1329" s="79"/>
      <c r="V1329" s="79"/>
      <c r="W1329" s="79"/>
      <c r="X1329" s="79"/>
      <c r="Y1329" s="79"/>
      <c r="Z1329" s="79"/>
      <c r="AA1329" s="79"/>
      <c r="AB1329" s="79"/>
      <c r="AC1329" s="79"/>
      <c r="AD1329" s="79"/>
      <c r="AE1329" s="79"/>
      <c r="AF1329" s="79"/>
      <c r="AG1329" s="79"/>
    </row>
    <row r="1330" spans="1:33" s="80" customFormat="1" ht="12">
      <c r="A1330" s="96"/>
      <c r="B1330" s="145"/>
      <c r="C1330" s="97"/>
      <c r="D1330" s="98"/>
      <c r="E1330" s="96"/>
      <c r="F1330" s="99"/>
      <c r="G1330" s="99"/>
      <c r="H1330" s="99"/>
      <c r="I1330" s="98"/>
      <c r="J1330" s="79"/>
      <c r="K1330" s="79"/>
      <c r="L1330" s="79"/>
      <c r="M1330" s="79"/>
      <c r="N1330" s="79"/>
      <c r="O1330" s="79"/>
      <c r="P1330" s="79"/>
      <c r="Q1330" s="79"/>
      <c r="R1330" s="79"/>
      <c r="S1330" s="79"/>
      <c r="T1330" s="79"/>
      <c r="U1330" s="79"/>
      <c r="V1330" s="79"/>
      <c r="W1330" s="79"/>
      <c r="X1330" s="79"/>
      <c r="Y1330" s="79"/>
      <c r="Z1330" s="79"/>
      <c r="AA1330" s="79"/>
      <c r="AB1330" s="79"/>
      <c r="AC1330" s="79"/>
      <c r="AD1330" s="79"/>
      <c r="AE1330" s="79"/>
      <c r="AF1330" s="79"/>
      <c r="AG1330" s="79"/>
    </row>
    <row r="1331" spans="1:33" s="80" customFormat="1" ht="12">
      <c r="A1331" s="96"/>
      <c r="B1331" s="145"/>
      <c r="C1331" s="97"/>
      <c r="D1331" s="98"/>
      <c r="E1331" s="96"/>
      <c r="F1331" s="99"/>
      <c r="G1331" s="99"/>
      <c r="H1331" s="99"/>
      <c r="I1331" s="98"/>
      <c r="J1331" s="79"/>
      <c r="K1331" s="79"/>
      <c r="L1331" s="79"/>
      <c r="M1331" s="79"/>
      <c r="N1331" s="79"/>
      <c r="O1331" s="79"/>
      <c r="P1331" s="79"/>
      <c r="Q1331" s="79"/>
      <c r="R1331" s="79"/>
      <c r="S1331" s="79"/>
      <c r="T1331" s="79"/>
      <c r="U1331" s="79"/>
      <c r="V1331" s="79"/>
      <c r="W1331" s="79"/>
      <c r="X1331" s="79"/>
      <c r="Y1331" s="79"/>
      <c r="Z1331" s="79"/>
      <c r="AA1331" s="79"/>
      <c r="AB1331" s="79"/>
      <c r="AC1331" s="79"/>
      <c r="AD1331" s="79"/>
      <c r="AE1331" s="79"/>
      <c r="AF1331" s="79"/>
      <c r="AG1331" s="79"/>
    </row>
    <row r="1332" spans="1:33" s="80" customFormat="1" ht="12">
      <c r="A1332" s="96"/>
      <c r="B1332" s="145"/>
      <c r="C1332" s="97"/>
      <c r="D1332" s="98"/>
      <c r="E1332" s="96"/>
      <c r="F1332" s="99"/>
      <c r="G1332" s="99"/>
      <c r="H1332" s="99"/>
      <c r="I1332" s="98"/>
      <c r="J1332" s="79"/>
      <c r="K1332" s="79"/>
      <c r="L1332" s="79"/>
      <c r="M1332" s="79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  <c r="X1332" s="79"/>
      <c r="Y1332" s="79"/>
      <c r="Z1332" s="79"/>
      <c r="AA1332" s="79"/>
      <c r="AB1332" s="79"/>
      <c r="AC1332" s="79"/>
      <c r="AD1332" s="79"/>
      <c r="AE1332" s="79"/>
      <c r="AF1332" s="79"/>
      <c r="AG1332" s="79"/>
    </row>
    <row r="1333" spans="1:33" s="80" customFormat="1" ht="12">
      <c r="A1333" s="96"/>
      <c r="B1333" s="145"/>
      <c r="C1333" s="97"/>
      <c r="D1333" s="98"/>
      <c r="E1333" s="96"/>
      <c r="F1333" s="99"/>
      <c r="G1333" s="99"/>
      <c r="H1333" s="99"/>
      <c r="I1333" s="98"/>
      <c r="J1333" s="79"/>
      <c r="K1333" s="79"/>
      <c r="L1333" s="79"/>
      <c r="M1333" s="79"/>
      <c r="N1333" s="79"/>
      <c r="O1333" s="79"/>
      <c r="P1333" s="79"/>
      <c r="Q1333" s="79"/>
      <c r="R1333" s="79"/>
      <c r="S1333" s="79"/>
      <c r="T1333" s="79"/>
      <c r="U1333" s="79"/>
      <c r="V1333" s="79"/>
      <c r="W1333" s="79"/>
      <c r="X1333" s="79"/>
      <c r="Y1333" s="79"/>
      <c r="Z1333" s="79"/>
      <c r="AA1333" s="79"/>
      <c r="AB1333" s="79"/>
      <c r="AC1333" s="79"/>
      <c r="AD1333" s="79"/>
      <c r="AE1333" s="79"/>
      <c r="AF1333" s="79"/>
      <c r="AG1333" s="79"/>
    </row>
    <row r="1334" spans="1:33" s="80" customFormat="1" ht="12">
      <c r="A1334" s="96"/>
      <c r="B1334" s="145"/>
      <c r="C1334" s="97"/>
      <c r="D1334" s="98"/>
      <c r="E1334" s="96"/>
      <c r="F1334" s="99"/>
      <c r="G1334" s="99"/>
      <c r="H1334" s="99"/>
      <c r="I1334" s="98"/>
      <c r="J1334" s="79"/>
      <c r="K1334" s="79"/>
      <c r="L1334" s="79"/>
      <c r="M1334" s="79"/>
      <c r="N1334" s="79"/>
      <c r="O1334" s="79"/>
      <c r="P1334" s="79"/>
      <c r="Q1334" s="79"/>
      <c r="R1334" s="79"/>
      <c r="S1334" s="79"/>
      <c r="T1334" s="79"/>
      <c r="U1334" s="79"/>
      <c r="V1334" s="79"/>
      <c r="W1334" s="79"/>
      <c r="X1334" s="79"/>
      <c r="Y1334" s="79"/>
      <c r="Z1334" s="79"/>
      <c r="AA1334" s="79"/>
      <c r="AB1334" s="79"/>
      <c r="AC1334" s="79"/>
      <c r="AD1334" s="79"/>
      <c r="AE1334" s="79"/>
      <c r="AF1334" s="79"/>
      <c r="AG1334" s="79"/>
    </row>
    <row r="1335" spans="1:33" s="80" customFormat="1" ht="12">
      <c r="A1335" s="96"/>
      <c r="B1335" s="145"/>
      <c r="C1335" s="97"/>
      <c r="D1335" s="98"/>
      <c r="E1335" s="96"/>
      <c r="F1335" s="99"/>
      <c r="G1335" s="99"/>
      <c r="H1335" s="99"/>
      <c r="I1335" s="98"/>
      <c r="J1335" s="79"/>
      <c r="K1335" s="79"/>
      <c r="L1335" s="79"/>
      <c r="M1335" s="79"/>
      <c r="N1335" s="79"/>
      <c r="O1335" s="79"/>
      <c r="P1335" s="79"/>
      <c r="Q1335" s="79"/>
      <c r="R1335" s="79"/>
      <c r="S1335" s="79"/>
      <c r="T1335" s="79"/>
      <c r="U1335" s="79"/>
      <c r="V1335" s="79"/>
      <c r="W1335" s="79"/>
      <c r="X1335" s="79"/>
      <c r="Y1335" s="79"/>
      <c r="Z1335" s="79"/>
      <c r="AA1335" s="79"/>
      <c r="AB1335" s="79"/>
      <c r="AC1335" s="79"/>
      <c r="AD1335" s="79"/>
      <c r="AE1335" s="79"/>
      <c r="AF1335" s="79"/>
      <c r="AG1335" s="79"/>
    </row>
    <row r="1336" spans="1:33" s="80" customFormat="1" ht="12">
      <c r="A1336" s="96"/>
      <c r="B1336" s="145"/>
      <c r="C1336" s="97"/>
      <c r="D1336" s="98"/>
      <c r="E1336" s="96"/>
      <c r="F1336" s="99"/>
      <c r="G1336" s="99"/>
      <c r="H1336" s="99"/>
      <c r="I1336" s="98"/>
      <c r="J1336" s="79"/>
      <c r="K1336" s="79"/>
      <c r="L1336" s="79"/>
      <c r="M1336" s="79"/>
      <c r="N1336" s="79"/>
      <c r="O1336" s="79"/>
      <c r="P1336" s="79"/>
      <c r="Q1336" s="79"/>
      <c r="R1336" s="79"/>
      <c r="S1336" s="79"/>
      <c r="T1336" s="79"/>
      <c r="U1336" s="79"/>
      <c r="V1336" s="79"/>
      <c r="W1336" s="79"/>
      <c r="X1336" s="79"/>
      <c r="Y1336" s="79"/>
      <c r="Z1336" s="79"/>
      <c r="AA1336" s="79"/>
      <c r="AB1336" s="79"/>
      <c r="AC1336" s="79"/>
      <c r="AD1336" s="79"/>
      <c r="AE1336" s="79"/>
      <c r="AF1336" s="79"/>
      <c r="AG1336" s="79"/>
    </row>
    <row r="1337" spans="1:33" s="80" customFormat="1" ht="12">
      <c r="A1337" s="96"/>
      <c r="B1337" s="145"/>
      <c r="C1337" s="97"/>
      <c r="D1337" s="98"/>
      <c r="E1337" s="96"/>
      <c r="F1337" s="99"/>
      <c r="G1337" s="99"/>
      <c r="H1337" s="99"/>
      <c r="I1337" s="98"/>
      <c r="J1337" s="79"/>
      <c r="K1337" s="79"/>
      <c r="L1337" s="79"/>
      <c r="M1337" s="79"/>
      <c r="N1337" s="79"/>
      <c r="O1337" s="79"/>
      <c r="P1337" s="79"/>
      <c r="Q1337" s="79"/>
      <c r="R1337" s="79"/>
      <c r="S1337" s="79"/>
      <c r="T1337" s="79"/>
      <c r="U1337" s="79"/>
      <c r="V1337" s="79"/>
      <c r="W1337" s="79"/>
      <c r="X1337" s="79"/>
      <c r="Y1337" s="79"/>
      <c r="Z1337" s="79"/>
      <c r="AA1337" s="79"/>
      <c r="AB1337" s="79"/>
      <c r="AC1337" s="79"/>
      <c r="AD1337" s="79"/>
      <c r="AE1337" s="79"/>
      <c r="AF1337" s="79"/>
      <c r="AG1337" s="79"/>
    </row>
    <row r="1338" spans="1:33" s="80" customFormat="1" ht="12">
      <c r="A1338" s="96"/>
      <c r="B1338" s="145"/>
      <c r="C1338" s="97"/>
      <c r="D1338" s="98"/>
      <c r="E1338" s="96"/>
      <c r="F1338" s="99"/>
      <c r="G1338" s="99"/>
      <c r="H1338" s="99"/>
      <c r="I1338" s="98"/>
      <c r="J1338" s="79"/>
      <c r="K1338" s="79"/>
      <c r="L1338" s="79"/>
      <c r="M1338" s="79"/>
      <c r="N1338" s="79"/>
      <c r="O1338" s="79"/>
      <c r="P1338" s="79"/>
      <c r="Q1338" s="79"/>
      <c r="R1338" s="79"/>
      <c r="S1338" s="79"/>
      <c r="T1338" s="79"/>
      <c r="U1338" s="79"/>
      <c r="V1338" s="79"/>
      <c r="W1338" s="79"/>
      <c r="X1338" s="79"/>
      <c r="Y1338" s="79"/>
      <c r="Z1338" s="79"/>
      <c r="AA1338" s="79"/>
      <c r="AB1338" s="79"/>
      <c r="AC1338" s="79"/>
      <c r="AD1338" s="79"/>
      <c r="AE1338" s="79"/>
      <c r="AF1338" s="79"/>
      <c r="AG1338" s="79"/>
    </row>
    <row r="1339" spans="1:33" s="80" customFormat="1" ht="12">
      <c r="A1339" s="96"/>
      <c r="B1339" s="145"/>
      <c r="C1339" s="97"/>
      <c r="D1339" s="98"/>
      <c r="E1339" s="96"/>
      <c r="F1339" s="99"/>
      <c r="G1339" s="99"/>
      <c r="H1339" s="99"/>
      <c r="I1339" s="98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  <c r="Z1339" s="79"/>
      <c r="AA1339" s="79"/>
      <c r="AB1339" s="79"/>
      <c r="AC1339" s="79"/>
      <c r="AD1339" s="79"/>
      <c r="AE1339" s="79"/>
      <c r="AF1339" s="79"/>
      <c r="AG1339" s="79"/>
    </row>
    <row r="1340" spans="1:33" s="80" customFormat="1" ht="12">
      <c r="A1340" s="96"/>
      <c r="B1340" s="145"/>
      <c r="C1340" s="97"/>
      <c r="D1340" s="98"/>
      <c r="E1340" s="96"/>
      <c r="F1340" s="99"/>
      <c r="G1340" s="99"/>
      <c r="H1340" s="99"/>
      <c r="I1340" s="98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  <c r="Z1340" s="79"/>
      <c r="AA1340" s="79"/>
      <c r="AB1340" s="79"/>
      <c r="AC1340" s="79"/>
      <c r="AD1340" s="79"/>
      <c r="AE1340" s="79"/>
      <c r="AF1340" s="79"/>
      <c r="AG1340" s="79"/>
    </row>
    <row r="1341" spans="1:33" s="80" customFormat="1" ht="12">
      <c r="A1341" s="96"/>
      <c r="B1341" s="145"/>
      <c r="C1341" s="97"/>
      <c r="D1341" s="98"/>
      <c r="E1341" s="96"/>
      <c r="F1341" s="99"/>
      <c r="G1341" s="99"/>
      <c r="H1341" s="99"/>
      <c r="I1341" s="98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  <c r="Z1341" s="79"/>
      <c r="AA1341" s="79"/>
      <c r="AB1341" s="79"/>
      <c r="AC1341" s="79"/>
      <c r="AD1341" s="79"/>
      <c r="AE1341" s="79"/>
      <c r="AF1341" s="79"/>
      <c r="AG1341" s="79"/>
    </row>
    <row r="1342" spans="1:33" s="80" customFormat="1" ht="12">
      <c r="A1342" s="96"/>
      <c r="B1342" s="145"/>
      <c r="C1342" s="97"/>
      <c r="D1342" s="98"/>
      <c r="E1342" s="96"/>
      <c r="F1342" s="99"/>
      <c r="G1342" s="99"/>
      <c r="H1342" s="99"/>
      <c r="I1342" s="98"/>
      <c r="J1342" s="79"/>
      <c r="K1342" s="79"/>
      <c r="L1342" s="79"/>
      <c r="M1342" s="79"/>
      <c r="N1342" s="79"/>
      <c r="O1342" s="79"/>
      <c r="P1342" s="79"/>
      <c r="Q1342" s="79"/>
      <c r="R1342" s="79"/>
      <c r="S1342" s="79"/>
      <c r="T1342" s="79"/>
      <c r="U1342" s="79"/>
      <c r="V1342" s="79"/>
      <c r="W1342" s="79"/>
      <c r="X1342" s="79"/>
      <c r="Y1342" s="79"/>
      <c r="Z1342" s="79"/>
      <c r="AA1342" s="79"/>
      <c r="AB1342" s="79"/>
      <c r="AC1342" s="79"/>
      <c r="AD1342" s="79"/>
      <c r="AE1342" s="79"/>
      <c r="AF1342" s="79"/>
      <c r="AG1342" s="79"/>
    </row>
    <row r="1343" spans="1:33" s="80" customFormat="1" ht="12">
      <c r="A1343" s="96"/>
      <c r="B1343" s="145"/>
      <c r="C1343" s="97"/>
      <c r="D1343" s="98"/>
      <c r="E1343" s="96"/>
      <c r="F1343" s="99"/>
      <c r="G1343" s="99"/>
      <c r="H1343" s="99"/>
      <c r="I1343" s="98"/>
      <c r="J1343" s="79"/>
      <c r="K1343" s="79"/>
      <c r="L1343" s="79"/>
      <c r="M1343" s="79"/>
      <c r="N1343" s="79"/>
      <c r="O1343" s="79"/>
      <c r="P1343" s="79"/>
      <c r="Q1343" s="79"/>
      <c r="R1343" s="79"/>
      <c r="S1343" s="79"/>
      <c r="T1343" s="79"/>
      <c r="U1343" s="79"/>
      <c r="V1343" s="79"/>
      <c r="W1343" s="79"/>
      <c r="X1343" s="79"/>
      <c r="Y1343" s="79"/>
      <c r="Z1343" s="79"/>
      <c r="AA1343" s="79"/>
      <c r="AB1343" s="79"/>
      <c r="AC1343" s="79"/>
      <c r="AD1343" s="79"/>
      <c r="AE1343" s="79"/>
      <c r="AF1343" s="79"/>
      <c r="AG1343" s="79"/>
    </row>
    <row r="1344" spans="1:33" s="80" customFormat="1" ht="12">
      <c r="A1344" s="96"/>
      <c r="B1344" s="145"/>
      <c r="C1344" s="97"/>
      <c r="D1344" s="98"/>
      <c r="E1344" s="96"/>
      <c r="F1344" s="99"/>
      <c r="G1344" s="99"/>
      <c r="H1344" s="99"/>
      <c r="I1344" s="98"/>
      <c r="J1344" s="79"/>
      <c r="K1344" s="79"/>
      <c r="L1344" s="79"/>
      <c r="M1344" s="79"/>
      <c r="N1344" s="79"/>
      <c r="O1344" s="79"/>
      <c r="P1344" s="79"/>
      <c r="Q1344" s="79"/>
      <c r="R1344" s="79"/>
      <c r="S1344" s="79"/>
      <c r="T1344" s="79"/>
      <c r="U1344" s="79"/>
      <c r="V1344" s="79"/>
      <c r="W1344" s="79"/>
      <c r="X1344" s="79"/>
      <c r="Y1344" s="79"/>
      <c r="Z1344" s="79"/>
      <c r="AA1344" s="79"/>
      <c r="AB1344" s="79"/>
      <c r="AC1344" s="79"/>
      <c r="AD1344" s="79"/>
      <c r="AE1344" s="79"/>
      <c r="AF1344" s="79"/>
      <c r="AG1344" s="79"/>
    </row>
    <row r="1345" spans="1:33" s="80" customFormat="1" ht="12">
      <c r="A1345" s="96"/>
      <c r="B1345" s="145"/>
      <c r="C1345" s="97"/>
      <c r="D1345" s="98"/>
      <c r="E1345" s="96"/>
      <c r="F1345" s="99"/>
      <c r="G1345" s="99"/>
      <c r="H1345" s="99"/>
      <c r="I1345" s="98"/>
      <c r="J1345" s="79"/>
      <c r="K1345" s="79"/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  <c r="Y1345" s="79"/>
      <c r="Z1345" s="79"/>
      <c r="AA1345" s="79"/>
      <c r="AB1345" s="79"/>
      <c r="AC1345" s="79"/>
      <c r="AD1345" s="79"/>
      <c r="AE1345" s="79"/>
      <c r="AF1345" s="79"/>
      <c r="AG1345" s="79"/>
    </row>
    <row r="1346" spans="1:33" s="80" customFormat="1" ht="12">
      <c r="A1346" s="96"/>
      <c r="B1346" s="145"/>
      <c r="C1346" s="97"/>
      <c r="D1346" s="98"/>
      <c r="E1346" s="96"/>
      <c r="F1346" s="99"/>
      <c r="G1346" s="99"/>
      <c r="H1346" s="99"/>
      <c r="I1346" s="98"/>
      <c r="J1346" s="79"/>
      <c r="K1346" s="79"/>
      <c r="L1346" s="79"/>
      <c r="M1346" s="79"/>
      <c r="N1346" s="79"/>
      <c r="O1346" s="79"/>
      <c r="P1346" s="79"/>
      <c r="Q1346" s="79"/>
      <c r="R1346" s="79"/>
      <c r="S1346" s="79"/>
      <c r="T1346" s="79"/>
      <c r="U1346" s="79"/>
      <c r="V1346" s="79"/>
      <c r="W1346" s="79"/>
      <c r="X1346" s="79"/>
      <c r="Y1346" s="79"/>
      <c r="Z1346" s="79"/>
      <c r="AA1346" s="79"/>
      <c r="AB1346" s="79"/>
      <c r="AC1346" s="79"/>
      <c r="AD1346" s="79"/>
      <c r="AE1346" s="79"/>
      <c r="AF1346" s="79"/>
      <c r="AG1346" s="79"/>
    </row>
    <row r="1347" spans="1:33" s="80" customFormat="1" ht="12">
      <c r="A1347" s="96"/>
      <c r="B1347" s="145"/>
      <c r="C1347" s="97"/>
      <c r="D1347" s="98"/>
      <c r="E1347" s="96"/>
      <c r="F1347" s="99"/>
      <c r="G1347" s="99"/>
      <c r="H1347" s="99"/>
      <c r="I1347" s="98"/>
      <c r="J1347" s="79"/>
      <c r="K1347" s="79"/>
      <c r="L1347" s="79"/>
      <c r="M1347" s="79"/>
      <c r="N1347" s="79"/>
      <c r="O1347" s="79"/>
      <c r="P1347" s="79"/>
      <c r="Q1347" s="79"/>
      <c r="R1347" s="79"/>
      <c r="S1347" s="79"/>
      <c r="T1347" s="79"/>
      <c r="U1347" s="79"/>
      <c r="V1347" s="79"/>
      <c r="W1347" s="79"/>
      <c r="X1347" s="79"/>
      <c r="Y1347" s="79"/>
      <c r="Z1347" s="79"/>
      <c r="AA1347" s="79"/>
      <c r="AB1347" s="79"/>
      <c r="AC1347" s="79"/>
      <c r="AD1347" s="79"/>
      <c r="AE1347" s="79"/>
      <c r="AF1347" s="79"/>
      <c r="AG1347" s="79"/>
    </row>
    <row r="1348" spans="1:33" s="80" customFormat="1" ht="12">
      <c r="A1348" s="96"/>
      <c r="B1348" s="145"/>
      <c r="C1348" s="97"/>
      <c r="D1348" s="98"/>
      <c r="E1348" s="96"/>
      <c r="F1348" s="99"/>
      <c r="G1348" s="99"/>
      <c r="H1348" s="99"/>
      <c r="I1348" s="98"/>
      <c r="J1348" s="79"/>
      <c r="K1348" s="79"/>
      <c r="L1348" s="79"/>
      <c r="M1348" s="79"/>
      <c r="N1348" s="79"/>
      <c r="O1348" s="79"/>
      <c r="P1348" s="79"/>
      <c r="Q1348" s="79"/>
      <c r="R1348" s="79"/>
      <c r="S1348" s="79"/>
      <c r="T1348" s="79"/>
      <c r="U1348" s="79"/>
      <c r="V1348" s="79"/>
      <c r="W1348" s="79"/>
      <c r="X1348" s="79"/>
      <c r="Y1348" s="79"/>
      <c r="Z1348" s="79"/>
      <c r="AA1348" s="79"/>
      <c r="AB1348" s="79"/>
      <c r="AC1348" s="79"/>
      <c r="AD1348" s="79"/>
      <c r="AE1348" s="79"/>
      <c r="AF1348" s="79"/>
      <c r="AG1348" s="79"/>
    </row>
    <row r="1349" spans="1:33" s="80" customFormat="1" ht="12">
      <c r="A1349" s="96"/>
      <c r="B1349" s="145"/>
      <c r="C1349" s="97"/>
      <c r="D1349" s="98"/>
      <c r="E1349" s="96"/>
      <c r="F1349" s="99"/>
      <c r="G1349" s="99"/>
      <c r="H1349" s="99"/>
      <c r="I1349" s="98"/>
      <c r="J1349" s="79"/>
      <c r="K1349" s="79"/>
      <c r="L1349" s="79"/>
      <c r="M1349" s="79"/>
      <c r="N1349" s="79"/>
      <c r="O1349" s="79"/>
      <c r="P1349" s="79"/>
      <c r="Q1349" s="79"/>
      <c r="R1349" s="79"/>
      <c r="S1349" s="79"/>
      <c r="T1349" s="79"/>
      <c r="U1349" s="79"/>
      <c r="V1349" s="79"/>
      <c r="W1349" s="79"/>
      <c r="X1349" s="79"/>
      <c r="Y1349" s="79"/>
      <c r="Z1349" s="79"/>
      <c r="AA1349" s="79"/>
      <c r="AB1349" s="79"/>
      <c r="AC1349" s="79"/>
      <c r="AD1349" s="79"/>
      <c r="AE1349" s="79"/>
      <c r="AF1349" s="79"/>
      <c r="AG1349" s="79"/>
    </row>
    <row r="1350" spans="1:33" s="80" customFormat="1" ht="12">
      <c r="A1350" s="96"/>
      <c r="B1350" s="145"/>
      <c r="C1350" s="97"/>
      <c r="D1350" s="98"/>
      <c r="E1350" s="96"/>
      <c r="F1350" s="99"/>
      <c r="G1350" s="99"/>
      <c r="H1350" s="99"/>
      <c r="I1350" s="98"/>
      <c r="J1350" s="79"/>
      <c r="K1350" s="79"/>
      <c r="L1350" s="79"/>
      <c r="M1350" s="79"/>
      <c r="N1350" s="79"/>
      <c r="O1350" s="79"/>
      <c r="P1350" s="79"/>
      <c r="Q1350" s="79"/>
      <c r="R1350" s="79"/>
      <c r="S1350" s="79"/>
      <c r="T1350" s="79"/>
      <c r="U1350" s="79"/>
      <c r="V1350" s="79"/>
      <c r="W1350" s="79"/>
      <c r="X1350" s="79"/>
      <c r="Y1350" s="79"/>
      <c r="Z1350" s="79"/>
      <c r="AA1350" s="79"/>
      <c r="AB1350" s="79"/>
      <c r="AC1350" s="79"/>
      <c r="AD1350" s="79"/>
      <c r="AE1350" s="79"/>
      <c r="AF1350" s="79"/>
      <c r="AG1350" s="79"/>
    </row>
    <row r="1351" spans="1:33" s="80" customFormat="1" ht="12">
      <c r="A1351" s="96"/>
      <c r="B1351" s="145"/>
      <c r="C1351" s="97"/>
      <c r="D1351" s="98"/>
      <c r="E1351" s="96"/>
      <c r="F1351" s="99"/>
      <c r="G1351" s="99"/>
      <c r="H1351" s="99"/>
      <c r="I1351" s="98"/>
      <c r="J1351" s="79"/>
      <c r="K1351" s="79"/>
      <c r="L1351" s="79"/>
      <c r="M1351" s="79"/>
      <c r="N1351" s="79"/>
      <c r="O1351" s="79"/>
      <c r="P1351" s="79"/>
      <c r="Q1351" s="79"/>
      <c r="R1351" s="79"/>
      <c r="S1351" s="79"/>
      <c r="T1351" s="79"/>
      <c r="U1351" s="79"/>
      <c r="V1351" s="79"/>
      <c r="W1351" s="79"/>
      <c r="X1351" s="79"/>
      <c r="Y1351" s="79"/>
      <c r="Z1351" s="79"/>
      <c r="AA1351" s="79"/>
      <c r="AB1351" s="79"/>
      <c r="AC1351" s="79"/>
      <c r="AD1351" s="79"/>
      <c r="AE1351" s="79"/>
      <c r="AF1351" s="79"/>
      <c r="AG1351" s="79"/>
    </row>
    <row r="1352" spans="1:33" s="80" customFormat="1" ht="12">
      <c r="A1352" s="96"/>
      <c r="B1352" s="145"/>
      <c r="C1352" s="97"/>
      <c r="D1352" s="98"/>
      <c r="E1352" s="96"/>
      <c r="F1352" s="99"/>
      <c r="G1352" s="99"/>
      <c r="H1352" s="99"/>
      <c r="I1352" s="98"/>
      <c r="J1352" s="79"/>
      <c r="K1352" s="79"/>
      <c r="L1352" s="79"/>
      <c r="M1352" s="79"/>
      <c r="N1352" s="79"/>
      <c r="O1352" s="79"/>
      <c r="P1352" s="79"/>
      <c r="Q1352" s="79"/>
      <c r="R1352" s="79"/>
      <c r="S1352" s="79"/>
      <c r="T1352" s="79"/>
      <c r="U1352" s="79"/>
      <c r="V1352" s="79"/>
      <c r="W1352" s="79"/>
      <c r="X1352" s="79"/>
      <c r="Y1352" s="79"/>
      <c r="Z1352" s="79"/>
      <c r="AA1352" s="79"/>
      <c r="AB1352" s="79"/>
      <c r="AC1352" s="79"/>
      <c r="AD1352" s="79"/>
      <c r="AE1352" s="79"/>
      <c r="AF1352" s="79"/>
      <c r="AG1352" s="79"/>
    </row>
    <row r="1353" spans="1:33" s="80" customFormat="1" ht="12">
      <c r="A1353" s="96"/>
      <c r="B1353" s="145"/>
      <c r="C1353" s="97"/>
      <c r="D1353" s="98"/>
      <c r="E1353" s="96"/>
      <c r="F1353" s="99"/>
      <c r="G1353" s="99"/>
      <c r="H1353" s="99"/>
      <c r="I1353" s="98"/>
      <c r="J1353" s="79"/>
      <c r="K1353" s="79"/>
      <c r="L1353" s="79"/>
      <c r="M1353" s="79"/>
      <c r="N1353" s="79"/>
      <c r="O1353" s="79"/>
      <c r="P1353" s="79"/>
      <c r="Q1353" s="79"/>
      <c r="R1353" s="79"/>
      <c r="S1353" s="79"/>
      <c r="T1353" s="79"/>
      <c r="U1353" s="79"/>
      <c r="V1353" s="79"/>
      <c r="W1353" s="79"/>
      <c r="X1353" s="79"/>
      <c r="Y1353" s="79"/>
      <c r="Z1353" s="79"/>
      <c r="AA1353" s="79"/>
      <c r="AB1353" s="79"/>
      <c r="AC1353" s="79"/>
      <c r="AD1353" s="79"/>
      <c r="AE1353" s="79"/>
      <c r="AF1353" s="79"/>
      <c r="AG1353" s="79"/>
    </row>
    <row r="1354" spans="1:33" s="80" customFormat="1" ht="12">
      <c r="A1354" s="96"/>
      <c r="B1354" s="145"/>
      <c r="C1354" s="97"/>
      <c r="D1354" s="98"/>
      <c r="E1354" s="96"/>
      <c r="F1354" s="99"/>
      <c r="G1354" s="99"/>
      <c r="H1354" s="99"/>
      <c r="I1354" s="98"/>
      <c r="J1354" s="79"/>
      <c r="K1354" s="79"/>
      <c r="L1354" s="79"/>
      <c r="M1354" s="79"/>
      <c r="N1354" s="79"/>
      <c r="O1354" s="79"/>
      <c r="P1354" s="79"/>
      <c r="Q1354" s="79"/>
      <c r="R1354" s="79"/>
      <c r="S1354" s="79"/>
      <c r="T1354" s="79"/>
      <c r="U1354" s="79"/>
      <c r="V1354" s="79"/>
      <c r="W1354" s="79"/>
      <c r="X1354" s="79"/>
      <c r="Y1354" s="79"/>
      <c r="Z1354" s="79"/>
      <c r="AA1354" s="79"/>
      <c r="AB1354" s="79"/>
      <c r="AC1354" s="79"/>
      <c r="AD1354" s="79"/>
      <c r="AE1354" s="79"/>
      <c r="AF1354" s="79"/>
      <c r="AG1354" s="79"/>
    </row>
    <row r="1355" spans="1:33" s="80" customFormat="1" ht="12">
      <c r="A1355" s="96"/>
      <c r="B1355" s="145"/>
      <c r="C1355" s="97"/>
      <c r="D1355" s="98"/>
      <c r="E1355" s="96"/>
      <c r="F1355" s="99"/>
      <c r="G1355" s="99"/>
      <c r="H1355" s="99"/>
      <c r="I1355" s="98"/>
      <c r="J1355" s="79"/>
      <c r="K1355" s="79"/>
      <c r="L1355" s="79"/>
      <c r="M1355" s="79"/>
      <c r="N1355" s="79"/>
      <c r="O1355" s="79"/>
      <c r="P1355" s="79"/>
      <c r="Q1355" s="79"/>
      <c r="R1355" s="79"/>
      <c r="S1355" s="79"/>
      <c r="T1355" s="79"/>
      <c r="U1355" s="79"/>
      <c r="V1355" s="79"/>
      <c r="W1355" s="79"/>
      <c r="X1355" s="79"/>
      <c r="Y1355" s="79"/>
      <c r="Z1355" s="79"/>
      <c r="AA1355" s="79"/>
      <c r="AB1355" s="79"/>
      <c r="AC1355" s="79"/>
      <c r="AD1355" s="79"/>
      <c r="AE1355" s="79"/>
      <c r="AF1355" s="79"/>
      <c r="AG1355" s="79"/>
    </row>
    <row r="1356" spans="1:33" s="80" customFormat="1" ht="12">
      <c r="A1356" s="96"/>
      <c r="B1356" s="145"/>
      <c r="C1356" s="97"/>
      <c r="D1356" s="98"/>
      <c r="E1356" s="96"/>
      <c r="F1356" s="99"/>
      <c r="G1356" s="99"/>
      <c r="H1356" s="99"/>
      <c r="I1356" s="98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  <c r="Z1356" s="79"/>
      <c r="AA1356" s="79"/>
      <c r="AB1356" s="79"/>
      <c r="AC1356" s="79"/>
      <c r="AD1356" s="79"/>
      <c r="AE1356" s="79"/>
      <c r="AF1356" s="79"/>
      <c r="AG1356" s="79"/>
    </row>
    <row r="1357" spans="1:33" s="80" customFormat="1" ht="12">
      <c r="A1357" s="96"/>
      <c r="B1357" s="145"/>
      <c r="C1357" s="97"/>
      <c r="D1357" s="98"/>
      <c r="E1357" s="96"/>
      <c r="F1357" s="99"/>
      <c r="G1357" s="99"/>
      <c r="H1357" s="99"/>
      <c r="I1357" s="98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  <c r="Z1357" s="79"/>
      <c r="AA1357" s="79"/>
      <c r="AB1357" s="79"/>
      <c r="AC1357" s="79"/>
      <c r="AD1357" s="79"/>
      <c r="AE1357" s="79"/>
      <c r="AF1357" s="79"/>
      <c r="AG1357" s="79"/>
    </row>
    <row r="1358" spans="1:33" s="80" customFormat="1" ht="12">
      <c r="A1358" s="96"/>
      <c r="B1358" s="145"/>
      <c r="C1358" s="97"/>
      <c r="D1358" s="98"/>
      <c r="E1358" s="96"/>
      <c r="F1358" s="99"/>
      <c r="G1358" s="99"/>
      <c r="H1358" s="99"/>
      <c r="I1358" s="98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  <c r="Z1358" s="79"/>
      <c r="AA1358" s="79"/>
      <c r="AB1358" s="79"/>
      <c r="AC1358" s="79"/>
      <c r="AD1358" s="79"/>
      <c r="AE1358" s="79"/>
      <c r="AF1358" s="79"/>
      <c r="AG1358" s="79"/>
    </row>
    <row r="1359" spans="1:33" s="80" customFormat="1" ht="12">
      <c r="A1359" s="96"/>
      <c r="B1359" s="145"/>
      <c r="C1359" s="97"/>
      <c r="D1359" s="98"/>
      <c r="E1359" s="96"/>
      <c r="F1359" s="99"/>
      <c r="G1359" s="99"/>
      <c r="H1359" s="99"/>
      <c r="I1359" s="98"/>
      <c r="J1359" s="79"/>
      <c r="K1359" s="79"/>
      <c r="L1359" s="79"/>
      <c r="M1359" s="79"/>
      <c r="N1359" s="79"/>
      <c r="O1359" s="79"/>
      <c r="P1359" s="79"/>
      <c r="Q1359" s="79"/>
      <c r="R1359" s="79"/>
      <c r="S1359" s="79"/>
      <c r="T1359" s="79"/>
      <c r="U1359" s="79"/>
      <c r="V1359" s="79"/>
      <c r="W1359" s="79"/>
      <c r="X1359" s="79"/>
      <c r="Y1359" s="79"/>
      <c r="Z1359" s="79"/>
      <c r="AA1359" s="79"/>
      <c r="AB1359" s="79"/>
      <c r="AC1359" s="79"/>
      <c r="AD1359" s="79"/>
      <c r="AE1359" s="79"/>
      <c r="AF1359" s="79"/>
      <c r="AG1359" s="79"/>
    </row>
    <row r="1360" spans="1:33" s="80" customFormat="1" ht="12">
      <c r="A1360" s="96"/>
      <c r="B1360" s="145"/>
      <c r="C1360" s="97"/>
      <c r="D1360" s="98"/>
      <c r="E1360" s="96"/>
      <c r="F1360" s="99"/>
      <c r="G1360" s="99"/>
      <c r="H1360" s="99"/>
      <c r="I1360" s="98"/>
      <c r="J1360" s="79"/>
      <c r="K1360" s="79"/>
      <c r="L1360" s="79"/>
      <c r="M1360" s="79"/>
      <c r="N1360" s="79"/>
      <c r="O1360" s="79"/>
      <c r="P1360" s="79"/>
      <c r="Q1360" s="79"/>
      <c r="R1360" s="79"/>
      <c r="S1360" s="79"/>
      <c r="T1360" s="79"/>
      <c r="U1360" s="79"/>
      <c r="V1360" s="79"/>
      <c r="W1360" s="79"/>
      <c r="X1360" s="79"/>
      <c r="Y1360" s="79"/>
      <c r="Z1360" s="79"/>
      <c r="AA1360" s="79"/>
      <c r="AB1360" s="79"/>
      <c r="AC1360" s="79"/>
      <c r="AD1360" s="79"/>
      <c r="AE1360" s="79"/>
      <c r="AF1360" s="79"/>
      <c r="AG1360" s="79"/>
    </row>
    <row r="1361" spans="1:33" s="80" customFormat="1" ht="12">
      <c r="A1361" s="96"/>
      <c r="B1361" s="145"/>
      <c r="C1361" s="97"/>
      <c r="D1361" s="98"/>
      <c r="E1361" s="96"/>
      <c r="F1361" s="99"/>
      <c r="G1361" s="99"/>
      <c r="H1361" s="99"/>
      <c r="I1361" s="98"/>
      <c r="J1361" s="79"/>
      <c r="K1361" s="79"/>
      <c r="L1361" s="79"/>
      <c r="M1361" s="79"/>
      <c r="N1361" s="79"/>
      <c r="O1361" s="79"/>
      <c r="P1361" s="79"/>
      <c r="Q1361" s="79"/>
      <c r="R1361" s="79"/>
      <c r="S1361" s="79"/>
      <c r="T1361" s="79"/>
      <c r="U1361" s="79"/>
      <c r="V1361" s="79"/>
      <c r="W1361" s="79"/>
      <c r="X1361" s="79"/>
      <c r="Y1361" s="79"/>
      <c r="Z1361" s="79"/>
      <c r="AA1361" s="79"/>
      <c r="AB1361" s="79"/>
      <c r="AC1361" s="79"/>
      <c r="AD1361" s="79"/>
      <c r="AE1361" s="79"/>
      <c r="AF1361" s="79"/>
      <c r="AG1361" s="79"/>
    </row>
    <row r="1362" spans="1:33" s="80" customFormat="1" ht="12">
      <c r="A1362" s="96"/>
      <c r="B1362" s="145"/>
      <c r="C1362" s="97"/>
      <c r="D1362" s="98"/>
      <c r="E1362" s="96"/>
      <c r="F1362" s="99"/>
      <c r="G1362" s="99"/>
      <c r="H1362" s="99"/>
      <c r="I1362" s="98"/>
      <c r="J1362" s="79"/>
      <c r="K1362" s="79"/>
      <c r="L1362" s="79"/>
      <c r="M1362" s="79"/>
      <c r="N1362" s="79"/>
      <c r="O1362" s="79"/>
      <c r="P1362" s="79"/>
      <c r="Q1362" s="79"/>
      <c r="R1362" s="79"/>
      <c r="S1362" s="79"/>
      <c r="T1362" s="79"/>
      <c r="U1362" s="79"/>
      <c r="V1362" s="79"/>
      <c r="W1362" s="79"/>
      <c r="X1362" s="79"/>
      <c r="Y1362" s="79"/>
      <c r="Z1362" s="79"/>
      <c r="AA1362" s="79"/>
      <c r="AB1362" s="79"/>
      <c r="AC1362" s="79"/>
      <c r="AD1362" s="79"/>
      <c r="AE1362" s="79"/>
      <c r="AF1362" s="79"/>
      <c r="AG1362" s="79"/>
    </row>
    <row r="1363" spans="1:33" s="80" customFormat="1" ht="12">
      <c r="A1363" s="96"/>
      <c r="B1363" s="145"/>
      <c r="C1363" s="97"/>
      <c r="D1363" s="98"/>
      <c r="E1363" s="96"/>
      <c r="F1363" s="99"/>
      <c r="G1363" s="99"/>
      <c r="H1363" s="99"/>
      <c r="I1363" s="98"/>
      <c r="J1363" s="79"/>
      <c r="K1363" s="79"/>
      <c r="L1363" s="79"/>
      <c r="M1363" s="79"/>
      <c r="N1363" s="79"/>
      <c r="O1363" s="79"/>
      <c r="P1363" s="79"/>
      <c r="Q1363" s="79"/>
      <c r="R1363" s="79"/>
      <c r="S1363" s="79"/>
      <c r="T1363" s="79"/>
      <c r="U1363" s="79"/>
      <c r="V1363" s="79"/>
      <c r="W1363" s="79"/>
      <c r="X1363" s="79"/>
      <c r="Y1363" s="79"/>
      <c r="Z1363" s="79"/>
      <c r="AA1363" s="79"/>
      <c r="AB1363" s="79"/>
      <c r="AC1363" s="79"/>
      <c r="AD1363" s="79"/>
      <c r="AE1363" s="79"/>
      <c r="AF1363" s="79"/>
      <c r="AG1363" s="79"/>
    </row>
    <row r="1364" spans="1:33" s="80" customFormat="1" ht="12">
      <c r="A1364" s="96"/>
      <c r="B1364" s="145"/>
      <c r="C1364" s="97"/>
      <c r="D1364" s="98"/>
      <c r="E1364" s="96"/>
      <c r="F1364" s="99"/>
      <c r="G1364" s="99"/>
      <c r="H1364" s="99"/>
      <c r="I1364" s="98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  <c r="Z1364" s="79"/>
      <c r="AA1364" s="79"/>
      <c r="AB1364" s="79"/>
      <c r="AC1364" s="79"/>
      <c r="AD1364" s="79"/>
      <c r="AE1364" s="79"/>
      <c r="AF1364" s="79"/>
      <c r="AG1364" s="79"/>
    </row>
    <row r="1365" spans="1:33" s="80" customFormat="1" ht="12">
      <c r="A1365" s="96"/>
      <c r="B1365" s="145"/>
      <c r="C1365" s="97"/>
      <c r="D1365" s="98"/>
      <c r="E1365" s="96"/>
      <c r="F1365" s="99"/>
      <c r="G1365" s="99"/>
      <c r="H1365" s="99"/>
      <c r="I1365" s="98"/>
      <c r="J1365" s="79"/>
      <c r="K1365" s="79"/>
      <c r="L1365" s="79"/>
      <c r="M1365" s="79"/>
      <c r="N1365" s="79"/>
      <c r="O1365" s="79"/>
      <c r="P1365" s="79"/>
      <c r="Q1365" s="79"/>
      <c r="R1365" s="79"/>
      <c r="S1365" s="79"/>
      <c r="T1365" s="79"/>
      <c r="U1365" s="79"/>
      <c r="V1365" s="79"/>
      <c r="W1365" s="79"/>
      <c r="X1365" s="79"/>
      <c r="Y1365" s="79"/>
      <c r="Z1365" s="79"/>
      <c r="AA1365" s="79"/>
      <c r="AB1365" s="79"/>
      <c r="AC1365" s="79"/>
      <c r="AD1365" s="79"/>
      <c r="AE1365" s="79"/>
      <c r="AF1365" s="79"/>
      <c r="AG1365" s="79"/>
    </row>
    <row r="1366" spans="1:33" s="80" customFormat="1" ht="12">
      <c r="A1366" s="96"/>
      <c r="B1366" s="145"/>
      <c r="C1366" s="97"/>
      <c r="D1366" s="98"/>
      <c r="E1366" s="96"/>
      <c r="F1366" s="99"/>
      <c r="G1366" s="99"/>
      <c r="H1366" s="99"/>
      <c r="I1366" s="98"/>
      <c r="J1366" s="79"/>
      <c r="K1366" s="79"/>
      <c r="L1366" s="79"/>
      <c r="M1366" s="79"/>
      <c r="N1366" s="79"/>
      <c r="O1366" s="79"/>
      <c r="P1366" s="79"/>
      <c r="Q1366" s="79"/>
      <c r="R1366" s="79"/>
      <c r="S1366" s="79"/>
      <c r="T1366" s="79"/>
      <c r="U1366" s="79"/>
      <c r="V1366" s="79"/>
      <c r="W1366" s="79"/>
      <c r="X1366" s="79"/>
      <c r="Y1366" s="79"/>
      <c r="Z1366" s="79"/>
      <c r="AA1366" s="79"/>
      <c r="AB1366" s="79"/>
      <c r="AC1366" s="79"/>
      <c r="AD1366" s="79"/>
      <c r="AE1366" s="79"/>
      <c r="AF1366" s="79"/>
      <c r="AG1366" s="79"/>
    </row>
    <row r="1367" spans="1:33" s="80" customFormat="1" ht="12">
      <c r="A1367" s="96"/>
      <c r="B1367" s="145"/>
      <c r="C1367" s="97"/>
      <c r="D1367" s="98"/>
      <c r="E1367" s="96"/>
      <c r="F1367" s="99"/>
      <c r="G1367" s="99"/>
      <c r="H1367" s="99"/>
      <c r="I1367" s="98"/>
      <c r="J1367" s="79"/>
      <c r="K1367" s="79"/>
      <c r="L1367" s="79"/>
      <c r="M1367" s="79"/>
      <c r="N1367" s="79"/>
      <c r="O1367" s="79"/>
      <c r="P1367" s="79"/>
      <c r="Q1367" s="79"/>
      <c r="R1367" s="79"/>
      <c r="S1367" s="79"/>
      <c r="T1367" s="79"/>
      <c r="U1367" s="79"/>
      <c r="V1367" s="79"/>
      <c r="W1367" s="79"/>
      <c r="X1367" s="79"/>
      <c r="Y1367" s="79"/>
      <c r="Z1367" s="79"/>
      <c r="AA1367" s="79"/>
      <c r="AB1367" s="79"/>
      <c r="AC1367" s="79"/>
      <c r="AD1367" s="79"/>
      <c r="AE1367" s="79"/>
      <c r="AF1367" s="79"/>
      <c r="AG1367" s="79"/>
    </row>
    <row r="1368" spans="1:33" s="80" customFormat="1" ht="12">
      <c r="A1368" s="96"/>
      <c r="B1368" s="145"/>
      <c r="C1368" s="97"/>
      <c r="D1368" s="98"/>
      <c r="E1368" s="96"/>
      <c r="F1368" s="99"/>
      <c r="G1368" s="99"/>
      <c r="H1368" s="99"/>
      <c r="I1368" s="98"/>
      <c r="J1368" s="79"/>
      <c r="K1368" s="79"/>
      <c r="L1368" s="79"/>
      <c r="M1368" s="79"/>
      <c r="N1368" s="79"/>
      <c r="O1368" s="79"/>
      <c r="P1368" s="79"/>
      <c r="Q1368" s="79"/>
      <c r="R1368" s="79"/>
      <c r="S1368" s="79"/>
      <c r="T1368" s="79"/>
      <c r="U1368" s="79"/>
      <c r="V1368" s="79"/>
      <c r="W1368" s="79"/>
      <c r="X1368" s="79"/>
      <c r="Y1368" s="79"/>
      <c r="Z1368" s="79"/>
      <c r="AA1368" s="79"/>
      <c r="AB1368" s="79"/>
      <c r="AC1368" s="79"/>
      <c r="AD1368" s="79"/>
      <c r="AE1368" s="79"/>
      <c r="AF1368" s="79"/>
      <c r="AG1368" s="79"/>
    </row>
    <row r="1369" spans="1:33" s="80" customFormat="1" ht="12">
      <c r="A1369" s="96"/>
      <c r="B1369" s="145"/>
      <c r="C1369" s="97"/>
      <c r="D1369" s="98"/>
      <c r="E1369" s="96"/>
      <c r="F1369" s="99"/>
      <c r="G1369" s="99"/>
      <c r="H1369" s="99"/>
      <c r="I1369" s="98"/>
      <c r="J1369" s="79"/>
      <c r="K1369" s="79"/>
      <c r="L1369" s="79"/>
      <c r="M1369" s="79"/>
      <c r="N1369" s="79"/>
      <c r="O1369" s="79"/>
      <c r="P1369" s="79"/>
      <c r="Q1369" s="79"/>
      <c r="R1369" s="79"/>
      <c r="S1369" s="79"/>
      <c r="T1369" s="79"/>
      <c r="U1369" s="79"/>
      <c r="V1369" s="79"/>
      <c r="W1369" s="79"/>
      <c r="X1369" s="79"/>
      <c r="Y1369" s="79"/>
      <c r="Z1369" s="79"/>
      <c r="AA1369" s="79"/>
      <c r="AB1369" s="79"/>
      <c r="AC1369" s="79"/>
      <c r="AD1369" s="79"/>
      <c r="AE1369" s="79"/>
      <c r="AF1369" s="79"/>
      <c r="AG1369" s="79"/>
    </row>
    <row r="1370" spans="1:33" s="80" customFormat="1" ht="12">
      <c r="A1370" s="96"/>
      <c r="B1370" s="145"/>
      <c r="C1370" s="97"/>
      <c r="D1370" s="98"/>
      <c r="E1370" s="96"/>
      <c r="F1370" s="99"/>
      <c r="G1370" s="99"/>
      <c r="H1370" s="99"/>
      <c r="I1370" s="98"/>
      <c r="J1370" s="79"/>
      <c r="K1370" s="79"/>
      <c r="L1370" s="79"/>
      <c r="M1370" s="79"/>
      <c r="N1370" s="79"/>
      <c r="O1370" s="79"/>
      <c r="P1370" s="79"/>
      <c r="Q1370" s="79"/>
      <c r="R1370" s="79"/>
      <c r="S1370" s="79"/>
      <c r="T1370" s="79"/>
      <c r="U1370" s="79"/>
      <c r="V1370" s="79"/>
      <c r="W1370" s="79"/>
      <c r="X1370" s="79"/>
      <c r="Y1370" s="79"/>
      <c r="Z1370" s="79"/>
      <c r="AA1370" s="79"/>
      <c r="AB1370" s="79"/>
      <c r="AC1370" s="79"/>
      <c r="AD1370" s="79"/>
      <c r="AE1370" s="79"/>
      <c r="AF1370" s="79"/>
      <c r="AG1370" s="79"/>
    </row>
    <row r="1371" spans="1:33" s="80" customFormat="1" ht="12">
      <c r="A1371" s="96"/>
      <c r="B1371" s="145"/>
      <c r="C1371" s="97"/>
      <c r="D1371" s="98"/>
      <c r="E1371" s="96"/>
      <c r="F1371" s="99"/>
      <c r="G1371" s="99"/>
      <c r="H1371" s="99"/>
      <c r="I1371" s="98"/>
      <c r="J1371" s="79"/>
      <c r="K1371" s="79"/>
      <c r="L1371" s="79"/>
      <c r="M1371" s="79"/>
      <c r="N1371" s="79"/>
      <c r="O1371" s="79"/>
      <c r="P1371" s="79"/>
      <c r="Q1371" s="79"/>
      <c r="R1371" s="79"/>
      <c r="S1371" s="79"/>
      <c r="T1371" s="79"/>
      <c r="U1371" s="79"/>
      <c r="V1371" s="79"/>
      <c r="W1371" s="79"/>
      <c r="X1371" s="79"/>
      <c r="Y1371" s="79"/>
      <c r="Z1371" s="79"/>
      <c r="AA1371" s="79"/>
      <c r="AB1371" s="79"/>
      <c r="AC1371" s="79"/>
      <c r="AD1371" s="79"/>
      <c r="AE1371" s="79"/>
      <c r="AF1371" s="79"/>
      <c r="AG1371" s="79"/>
    </row>
    <row r="1372" spans="1:33" s="80" customFormat="1" ht="12">
      <c r="A1372" s="96"/>
      <c r="B1372" s="145"/>
      <c r="C1372" s="97"/>
      <c r="D1372" s="98"/>
      <c r="E1372" s="96"/>
      <c r="F1372" s="99"/>
      <c r="G1372" s="99"/>
      <c r="H1372" s="99"/>
      <c r="I1372" s="98"/>
      <c r="J1372" s="79"/>
      <c r="K1372" s="79"/>
      <c r="L1372" s="79"/>
      <c r="M1372" s="79"/>
      <c r="N1372" s="79"/>
      <c r="O1372" s="79"/>
      <c r="P1372" s="79"/>
      <c r="Q1372" s="79"/>
      <c r="R1372" s="79"/>
      <c r="S1372" s="79"/>
      <c r="T1372" s="79"/>
      <c r="U1372" s="79"/>
      <c r="V1372" s="79"/>
      <c r="W1372" s="79"/>
      <c r="X1372" s="79"/>
      <c r="Y1372" s="79"/>
      <c r="Z1372" s="79"/>
      <c r="AA1372" s="79"/>
      <c r="AB1372" s="79"/>
      <c r="AC1372" s="79"/>
      <c r="AD1372" s="79"/>
      <c r="AE1372" s="79"/>
      <c r="AF1372" s="79"/>
      <c r="AG1372" s="79"/>
    </row>
    <row r="1373" spans="1:33" s="80" customFormat="1" ht="12">
      <c r="A1373" s="96"/>
      <c r="B1373" s="145"/>
      <c r="C1373" s="97"/>
      <c r="D1373" s="98"/>
      <c r="E1373" s="96"/>
      <c r="F1373" s="99"/>
      <c r="G1373" s="99"/>
      <c r="H1373" s="99"/>
      <c r="I1373" s="98"/>
      <c r="J1373" s="79"/>
      <c r="K1373" s="79"/>
      <c r="L1373" s="79"/>
      <c r="M1373" s="79"/>
      <c r="N1373" s="79"/>
      <c r="O1373" s="79"/>
      <c r="P1373" s="79"/>
      <c r="Q1373" s="79"/>
      <c r="R1373" s="79"/>
      <c r="S1373" s="79"/>
      <c r="T1373" s="79"/>
      <c r="U1373" s="79"/>
      <c r="V1373" s="79"/>
      <c r="W1373" s="79"/>
      <c r="X1373" s="79"/>
      <c r="Y1373" s="79"/>
      <c r="Z1373" s="79"/>
      <c r="AA1373" s="79"/>
      <c r="AB1373" s="79"/>
      <c r="AC1373" s="79"/>
      <c r="AD1373" s="79"/>
      <c r="AE1373" s="79"/>
      <c r="AF1373" s="79"/>
      <c r="AG1373" s="79"/>
    </row>
    <row r="1374" spans="1:33" s="80" customFormat="1" ht="12">
      <c r="A1374" s="96"/>
      <c r="B1374" s="145"/>
      <c r="C1374" s="97"/>
      <c r="D1374" s="98"/>
      <c r="E1374" s="96"/>
      <c r="F1374" s="99"/>
      <c r="G1374" s="99"/>
      <c r="H1374" s="99"/>
      <c r="I1374" s="98"/>
      <c r="J1374" s="79"/>
      <c r="K1374" s="79"/>
      <c r="L1374" s="79"/>
      <c r="M1374" s="79"/>
      <c r="N1374" s="79"/>
      <c r="O1374" s="79"/>
      <c r="P1374" s="79"/>
      <c r="Q1374" s="79"/>
      <c r="R1374" s="79"/>
      <c r="S1374" s="79"/>
      <c r="T1374" s="79"/>
      <c r="U1374" s="79"/>
      <c r="V1374" s="79"/>
      <c r="W1374" s="79"/>
      <c r="X1374" s="79"/>
      <c r="Y1374" s="79"/>
      <c r="Z1374" s="79"/>
      <c r="AA1374" s="79"/>
      <c r="AB1374" s="79"/>
      <c r="AC1374" s="79"/>
      <c r="AD1374" s="79"/>
      <c r="AE1374" s="79"/>
      <c r="AF1374" s="79"/>
      <c r="AG1374" s="79"/>
    </row>
    <row r="1375" spans="1:33" s="80" customFormat="1" ht="12">
      <c r="A1375" s="96"/>
      <c r="B1375" s="145"/>
      <c r="C1375" s="97"/>
      <c r="D1375" s="98"/>
      <c r="E1375" s="96"/>
      <c r="F1375" s="99"/>
      <c r="G1375" s="99"/>
      <c r="H1375" s="99"/>
      <c r="I1375" s="98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  <c r="Z1375" s="79"/>
      <c r="AA1375" s="79"/>
      <c r="AB1375" s="79"/>
      <c r="AC1375" s="79"/>
      <c r="AD1375" s="79"/>
      <c r="AE1375" s="79"/>
      <c r="AF1375" s="79"/>
      <c r="AG1375" s="79"/>
    </row>
    <row r="1376" spans="1:33" s="80" customFormat="1" ht="12">
      <c r="A1376" s="96"/>
      <c r="B1376" s="145"/>
      <c r="C1376" s="97"/>
      <c r="D1376" s="98"/>
      <c r="E1376" s="96"/>
      <c r="F1376" s="99"/>
      <c r="G1376" s="99"/>
      <c r="H1376" s="99"/>
      <c r="I1376" s="98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  <c r="Z1376" s="79"/>
      <c r="AA1376" s="79"/>
      <c r="AB1376" s="79"/>
      <c r="AC1376" s="79"/>
      <c r="AD1376" s="79"/>
      <c r="AE1376" s="79"/>
      <c r="AF1376" s="79"/>
      <c r="AG1376" s="79"/>
    </row>
    <row r="1377" spans="1:33" s="80" customFormat="1" ht="12">
      <c r="A1377" s="96"/>
      <c r="B1377" s="145"/>
      <c r="C1377" s="97"/>
      <c r="D1377" s="98"/>
      <c r="E1377" s="96"/>
      <c r="F1377" s="99"/>
      <c r="G1377" s="99"/>
      <c r="H1377" s="99"/>
      <c r="I1377" s="98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  <c r="Z1377" s="79"/>
      <c r="AA1377" s="79"/>
      <c r="AB1377" s="79"/>
      <c r="AC1377" s="79"/>
      <c r="AD1377" s="79"/>
      <c r="AE1377" s="79"/>
      <c r="AF1377" s="79"/>
      <c r="AG1377" s="79"/>
    </row>
    <row r="1378" spans="1:33" s="80" customFormat="1" ht="12">
      <c r="A1378" s="96"/>
      <c r="B1378" s="145"/>
      <c r="C1378" s="97"/>
      <c r="D1378" s="98"/>
      <c r="E1378" s="96"/>
      <c r="F1378" s="99"/>
      <c r="G1378" s="99"/>
      <c r="H1378" s="99"/>
      <c r="I1378" s="98"/>
      <c r="J1378" s="79"/>
      <c r="K1378" s="79"/>
      <c r="L1378" s="79"/>
      <c r="M1378" s="79"/>
      <c r="N1378" s="79"/>
      <c r="O1378" s="79"/>
      <c r="P1378" s="79"/>
      <c r="Q1378" s="79"/>
      <c r="R1378" s="79"/>
      <c r="S1378" s="79"/>
      <c r="T1378" s="79"/>
      <c r="U1378" s="79"/>
      <c r="V1378" s="79"/>
      <c r="W1378" s="79"/>
      <c r="X1378" s="79"/>
      <c r="Y1378" s="79"/>
      <c r="Z1378" s="79"/>
      <c r="AA1378" s="79"/>
      <c r="AB1378" s="79"/>
      <c r="AC1378" s="79"/>
      <c r="AD1378" s="79"/>
      <c r="AE1378" s="79"/>
      <c r="AF1378" s="79"/>
      <c r="AG1378" s="79"/>
    </row>
    <row r="1379" spans="1:33" s="80" customFormat="1" ht="12">
      <c r="A1379" s="96"/>
      <c r="B1379" s="145"/>
      <c r="C1379" s="97"/>
      <c r="D1379" s="98"/>
      <c r="E1379" s="96"/>
      <c r="F1379" s="99"/>
      <c r="G1379" s="99"/>
      <c r="H1379" s="99"/>
      <c r="I1379" s="98"/>
      <c r="J1379" s="79"/>
      <c r="K1379" s="79"/>
      <c r="L1379" s="79"/>
      <c r="M1379" s="79"/>
      <c r="N1379" s="79"/>
      <c r="O1379" s="79"/>
      <c r="P1379" s="79"/>
      <c r="Q1379" s="79"/>
      <c r="R1379" s="79"/>
      <c r="S1379" s="79"/>
      <c r="T1379" s="79"/>
      <c r="U1379" s="79"/>
      <c r="V1379" s="79"/>
      <c r="W1379" s="79"/>
      <c r="X1379" s="79"/>
      <c r="Y1379" s="79"/>
      <c r="Z1379" s="79"/>
      <c r="AA1379" s="79"/>
      <c r="AB1379" s="79"/>
      <c r="AC1379" s="79"/>
      <c r="AD1379" s="79"/>
      <c r="AE1379" s="79"/>
      <c r="AF1379" s="79"/>
      <c r="AG1379" s="79"/>
    </row>
    <row r="1380" spans="1:33" s="80" customFormat="1" ht="12">
      <c r="A1380" s="96"/>
      <c r="B1380" s="145"/>
      <c r="C1380" s="97"/>
      <c r="D1380" s="98"/>
      <c r="E1380" s="96"/>
      <c r="F1380" s="99"/>
      <c r="G1380" s="99"/>
      <c r="H1380" s="99"/>
      <c r="I1380" s="98"/>
      <c r="J1380" s="79"/>
      <c r="K1380" s="79"/>
      <c r="L1380" s="79"/>
      <c r="M1380" s="79"/>
      <c r="N1380" s="79"/>
      <c r="O1380" s="79"/>
      <c r="P1380" s="79"/>
      <c r="Q1380" s="79"/>
      <c r="R1380" s="79"/>
      <c r="S1380" s="79"/>
      <c r="T1380" s="79"/>
      <c r="U1380" s="79"/>
      <c r="V1380" s="79"/>
      <c r="W1380" s="79"/>
      <c r="X1380" s="79"/>
      <c r="Y1380" s="79"/>
      <c r="Z1380" s="79"/>
      <c r="AA1380" s="79"/>
      <c r="AB1380" s="79"/>
      <c r="AC1380" s="79"/>
      <c r="AD1380" s="79"/>
      <c r="AE1380" s="79"/>
      <c r="AF1380" s="79"/>
      <c r="AG1380" s="79"/>
    </row>
    <row r="1381" spans="1:33" s="80" customFormat="1" ht="12">
      <c r="A1381" s="96"/>
      <c r="B1381" s="145"/>
      <c r="C1381" s="97"/>
      <c r="D1381" s="98"/>
      <c r="E1381" s="96"/>
      <c r="F1381" s="99"/>
      <c r="G1381" s="99"/>
      <c r="H1381" s="99"/>
      <c r="I1381" s="98"/>
      <c r="J1381" s="79"/>
      <c r="K1381" s="79"/>
      <c r="L1381" s="79"/>
      <c r="M1381" s="79"/>
      <c r="N1381" s="79"/>
      <c r="O1381" s="79"/>
      <c r="P1381" s="79"/>
      <c r="Q1381" s="79"/>
      <c r="R1381" s="79"/>
      <c r="S1381" s="79"/>
      <c r="T1381" s="79"/>
      <c r="U1381" s="79"/>
      <c r="V1381" s="79"/>
      <c r="W1381" s="79"/>
      <c r="X1381" s="79"/>
      <c r="Y1381" s="79"/>
      <c r="Z1381" s="79"/>
      <c r="AA1381" s="79"/>
      <c r="AB1381" s="79"/>
      <c r="AC1381" s="79"/>
      <c r="AD1381" s="79"/>
      <c r="AE1381" s="79"/>
      <c r="AF1381" s="79"/>
      <c r="AG1381" s="79"/>
    </row>
    <row r="1382" spans="1:33" s="80" customFormat="1" ht="12">
      <c r="A1382" s="96"/>
      <c r="B1382" s="145"/>
      <c r="C1382" s="97"/>
      <c r="D1382" s="98"/>
      <c r="E1382" s="96"/>
      <c r="F1382" s="99"/>
      <c r="G1382" s="99"/>
      <c r="H1382" s="99"/>
      <c r="I1382" s="98"/>
      <c r="J1382" s="79"/>
      <c r="K1382" s="79"/>
      <c r="L1382" s="79"/>
      <c r="M1382" s="79"/>
      <c r="N1382" s="79"/>
      <c r="O1382" s="79"/>
      <c r="P1382" s="79"/>
      <c r="Q1382" s="79"/>
      <c r="R1382" s="79"/>
      <c r="S1382" s="79"/>
      <c r="T1382" s="79"/>
      <c r="U1382" s="79"/>
      <c r="V1382" s="79"/>
      <c r="W1382" s="79"/>
      <c r="X1382" s="79"/>
      <c r="Y1382" s="79"/>
      <c r="Z1382" s="79"/>
      <c r="AA1382" s="79"/>
      <c r="AB1382" s="79"/>
      <c r="AC1382" s="79"/>
      <c r="AD1382" s="79"/>
      <c r="AE1382" s="79"/>
      <c r="AF1382" s="79"/>
      <c r="AG1382" s="79"/>
    </row>
    <row r="1383" spans="1:33" s="80" customFormat="1" ht="12">
      <c r="A1383" s="96"/>
      <c r="B1383" s="145"/>
      <c r="C1383" s="97"/>
      <c r="D1383" s="98"/>
      <c r="E1383" s="96"/>
      <c r="F1383" s="99"/>
      <c r="G1383" s="99"/>
      <c r="H1383" s="99"/>
      <c r="I1383" s="98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  <c r="Z1383" s="79"/>
      <c r="AA1383" s="79"/>
      <c r="AB1383" s="79"/>
      <c r="AC1383" s="79"/>
      <c r="AD1383" s="79"/>
      <c r="AE1383" s="79"/>
      <c r="AF1383" s="79"/>
      <c r="AG1383" s="79"/>
    </row>
    <row r="1384" spans="1:33" s="80" customFormat="1" ht="12">
      <c r="A1384" s="96"/>
      <c r="B1384" s="145"/>
      <c r="C1384" s="97"/>
      <c r="D1384" s="98"/>
      <c r="E1384" s="96"/>
      <c r="F1384" s="99"/>
      <c r="G1384" s="99"/>
      <c r="H1384" s="99"/>
      <c r="I1384" s="98"/>
      <c r="J1384" s="79"/>
      <c r="K1384" s="79"/>
      <c r="L1384" s="79"/>
      <c r="M1384" s="79"/>
      <c r="N1384" s="79"/>
      <c r="O1384" s="79"/>
      <c r="P1384" s="79"/>
      <c r="Q1384" s="79"/>
      <c r="R1384" s="79"/>
      <c r="S1384" s="79"/>
      <c r="T1384" s="79"/>
      <c r="U1384" s="79"/>
      <c r="V1384" s="79"/>
      <c r="W1384" s="79"/>
      <c r="X1384" s="79"/>
      <c r="Y1384" s="79"/>
      <c r="Z1384" s="79"/>
      <c r="AA1384" s="79"/>
      <c r="AB1384" s="79"/>
      <c r="AC1384" s="79"/>
      <c r="AD1384" s="79"/>
      <c r="AE1384" s="79"/>
      <c r="AF1384" s="79"/>
      <c r="AG1384" s="79"/>
    </row>
    <row r="1385" spans="1:33" s="80" customFormat="1" ht="12">
      <c r="A1385" s="96"/>
      <c r="B1385" s="145"/>
      <c r="C1385" s="97"/>
      <c r="D1385" s="98"/>
      <c r="E1385" s="96"/>
      <c r="F1385" s="99"/>
      <c r="G1385" s="99"/>
      <c r="H1385" s="99"/>
      <c r="I1385" s="98"/>
      <c r="J1385" s="79"/>
      <c r="K1385" s="79"/>
      <c r="L1385" s="79"/>
      <c r="M1385" s="79"/>
      <c r="N1385" s="79"/>
      <c r="O1385" s="79"/>
      <c r="P1385" s="79"/>
      <c r="Q1385" s="79"/>
      <c r="R1385" s="79"/>
      <c r="S1385" s="79"/>
      <c r="T1385" s="79"/>
      <c r="U1385" s="79"/>
      <c r="V1385" s="79"/>
      <c r="W1385" s="79"/>
      <c r="X1385" s="79"/>
      <c r="Y1385" s="79"/>
      <c r="Z1385" s="79"/>
      <c r="AA1385" s="79"/>
      <c r="AB1385" s="79"/>
      <c r="AC1385" s="79"/>
      <c r="AD1385" s="79"/>
      <c r="AE1385" s="79"/>
      <c r="AF1385" s="79"/>
      <c r="AG1385" s="79"/>
    </row>
    <row r="1386" spans="1:33" s="80" customFormat="1" ht="12">
      <c r="A1386" s="96"/>
      <c r="B1386" s="145"/>
      <c r="C1386" s="97"/>
      <c r="D1386" s="98"/>
      <c r="E1386" s="96"/>
      <c r="F1386" s="99"/>
      <c r="G1386" s="99"/>
      <c r="H1386" s="99"/>
      <c r="I1386" s="98"/>
      <c r="J1386" s="79"/>
      <c r="K1386" s="79"/>
      <c r="L1386" s="79"/>
      <c r="M1386" s="79"/>
      <c r="N1386" s="79"/>
      <c r="O1386" s="79"/>
      <c r="P1386" s="79"/>
      <c r="Q1386" s="79"/>
      <c r="R1386" s="79"/>
      <c r="S1386" s="79"/>
      <c r="T1386" s="79"/>
      <c r="U1386" s="79"/>
      <c r="V1386" s="79"/>
      <c r="W1386" s="79"/>
      <c r="X1386" s="79"/>
      <c r="Y1386" s="79"/>
      <c r="Z1386" s="79"/>
      <c r="AA1386" s="79"/>
      <c r="AB1386" s="79"/>
      <c r="AC1386" s="79"/>
      <c r="AD1386" s="79"/>
      <c r="AE1386" s="79"/>
      <c r="AF1386" s="79"/>
      <c r="AG1386" s="79"/>
    </row>
    <row r="1387" spans="1:33" s="80" customFormat="1" ht="12">
      <c r="A1387" s="96"/>
      <c r="B1387" s="145"/>
      <c r="C1387" s="97"/>
      <c r="D1387" s="98"/>
      <c r="E1387" s="96"/>
      <c r="F1387" s="99"/>
      <c r="G1387" s="99"/>
      <c r="H1387" s="99"/>
      <c r="I1387" s="98"/>
      <c r="J1387" s="79"/>
      <c r="K1387" s="79"/>
      <c r="L1387" s="79"/>
      <c r="M1387" s="79"/>
      <c r="N1387" s="79"/>
      <c r="O1387" s="79"/>
      <c r="P1387" s="79"/>
      <c r="Q1387" s="79"/>
      <c r="R1387" s="79"/>
      <c r="S1387" s="79"/>
      <c r="T1387" s="79"/>
      <c r="U1387" s="79"/>
      <c r="V1387" s="79"/>
      <c r="W1387" s="79"/>
      <c r="X1387" s="79"/>
      <c r="Y1387" s="79"/>
      <c r="Z1387" s="79"/>
      <c r="AA1387" s="79"/>
      <c r="AB1387" s="79"/>
      <c r="AC1387" s="79"/>
      <c r="AD1387" s="79"/>
      <c r="AE1387" s="79"/>
      <c r="AF1387" s="79"/>
      <c r="AG1387" s="79"/>
    </row>
    <row r="1388" spans="1:33" s="80" customFormat="1" ht="12">
      <c r="A1388" s="96"/>
      <c r="B1388" s="145"/>
      <c r="C1388" s="97"/>
      <c r="D1388" s="98"/>
      <c r="E1388" s="96"/>
      <c r="F1388" s="99"/>
      <c r="G1388" s="99"/>
      <c r="H1388" s="99"/>
      <c r="I1388" s="98"/>
      <c r="J1388" s="79"/>
      <c r="K1388" s="79"/>
      <c r="L1388" s="79"/>
      <c r="M1388" s="79"/>
      <c r="N1388" s="79"/>
      <c r="O1388" s="79"/>
      <c r="P1388" s="79"/>
      <c r="Q1388" s="79"/>
      <c r="R1388" s="79"/>
      <c r="S1388" s="79"/>
      <c r="T1388" s="79"/>
      <c r="U1388" s="79"/>
      <c r="V1388" s="79"/>
      <c r="W1388" s="79"/>
      <c r="X1388" s="79"/>
      <c r="Y1388" s="79"/>
      <c r="Z1388" s="79"/>
      <c r="AA1388" s="79"/>
      <c r="AB1388" s="79"/>
      <c r="AC1388" s="79"/>
      <c r="AD1388" s="79"/>
      <c r="AE1388" s="79"/>
      <c r="AF1388" s="79"/>
      <c r="AG1388" s="79"/>
    </row>
    <row r="1389" spans="1:33" s="80" customFormat="1" ht="12">
      <c r="A1389" s="96"/>
      <c r="B1389" s="145"/>
      <c r="C1389" s="97"/>
      <c r="D1389" s="98"/>
      <c r="E1389" s="96"/>
      <c r="F1389" s="99"/>
      <c r="G1389" s="99"/>
      <c r="H1389" s="99"/>
      <c r="I1389" s="98"/>
      <c r="J1389" s="79"/>
      <c r="K1389" s="79"/>
      <c r="L1389" s="79"/>
      <c r="M1389" s="79"/>
      <c r="N1389" s="79"/>
      <c r="O1389" s="79"/>
      <c r="P1389" s="79"/>
      <c r="Q1389" s="79"/>
      <c r="R1389" s="79"/>
      <c r="S1389" s="79"/>
      <c r="T1389" s="79"/>
      <c r="U1389" s="79"/>
      <c r="V1389" s="79"/>
      <c r="W1389" s="79"/>
      <c r="X1389" s="79"/>
      <c r="Y1389" s="79"/>
      <c r="Z1389" s="79"/>
      <c r="AA1389" s="79"/>
      <c r="AB1389" s="79"/>
      <c r="AC1389" s="79"/>
      <c r="AD1389" s="79"/>
      <c r="AE1389" s="79"/>
      <c r="AF1389" s="79"/>
      <c r="AG1389" s="79"/>
    </row>
    <row r="1390" spans="1:33" s="80" customFormat="1" ht="12">
      <c r="A1390" s="96"/>
      <c r="B1390" s="145"/>
      <c r="C1390" s="97"/>
      <c r="D1390" s="98"/>
      <c r="E1390" s="96"/>
      <c r="F1390" s="99"/>
      <c r="G1390" s="99"/>
      <c r="H1390" s="99"/>
      <c r="I1390" s="98"/>
      <c r="J1390" s="79"/>
      <c r="K1390" s="79"/>
      <c r="L1390" s="79"/>
      <c r="M1390" s="79"/>
      <c r="N1390" s="79"/>
      <c r="O1390" s="79"/>
      <c r="P1390" s="79"/>
      <c r="Q1390" s="79"/>
      <c r="R1390" s="79"/>
      <c r="S1390" s="79"/>
      <c r="T1390" s="79"/>
      <c r="U1390" s="79"/>
      <c r="V1390" s="79"/>
      <c r="W1390" s="79"/>
      <c r="X1390" s="79"/>
      <c r="Y1390" s="79"/>
      <c r="Z1390" s="79"/>
      <c r="AA1390" s="79"/>
      <c r="AB1390" s="79"/>
      <c r="AC1390" s="79"/>
      <c r="AD1390" s="79"/>
      <c r="AE1390" s="79"/>
      <c r="AF1390" s="79"/>
      <c r="AG1390" s="79"/>
    </row>
    <row r="1391" spans="1:33" s="80" customFormat="1" ht="12">
      <c r="A1391" s="96"/>
      <c r="B1391" s="145"/>
      <c r="C1391" s="97"/>
      <c r="D1391" s="98"/>
      <c r="E1391" s="96"/>
      <c r="F1391" s="99"/>
      <c r="G1391" s="99"/>
      <c r="H1391" s="99"/>
      <c r="I1391" s="98"/>
      <c r="J1391" s="79"/>
      <c r="K1391" s="79"/>
      <c r="L1391" s="79"/>
      <c r="M1391" s="79"/>
      <c r="N1391" s="79"/>
      <c r="O1391" s="79"/>
      <c r="P1391" s="79"/>
      <c r="Q1391" s="79"/>
      <c r="R1391" s="79"/>
      <c r="S1391" s="79"/>
      <c r="T1391" s="79"/>
      <c r="U1391" s="79"/>
      <c r="V1391" s="79"/>
      <c r="W1391" s="79"/>
      <c r="X1391" s="79"/>
      <c r="Y1391" s="79"/>
      <c r="Z1391" s="79"/>
      <c r="AA1391" s="79"/>
      <c r="AB1391" s="79"/>
      <c r="AC1391" s="79"/>
      <c r="AD1391" s="79"/>
      <c r="AE1391" s="79"/>
      <c r="AF1391" s="79"/>
      <c r="AG1391" s="79"/>
    </row>
    <row r="1392" spans="1:33" s="80" customFormat="1" ht="12">
      <c r="A1392" s="96"/>
      <c r="B1392" s="145"/>
      <c r="C1392" s="97"/>
      <c r="D1392" s="98"/>
      <c r="E1392" s="96"/>
      <c r="F1392" s="99"/>
      <c r="G1392" s="99"/>
      <c r="H1392" s="99"/>
      <c r="I1392" s="98"/>
      <c r="J1392" s="79"/>
      <c r="K1392" s="79"/>
      <c r="L1392" s="79"/>
      <c r="M1392" s="79"/>
      <c r="N1392" s="79"/>
      <c r="O1392" s="79"/>
      <c r="P1392" s="79"/>
      <c r="Q1392" s="79"/>
      <c r="R1392" s="79"/>
      <c r="S1392" s="79"/>
      <c r="T1392" s="79"/>
      <c r="U1392" s="79"/>
      <c r="V1392" s="79"/>
      <c r="W1392" s="79"/>
      <c r="X1392" s="79"/>
      <c r="Y1392" s="79"/>
      <c r="Z1392" s="79"/>
      <c r="AA1392" s="79"/>
      <c r="AB1392" s="79"/>
      <c r="AC1392" s="79"/>
      <c r="AD1392" s="79"/>
      <c r="AE1392" s="79"/>
      <c r="AF1392" s="79"/>
      <c r="AG1392" s="79"/>
    </row>
    <row r="1393" spans="1:33" s="80" customFormat="1" ht="12">
      <c r="A1393" s="96"/>
      <c r="B1393" s="145"/>
      <c r="C1393" s="97"/>
      <c r="D1393" s="98"/>
      <c r="E1393" s="96"/>
      <c r="F1393" s="99"/>
      <c r="G1393" s="99"/>
      <c r="H1393" s="99"/>
      <c r="I1393" s="98"/>
      <c r="J1393" s="79"/>
      <c r="K1393" s="79"/>
      <c r="L1393" s="79"/>
      <c r="M1393" s="79"/>
      <c r="N1393" s="79"/>
      <c r="O1393" s="79"/>
      <c r="P1393" s="79"/>
      <c r="Q1393" s="79"/>
      <c r="R1393" s="79"/>
      <c r="S1393" s="79"/>
      <c r="T1393" s="79"/>
      <c r="U1393" s="79"/>
      <c r="V1393" s="79"/>
      <c r="W1393" s="79"/>
      <c r="X1393" s="79"/>
      <c r="Y1393" s="79"/>
      <c r="Z1393" s="79"/>
      <c r="AA1393" s="79"/>
      <c r="AB1393" s="79"/>
      <c r="AC1393" s="79"/>
      <c r="AD1393" s="79"/>
      <c r="AE1393" s="79"/>
      <c r="AF1393" s="79"/>
      <c r="AG1393" s="79"/>
    </row>
    <row r="1394" spans="1:33" s="80" customFormat="1" ht="12">
      <c r="A1394" s="96"/>
      <c r="B1394" s="145"/>
      <c r="C1394" s="97"/>
      <c r="D1394" s="98"/>
      <c r="E1394" s="96"/>
      <c r="F1394" s="99"/>
      <c r="G1394" s="99"/>
      <c r="H1394" s="99"/>
      <c r="I1394" s="98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  <c r="Z1394" s="79"/>
      <c r="AA1394" s="79"/>
      <c r="AB1394" s="79"/>
      <c r="AC1394" s="79"/>
      <c r="AD1394" s="79"/>
      <c r="AE1394" s="79"/>
      <c r="AF1394" s="79"/>
      <c r="AG1394" s="79"/>
    </row>
    <row r="1395" spans="1:33" s="80" customFormat="1" ht="12">
      <c r="A1395" s="96"/>
      <c r="B1395" s="145"/>
      <c r="C1395" s="97"/>
      <c r="D1395" s="98"/>
      <c r="E1395" s="96"/>
      <c r="F1395" s="99"/>
      <c r="G1395" s="99"/>
      <c r="H1395" s="99"/>
      <c r="I1395" s="98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  <c r="Z1395" s="79"/>
      <c r="AA1395" s="79"/>
      <c r="AB1395" s="79"/>
      <c r="AC1395" s="79"/>
      <c r="AD1395" s="79"/>
      <c r="AE1395" s="79"/>
      <c r="AF1395" s="79"/>
      <c r="AG1395" s="79"/>
    </row>
    <row r="1396" spans="1:33" s="80" customFormat="1" ht="12">
      <c r="A1396" s="96"/>
      <c r="B1396" s="145"/>
      <c r="C1396" s="97"/>
      <c r="D1396" s="98"/>
      <c r="E1396" s="96"/>
      <c r="F1396" s="99"/>
      <c r="G1396" s="99"/>
      <c r="H1396" s="99"/>
      <c r="I1396" s="98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  <c r="Z1396" s="79"/>
      <c r="AA1396" s="79"/>
      <c r="AB1396" s="79"/>
      <c r="AC1396" s="79"/>
      <c r="AD1396" s="79"/>
      <c r="AE1396" s="79"/>
      <c r="AF1396" s="79"/>
      <c r="AG1396" s="79"/>
    </row>
    <row r="1397" spans="1:33" s="80" customFormat="1" ht="12">
      <c r="A1397" s="96"/>
      <c r="B1397" s="145"/>
      <c r="C1397" s="97"/>
      <c r="D1397" s="98"/>
      <c r="E1397" s="96"/>
      <c r="F1397" s="99"/>
      <c r="G1397" s="99"/>
      <c r="H1397" s="99"/>
      <c r="I1397" s="98"/>
      <c r="J1397" s="79"/>
      <c r="K1397" s="79"/>
      <c r="L1397" s="79"/>
      <c r="M1397" s="79"/>
      <c r="N1397" s="79"/>
      <c r="O1397" s="79"/>
      <c r="P1397" s="79"/>
      <c r="Q1397" s="79"/>
      <c r="R1397" s="79"/>
      <c r="S1397" s="79"/>
      <c r="T1397" s="79"/>
      <c r="U1397" s="79"/>
      <c r="V1397" s="79"/>
      <c r="W1397" s="79"/>
      <c r="X1397" s="79"/>
      <c r="Y1397" s="79"/>
      <c r="Z1397" s="79"/>
      <c r="AA1397" s="79"/>
      <c r="AB1397" s="79"/>
      <c r="AC1397" s="79"/>
      <c r="AD1397" s="79"/>
      <c r="AE1397" s="79"/>
      <c r="AF1397" s="79"/>
      <c r="AG1397" s="79"/>
    </row>
    <row r="1398" spans="1:33" s="80" customFormat="1" ht="12">
      <c r="A1398" s="96"/>
      <c r="B1398" s="145"/>
      <c r="C1398" s="97"/>
      <c r="D1398" s="98"/>
      <c r="E1398" s="96"/>
      <c r="F1398" s="99"/>
      <c r="G1398" s="99"/>
      <c r="H1398" s="99"/>
      <c r="I1398" s="98"/>
      <c r="J1398" s="79"/>
      <c r="K1398" s="79"/>
      <c r="L1398" s="79"/>
      <c r="M1398" s="79"/>
      <c r="N1398" s="79"/>
      <c r="O1398" s="79"/>
      <c r="P1398" s="79"/>
      <c r="Q1398" s="79"/>
      <c r="R1398" s="79"/>
      <c r="S1398" s="79"/>
      <c r="T1398" s="79"/>
      <c r="U1398" s="79"/>
      <c r="V1398" s="79"/>
      <c r="W1398" s="79"/>
      <c r="X1398" s="79"/>
      <c r="Y1398" s="79"/>
      <c r="Z1398" s="79"/>
      <c r="AA1398" s="79"/>
      <c r="AB1398" s="79"/>
      <c r="AC1398" s="79"/>
      <c r="AD1398" s="79"/>
      <c r="AE1398" s="79"/>
      <c r="AF1398" s="79"/>
      <c r="AG1398" s="79"/>
    </row>
    <row r="1399" spans="1:33" s="80" customFormat="1" ht="12">
      <c r="A1399" s="96"/>
      <c r="B1399" s="145"/>
      <c r="C1399" s="97"/>
      <c r="D1399" s="98"/>
      <c r="E1399" s="96"/>
      <c r="F1399" s="99"/>
      <c r="G1399" s="99"/>
      <c r="H1399" s="99"/>
      <c r="I1399" s="98"/>
      <c r="J1399" s="79"/>
      <c r="K1399" s="79"/>
      <c r="L1399" s="79"/>
      <c r="M1399" s="79"/>
      <c r="N1399" s="79"/>
      <c r="O1399" s="79"/>
      <c r="P1399" s="79"/>
      <c r="Q1399" s="79"/>
      <c r="R1399" s="79"/>
      <c r="S1399" s="79"/>
      <c r="T1399" s="79"/>
      <c r="U1399" s="79"/>
      <c r="V1399" s="79"/>
      <c r="W1399" s="79"/>
      <c r="X1399" s="79"/>
      <c r="Y1399" s="79"/>
      <c r="Z1399" s="79"/>
      <c r="AA1399" s="79"/>
      <c r="AB1399" s="79"/>
      <c r="AC1399" s="79"/>
      <c r="AD1399" s="79"/>
      <c r="AE1399" s="79"/>
      <c r="AF1399" s="79"/>
      <c r="AG1399" s="79"/>
    </row>
    <row r="1400" spans="1:33" s="80" customFormat="1" ht="12">
      <c r="A1400" s="96"/>
      <c r="B1400" s="145"/>
      <c r="C1400" s="97"/>
      <c r="D1400" s="98"/>
      <c r="E1400" s="96"/>
      <c r="F1400" s="99"/>
      <c r="G1400" s="99"/>
      <c r="H1400" s="99"/>
      <c r="I1400" s="98"/>
      <c r="J1400" s="79"/>
      <c r="K1400" s="79"/>
      <c r="L1400" s="79"/>
      <c r="M1400" s="79"/>
      <c r="N1400" s="79"/>
      <c r="O1400" s="79"/>
      <c r="P1400" s="79"/>
      <c r="Q1400" s="79"/>
      <c r="R1400" s="79"/>
      <c r="S1400" s="79"/>
      <c r="T1400" s="79"/>
      <c r="U1400" s="79"/>
      <c r="V1400" s="79"/>
      <c r="W1400" s="79"/>
      <c r="X1400" s="79"/>
      <c r="Y1400" s="79"/>
      <c r="Z1400" s="79"/>
      <c r="AA1400" s="79"/>
      <c r="AB1400" s="79"/>
      <c r="AC1400" s="79"/>
      <c r="AD1400" s="79"/>
      <c r="AE1400" s="79"/>
      <c r="AF1400" s="79"/>
      <c r="AG1400" s="79"/>
    </row>
    <row r="1401" spans="1:33" s="80" customFormat="1" ht="12">
      <c r="A1401" s="96"/>
      <c r="B1401" s="145"/>
      <c r="C1401" s="97"/>
      <c r="D1401" s="98"/>
      <c r="E1401" s="96"/>
      <c r="F1401" s="99"/>
      <c r="G1401" s="99"/>
      <c r="H1401" s="99"/>
      <c r="I1401" s="98"/>
      <c r="J1401" s="79"/>
      <c r="K1401" s="79"/>
      <c r="L1401" s="79"/>
      <c r="M1401" s="79"/>
      <c r="N1401" s="79"/>
      <c r="O1401" s="79"/>
      <c r="P1401" s="79"/>
      <c r="Q1401" s="79"/>
      <c r="R1401" s="79"/>
      <c r="S1401" s="79"/>
      <c r="T1401" s="79"/>
      <c r="U1401" s="79"/>
      <c r="V1401" s="79"/>
      <c r="W1401" s="79"/>
      <c r="X1401" s="79"/>
      <c r="Y1401" s="79"/>
      <c r="Z1401" s="79"/>
      <c r="AA1401" s="79"/>
      <c r="AB1401" s="79"/>
      <c r="AC1401" s="79"/>
      <c r="AD1401" s="79"/>
      <c r="AE1401" s="79"/>
      <c r="AF1401" s="79"/>
      <c r="AG1401" s="79"/>
    </row>
    <row r="1402" spans="1:33" s="80" customFormat="1" ht="12">
      <c r="A1402" s="96"/>
      <c r="B1402" s="145"/>
      <c r="C1402" s="97"/>
      <c r="D1402" s="98"/>
      <c r="E1402" s="96"/>
      <c r="F1402" s="99"/>
      <c r="G1402" s="99"/>
      <c r="H1402" s="99"/>
      <c r="I1402" s="98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  <c r="Z1402" s="79"/>
      <c r="AA1402" s="79"/>
      <c r="AB1402" s="79"/>
      <c r="AC1402" s="79"/>
      <c r="AD1402" s="79"/>
      <c r="AE1402" s="79"/>
      <c r="AF1402" s="79"/>
      <c r="AG1402" s="79"/>
    </row>
    <row r="1403" spans="1:33" s="80" customFormat="1" ht="12">
      <c r="A1403" s="96"/>
      <c r="B1403" s="145"/>
      <c r="C1403" s="97"/>
      <c r="D1403" s="98"/>
      <c r="E1403" s="96"/>
      <c r="F1403" s="99"/>
      <c r="G1403" s="99"/>
      <c r="H1403" s="99"/>
      <c r="I1403" s="98"/>
      <c r="J1403" s="79"/>
      <c r="K1403" s="79"/>
      <c r="L1403" s="79"/>
      <c r="M1403" s="79"/>
      <c r="N1403" s="79"/>
      <c r="O1403" s="79"/>
      <c r="P1403" s="79"/>
      <c r="Q1403" s="79"/>
      <c r="R1403" s="79"/>
      <c r="S1403" s="79"/>
      <c r="T1403" s="79"/>
      <c r="U1403" s="79"/>
      <c r="V1403" s="79"/>
      <c r="W1403" s="79"/>
      <c r="X1403" s="79"/>
      <c r="Y1403" s="79"/>
      <c r="Z1403" s="79"/>
      <c r="AA1403" s="79"/>
      <c r="AB1403" s="79"/>
      <c r="AC1403" s="79"/>
      <c r="AD1403" s="79"/>
      <c r="AE1403" s="79"/>
      <c r="AF1403" s="79"/>
      <c r="AG1403" s="79"/>
    </row>
    <row r="1404" spans="1:33" s="80" customFormat="1" ht="12">
      <c r="A1404" s="96"/>
      <c r="B1404" s="145"/>
      <c r="C1404" s="97"/>
      <c r="D1404" s="98"/>
      <c r="E1404" s="96"/>
      <c r="F1404" s="99"/>
      <c r="G1404" s="99"/>
      <c r="H1404" s="99"/>
      <c r="I1404" s="98"/>
      <c r="J1404" s="79"/>
      <c r="K1404" s="79"/>
      <c r="L1404" s="79"/>
      <c r="M1404" s="79"/>
      <c r="N1404" s="79"/>
      <c r="O1404" s="79"/>
      <c r="P1404" s="79"/>
      <c r="Q1404" s="79"/>
      <c r="R1404" s="79"/>
      <c r="S1404" s="79"/>
      <c r="T1404" s="79"/>
      <c r="U1404" s="79"/>
      <c r="V1404" s="79"/>
      <c r="W1404" s="79"/>
      <c r="X1404" s="79"/>
      <c r="Y1404" s="79"/>
      <c r="Z1404" s="79"/>
      <c r="AA1404" s="79"/>
      <c r="AB1404" s="79"/>
      <c r="AC1404" s="79"/>
      <c r="AD1404" s="79"/>
      <c r="AE1404" s="79"/>
      <c r="AF1404" s="79"/>
      <c r="AG1404" s="79"/>
    </row>
    <row r="1405" spans="1:33" s="80" customFormat="1" ht="12">
      <c r="A1405" s="96"/>
      <c r="B1405" s="145"/>
      <c r="C1405" s="97"/>
      <c r="D1405" s="98"/>
      <c r="E1405" s="96"/>
      <c r="F1405" s="99"/>
      <c r="G1405" s="99"/>
      <c r="H1405" s="99"/>
      <c r="I1405" s="98"/>
      <c r="J1405" s="79"/>
      <c r="K1405" s="79"/>
      <c r="L1405" s="79"/>
      <c r="M1405" s="79"/>
      <c r="N1405" s="79"/>
      <c r="O1405" s="79"/>
      <c r="P1405" s="79"/>
      <c r="Q1405" s="79"/>
      <c r="R1405" s="79"/>
      <c r="S1405" s="79"/>
      <c r="T1405" s="79"/>
      <c r="U1405" s="79"/>
      <c r="V1405" s="79"/>
      <c r="W1405" s="79"/>
      <c r="X1405" s="79"/>
      <c r="Y1405" s="79"/>
      <c r="Z1405" s="79"/>
      <c r="AA1405" s="79"/>
      <c r="AB1405" s="79"/>
      <c r="AC1405" s="79"/>
      <c r="AD1405" s="79"/>
      <c r="AE1405" s="79"/>
      <c r="AF1405" s="79"/>
      <c r="AG1405" s="79"/>
    </row>
    <row r="1406" spans="1:33" s="80" customFormat="1" ht="12">
      <c r="A1406" s="96"/>
      <c r="B1406" s="145"/>
      <c r="C1406" s="97"/>
      <c r="D1406" s="98"/>
      <c r="E1406" s="96"/>
      <c r="F1406" s="99"/>
      <c r="G1406" s="99"/>
      <c r="H1406" s="99"/>
      <c r="I1406" s="98"/>
      <c r="J1406" s="79"/>
      <c r="K1406" s="79"/>
      <c r="L1406" s="79"/>
      <c r="M1406" s="79"/>
      <c r="N1406" s="79"/>
      <c r="O1406" s="79"/>
      <c r="P1406" s="79"/>
      <c r="Q1406" s="79"/>
      <c r="R1406" s="79"/>
      <c r="S1406" s="79"/>
      <c r="T1406" s="79"/>
      <c r="U1406" s="79"/>
      <c r="V1406" s="79"/>
      <c r="W1406" s="79"/>
      <c r="X1406" s="79"/>
      <c r="Y1406" s="79"/>
      <c r="Z1406" s="79"/>
      <c r="AA1406" s="79"/>
      <c r="AB1406" s="79"/>
      <c r="AC1406" s="79"/>
      <c r="AD1406" s="79"/>
      <c r="AE1406" s="79"/>
      <c r="AF1406" s="79"/>
      <c r="AG1406" s="79"/>
    </row>
    <row r="1407" spans="1:33" s="80" customFormat="1" ht="12">
      <c r="A1407" s="96"/>
      <c r="B1407" s="145"/>
      <c r="C1407" s="97"/>
      <c r="D1407" s="98"/>
      <c r="E1407" s="96"/>
      <c r="F1407" s="99"/>
      <c r="G1407" s="99"/>
      <c r="H1407" s="99"/>
      <c r="I1407" s="98"/>
      <c r="J1407" s="79"/>
      <c r="K1407" s="79"/>
      <c r="L1407" s="79"/>
      <c r="M1407" s="79"/>
      <c r="N1407" s="79"/>
      <c r="O1407" s="79"/>
      <c r="P1407" s="79"/>
      <c r="Q1407" s="79"/>
      <c r="R1407" s="79"/>
      <c r="S1407" s="79"/>
      <c r="T1407" s="79"/>
      <c r="U1407" s="79"/>
      <c r="V1407" s="79"/>
      <c r="W1407" s="79"/>
      <c r="X1407" s="79"/>
      <c r="Y1407" s="79"/>
      <c r="Z1407" s="79"/>
      <c r="AA1407" s="79"/>
      <c r="AB1407" s="79"/>
      <c r="AC1407" s="79"/>
      <c r="AD1407" s="79"/>
      <c r="AE1407" s="79"/>
      <c r="AF1407" s="79"/>
      <c r="AG1407" s="79"/>
    </row>
    <row r="1408" spans="1:33" s="80" customFormat="1" ht="12">
      <c r="A1408" s="96"/>
      <c r="B1408" s="145"/>
      <c r="C1408" s="97"/>
      <c r="D1408" s="98"/>
      <c r="E1408" s="96"/>
      <c r="F1408" s="99"/>
      <c r="G1408" s="99"/>
      <c r="H1408" s="99"/>
      <c r="I1408" s="98"/>
      <c r="J1408" s="79"/>
      <c r="K1408" s="79"/>
      <c r="L1408" s="79"/>
      <c r="M1408" s="79"/>
      <c r="N1408" s="79"/>
      <c r="O1408" s="79"/>
      <c r="P1408" s="79"/>
      <c r="Q1408" s="79"/>
      <c r="R1408" s="79"/>
      <c r="S1408" s="79"/>
      <c r="T1408" s="79"/>
      <c r="U1408" s="79"/>
      <c r="V1408" s="79"/>
      <c r="W1408" s="79"/>
      <c r="X1408" s="79"/>
      <c r="Y1408" s="79"/>
      <c r="Z1408" s="79"/>
      <c r="AA1408" s="79"/>
      <c r="AB1408" s="79"/>
      <c r="AC1408" s="79"/>
      <c r="AD1408" s="79"/>
      <c r="AE1408" s="79"/>
      <c r="AF1408" s="79"/>
      <c r="AG1408" s="79"/>
    </row>
    <row r="1409" spans="1:33" s="80" customFormat="1" ht="12">
      <c r="A1409" s="96"/>
      <c r="B1409" s="145"/>
      <c r="C1409" s="97"/>
      <c r="D1409" s="98"/>
      <c r="E1409" s="96"/>
      <c r="F1409" s="99"/>
      <c r="G1409" s="99"/>
      <c r="H1409" s="99"/>
      <c r="I1409" s="98"/>
      <c r="J1409" s="79"/>
      <c r="K1409" s="79"/>
      <c r="L1409" s="79"/>
      <c r="M1409" s="79"/>
      <c r="N1409" s="79"/>
      <c r="O1409" s="79"/>
      <c r="P1409" s="79"/>
      <c r="Q1409" s="79"/>
      <c r="R1409" s="79"/>
      <c r="S1409" s="79"/>
      <c r="T1409" s="79"/>
      <c r="U1409" s="79"/>
      <c r="V1409" s="79"/>
      <c r="W1409" s="79"/>
      <c r="X1409" s="79"/>
      <c r="Y1409" s="79"/>
      <c r="Z1409" s="79"/>
      <c r="AA1409" s="79"/>
      <c r="AB1409" s="79"/>
      <c r="AC1409" s="79"/>
      <c r="AD1409" s="79"/>
      <c r="AE1409" s="79"/>
      <c r="AF1409" s="79"/>
      <c r="AG1409" s="79"/>
    </row>
    <row r="1410" spans="1:33" s="80" customFormat="1" ht="12">
      <c r="A1410" s="96"/>
      <c r="B1410" s="145"/>
      <c r="C1410" s="97"/>
      <c r="D1410" s="98"/>
      <c r="E1410" s="96"/>
      <c r="F1410" s="99"/>
      <c r="G1410" s="99"/>
      <c r="H1410" s="99"/>
      <c r="I1410" s="98"/>
      <c r="J1410" s="79"/>
      <c r="K1410" s="79"/>
      <c r="L1410" s="79"/>
      <c r="M1410" s="79"/>
      <c r="N1410" s="79"/>
      <c r="O1410" s="79"/>
      <c r="P1410" s="79"/>
      <c r="Q1410" s="79"/>
      <c r="R1410" s="79"/>
      <c r="S1410" s="79"/>
      <c r="T1410" s="79"/>
      <c r="U1410" s="79"/>
      <c r="V1410" s="79"/>
      <c r="W1410" s="79"/>
      <c r="X1410" s="79"/>
      <c r="Y1410" s="79"/>
      <c r="Z1410" s="79"/>
      <c r="AA1410" s="79"/>
      <c r="AB1410" s="79"/>
      <c r="AC1410" s="79"/>
      <c r="AD1410" s="79"/>
      <c r="AE1410" s="79"/>
      <c r="AF1410" s="79"/>
      <c r="AG1410" s="79"/>
    </row>
    <row r="1411" spans="1:33" s="80" customFormat="1" ht="12">
      <c r="A1411" s="96"/>
      <c r="B1411" s="145"/>
      <c r="C1411" s="97"/>
      <c r="D1411" s="98"/>
      <c r="E1411" s="96"/>
      <c r="F1411" s="99"/>
      <c r="G1411" s="99"/>
      <c r="H1411" s="99"/>
      <c r="I1411" s="98"/>
      <c r="J1411" s="79"/>
      <c r="K1411" s="79"/>
      <c r="L1411" s="79"/>
      <c r="M1411" s="79"/>
      <c r="N1411" s="79"/>
      <c r="O1411" s="79"/>
      <c r="P1411" s="79"/>
      <c r="Q1411" s="79"/>
      <c r="R1411" s="79"/>
      <c r="S1411" s="79"/>
      <c r="T1411" s="79"/>
      <c r="U1411" s="79"/>
      <c r="V1411" s="79"/>
      <c r="W1411" s="79"/>
      <c r="X1411" s="79"/>
      <c r="Y1411" s="79"/>
      <c r="Z1411" s="79"/>
      <c r="AA1411" s="79"/>
      <c r="AB1411" s="79"/>
      <c r="AC1411" s="79"/>
      <c r="AD1411" s="79"/>
      <c r="AE1411" s="79"/>
      <c r="AF1411" s="79"/>
      <c r="AG1411" s="79"/>
    </row>
    <row r="1412" spans="1:33" s="80" customFormat="1" ht="12">
      <c r="A1412" s="96"/>
      <c r="B1412" s="145"/>
      <c r="C1412" s="97"/>
      <c r="D1412" s="98"/>
      <c r="E1412" s="96"/>
      <c r="F1412" s="99"/>
      <c r="G1412" s="99"/>
      <c r="H1412" s="99"/>
      <c r="I1412" s="98"/>
      <c r="J1412" s="79"/>
      <c r="K1412" s="79"/>
      <c r="L1412" s="79"/>
      <c r="M1412" s="79"/>
      <c r="N1412" s="79"/>
      <c r="O1412" s="79"/>
      <c r="P1412" s="79"/>
      <c r="Q1412" s="79"/>
      <c r="R1412" s="79"/>
      <c r="S1412" s="79"/>
      <c r="T1412" s="79"/>
      <c r="U1412" s="79"/>
      <c r="V1412" s="79"/>
      <c r="W1412" s="79"/>
      <c r="X1412" s="79"/>
      <c r="Y1412" s="79"/>
      <c r="Z1412" s="79"/>
      <c r="AA1412" s="79"/>
      <c r="AB1412" s="79"/>
      <c r="AC1412" s="79"/>
      <c r="AD1412" s="79"/>
      <c r="AE1412" s="79"/>
      <c r="AF1412" s="79"/>
      <c r="AG1412" s="79"/>
    </row>
    <row r="1413" spans="1:33" s="80" customFormat="1" ht="12">
      <c r="A1413" s="96"/>
      <c r="B1413" s="145"/>
      <c r="C1413" s="97"/>
      <c r="D1413" s="98"/>
      <c r="E1413" s="96"/>
      <c r="F1413" s="99"/>
      <c r="G1413" s="99"/>
      <c r="H1413" s="99"/>
      <c r="I1413" s="98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  <c r="Z1413" s="79"/>
      <c r="AA1413" s="79"/>
      <c r="AB1413" s="79"/>
      <c r="AC1413" s="79"/>
      <c r="AD1413" s="79"/>
      <c r="AE1413" s="79"/>
      <c r="AF1413" s="79"/>
      <c r="AG1413" s="79"/>
    </row>
    <row r="1414" spans="1:33" s="80" customFormat="1" ht="12">
      <c r="A1414" s="96"/>
      <c r="B1414" s="145"/>
      <c r="C1414" s="97"/>
      <c r="D1414" s="98"/>
      <c r="E1414" s="96"/>
      <c r="F1414" s="99"/>
      <c r="G1414" s="99"/>
      <c r="H1414" s="99"/>
      <c r="I1414" s="98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  <c r="Z1414" s="79"/>
      <c r="AA1414" s="79"/>
      <c r="AB1414" s="79"/>
      <c r="AC1414" s="79"/>
      <c r="AD1414" s="79"/>
      <c r="AE1414" s="79"/>
      <c r="AF1414" s="79"/>
      <c r="AG1414" s="79"/>
    </row>
    <row r="1415" spans="1:33" s="80" customFormat="1" ht="12">
      <c r="A1415" s="96"/>
      <c r="B1415" s="145"/>
      <c r="C1415" s="97"/>
      <c r="D1415" s="98"/>
      <c r="E1415" s="96"/>
      <c r="F1415" s="99"/>
      <c r="G1415" s="99"/>
      <c r="H1415" s="99"/>
      <c r="I1415" s="98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  <c r="Z1415" s="79"/>
      <c r="AA1415" s="79"/>
      <c r="AB1415" s="79"/>
      <c r="AC1415" s="79"/>
      <c r="AD1415" s="79"/>
      <c r="AE1415" s="79"/>
      <c r="AF1415" s="79"/>
      <c r="AG1415" s="79"/>
    </row>
    <row r="1416" spans="1:33" s="80" customFormat="1" ht="12">
      <c r="A1416" s="96"/>
      <c r="B1416" s="145"/>
      <c r="C1416" s="97"/>
      <c r="D1416" s="98"/>
      <c r="E1416" s="96"/>
      <c r="F1416" s="99"/>
      <c r="G1416" s="99"/>
      <c r="H1416" s="99"/>
      <c r="I1416" s="98"/>
      <c r="J1416" s="79"/>
      <c r="K1416" s="79"/>
      <c r="L1416" s="79"/>
      <c r="M1416" s="79"/>
      <c r="N1416" s="79"/>
      <c r="O1416" s="79"/>
      <c r="P1416" s="79"/>
      <c r="Q1416" s="79"/>
      <c r="R1416" s="79"/>
      <c r="S1416" s="79"/>
      <c r="T1416" s="79"/>
      <c r="U1416" s="79"/>
      <c r="V1416" s="79"/>
      <c r="W1416" s="79"/>
      <c r="X1416" s="79"/>
      <c r="Y1416" s="79"/>
      <c r="Z1416" s="79"/>
      <c r="AA1416" s="79"/>
      <c r="AB1416" s="79"/>
      <c r="AC1416" s="79"/>
      <c r="AD1416" s="79"/>
      <c r="AE1416" s="79"/>
      <c r="AF1416" s="79"/>
      <c r="AG1416" s="79"/>
    </row>
    <row r="1417" spans="1:33" s="80" customFormat="1" ht="12">
      <c r="A1417" s="96"/>
      <c r="B1417" s="145"/>
      <c r="C1417" s="97"/>
      <c r="D1417" s="98"/>
      <c r="E1417" s="96"/>
      <c r="F1417" s="99"/>
      <c r="G1417" s="99"/>
      <c r="H1417" s="99"/>
      <c r="I1417" s="98"/>
      <c r="J1417" s="79"/>
      <c r="K1417" s="79"/>
      <c r="L1417" s="79"/>
      <c r="M1417" s="79"/>
      <c r="N1417" s="79"/>
      <c r="O1417" s="79"/>
      <c r="P1417" s="79"/>
      <c r="Q1417" s="79"/>
      <c r="R1417" s="79"/>
      <c r="S1417" s="79"/>
      <c r="T1417" s="79"/>
      <c r="U1417" s="79"/>
      <c r="V1417" s="79"/>
      <c r="W1417" s="79"/>
      <c r="X1417" s="79"/>
      <c r="Y1417" s="79"/>
      <c r="Z1417" s="79"/>
      <c r="AA1417" s="79"/>
      <c r="AB1417" s="79"/>
      <c r="AC1417" s="79"/>
      <c r="AD1417" s="79"/>
      <c r="AE1417" s="79"/>
      <c r="AF1417" s="79"/>
      <c r="AG1417" s="79"/>
    </row>
    <row r="1418" spans="1:33" s="80" customFormat="1" ht="12">
      <c r="A1418" s="96"/>
      <c r="B1418" s="145"/>
      <c r="C1418" s="97"/>
      <c r="D1418" s="98"/>
      <c r="E1418" s="96"/>
      <c r="F1418" s="99"/>
      <c r="G1418" s="99"/>
      <c r="H1418" s="99"/>
      <c r="I1418" s="98"/>
      <c r="J1418" s="79"/>
      <c r="K1418" s="79"/>
      <c r="L1418" s="79"/>
      <c r="M1418" s="79"/>
      <c r="N1418" s="79"/>
      <c r="O1418" s="79"/>
      <c r="P1418" s="79"/>
      <c r="Q1418" s="79"/>
      <c r="R1418" s="79"/>
      <c r="S1418" s="79"/>
      <c r="T1418" s="79"/>
      <c r="U1418" s="79"/>
      <c r="V1418" s="79"/>
      <c r="W1418" s="79"/>
      <c r="X1418" s="79"/>
      <c r="Y1418" s="79"/>
      <c r="Z1418" s="79"/>
      <c r="AA1418" s="79"/>
      <c r="AB1418" s="79"/>
      <c r="AC1418" s="79"/>
      <c r="AD1418" s="79"/>
      <c r="AE1418" s="79"/>
      <c r="AF1418" s="79"/>
      <c r="AG1418" s="79"/>
    </row>
    <row r="1419" spans="1:33" s="80" customFormat="1" ht="12">
      <c r="A1419" s="96"/>
      <c r="B1419" s="145"/>
      <c r="C1419" s="97"/>
      <c r="D1419" s="98"/>
      <c r="E1419" s="96"/>
      <c r="F1419" s="99"/>
      <c r="G1419" s="99"/>
      <c r="H1419" s="99"/>
      <c r="I1419" s="98"/>
      <c r="J1419" s="79"/>
      <c r="K1419" s="79"/>
      <c r="L1419" s="79"/>
      <c r="M1419" s="79"/>
      <c r="N1419" s="79"/>
      <c r="O1419" s="79"/>
      <c r="P1419" s="79"/>
      <c r="Q1419" s="79"/>
      <c r="R1419" s="79"/>
      <c r="S1419" s="79"/>
      <c r="T1419" s="79"/>
      <c r="U1419" s="79"/>
      <c r="V1419" s="79"/>
      <c r="W1419" s="79"/>
      <c r="X1419" s="79"/>
      <c r="Y1419" s="79"/>
      <c r="Z1419" s="79"/>
      <c r="AA1419" s="79"/>
      <c r="AB1419" s="79"/>
      <c r="AC1419" s="79"/>
      <c r="AD1419" s="79"/>
      <c r="AE1419" s="79"/>
      <c r="AF1419" s="79"/>
      <c r="AG1419" s="79"/>
    </row>
    <row r="1420" spans="1:33" s="80" customFormat="1" ht="12">
      <c r="A1420" s="96"/>
      <c r="B1420" s="145"/>
      <c r="C1420" s="97"/>
      <c r="D1420" s="98"/>
      <c r="E1420" s="96"/>
      <c r="F1420" s="99"/>
      <c r="G1420" s="99"/>
      <c r="H1420" s="99"/>
      <c r="I1420" s="98"/>
      <c r="J1420" s="79"/>
      <c r="K1420" s="79"/>
      <c r="L1420" s="79"/>
      <c r="M1420" s="79"/>
      <c r="N1420" s="79"/>
      <c r="O1420" s="79"/>
      <c r="P1420" s="79"/>
      <c r="Q1420" s="79"/>
      <c r="R1420" s="79"/>
      <c r="S1420" s="79"/>
      <c r="T1420" s="79"/>
      <c r="U1420" s="79"/>
      <c r="V1420" s="79"/>
      <c r="W1420" s="79"/>
      <c r="X1420" s="79"/>
      <c r="Y1420" s="79"/>
      <c r="Z1420" s="79"/>
      <c r="AA1420" s="79"/>
      <c r="AB1420" s="79"/>
      <c r="AC1420" s="79"/>
      <c r="AD1420" s="79"/>
      <c r="AE1420" s="79"/>
      <c r="AF1420" s="79"/>
      <c r="AG1420" s="79"/>
    </row>
    <row r="1421" spans="1:33" s="80" customFormat="1" ht="12">
      <c r="A1421" s="96"/>
      <c r="B1421" s="145"/>
      <c r="C1421" s="97"/>
      <c r="D1421" s="98"/>
      <c r="E1421" s="96"/>
      <c r="F1421" s="99"/>
      <c r="G1421" s="99"/>
      <c r="H1421" s="99"/>
      <c r="I1421" s="98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  <c r="Z1421" s="79"/>
      <c r="AA1421" s="79"/>
      <c r="AB1421" s="79"/>
      <c r="AC1421" s="79"/>
      <c r="AD1421" s="79"/>
      <c r="AE1421" s="79"/>
      <c r="AF1421" s="79"/>
      <c r="AG1421" s="79"/>
    </row>
    <row r="1422" spans="1:33" s="80" customFormat="1" ht="12">
      <c r="A1422" s="96"/>
      <c r="B1422" s="145"/>
      <c r="C1422" s="97"/>
      <c r="D1422" s="98"/>
      <c r="E1422" s="96"/>
      <c r="F1422" s="99"/>
      <c r="G1422" s="99"/>
      <c r="H1422" s="99"/>
      <c r="I1422" s="98"/>
      <c r="J1422" s="79"/>
      <c r="K1422" s="79"/>
      <c r="L1422" s="79"/>
      <c r="M1422" s="79"/>
      <c r="N1422" s="79"/>
      <c r="O1422" s="79"/>
      <c r="P1422" s="79"/>
      <c r="Q1422" s="79"/>
      <c r="R1422" s="79"/>
      <c r="S1422" s="79"/>
      <c r="T1422" s="79"/>
      <c r="U1422" s="79"/>
      <c r="V1422" s="79"/>
      <c r="W1422" s="79"/>
      <c r="X1422" s="79"/>
      <c r="Y1422" s="79"/>
      <c r="Z1422" s="79"/>
      <c r="AA1422" s="79"/>
      <c r="AB1422" s="79"/>
      <c r="AC1422" s="79"/>
      <c r="AD1422" s="79"/>
      <c r="AE1422" s="79"/>
      <c r="AF1422" s="79"/>
      <c r="AG1422" s="79"/>
    </row>
    <row r="1423" spans="1:33" s="80" customFormat="1" ht="12">
      <c r="A1423" s="96"/>
      <c r="B1423" s="145"/>
      <c r="C1423" s="97"/>
      <c r="D1423" s="98"/>
      <c r="E1423" s="96"/>
      <c r="F1423" s="99"/>
      <c r="G1423" s="99"/>
      <c r="H1423" s="99"/>
      <c r="I1423" s="98"/>
      <c r="J1423" s="79"/>
      <c r="K1423" s="79"/>
      <c r="L1423" s="79"/>
      <c r="M1423" s="79"/>
      <c r="N1423" s="79"/>
      <c r="O1423" s="79"/>
      <c r="P1423" s="79"/>
      <c r="Q1423" s="79"/>
      <c r="R1423" s="79"/>
      <c r="S1423" s="79"/>
      <c r="T1423" s="79"/>
      <c r="U1423" s="79"/>
      <c r="V1423" s="79"/>
      <c r="W1423" s="79"/>
      <c r="X1423" s="79"/>
      <c r="Y1423" s="79"/>
      <c r="Z1423" s="79"/>
      <c r="AA1423" s="79"/>
      <c r="AB1423" s="79"/>
      <c r="AC1423" s="79"/>
      <c r="AD1423" s="79"/>
      <c r="AE1423" s="79"/>
      <c r="AF1423" s="79"/>
      <c r="AG1423" s="79"/>
    </row>
    <row r="1424" spans="1:33" s="80" customFormat="1" ht="12">
      <c r="A1424" s="96"/>
      <c r="B1424" s="145"/>
      <c r="C1424" s="97"/>
      <c r="D1424" s="98"/>
      <c r="E1424" s="96"/>
      <c r="F1424" s="99"/>
      <c r="G1424" s="99"/>
      <c r="H1424" s="99"/>
      <c r="I1424" s="98"/>
      <c r="J1424" s="79"/>
      <c r="K1424" s="79"/>
      <c r="L1424" s="79"/>
      <c r="M1424" s="79"/>
      <c r="N1424" s="79"/>
      <c r="O1424" s="79"/>
      <c r="P1424" s="79"/>
      <c r="Q1424" s="79"/>
      <c r="R1424" s="79"/>
      <c r="S1424" s="79"/>
      <c r="T1424" s="79"/>
      <c r="U1424" s="79"/>
      <c r="V1424" s="79"/>
      <c r="W1424" s="79"/>
      <c r="X1424" s="79"/>
      <c r="Y1424" s="79"/>
      <c r="Z1424" s="79"/>
      <c r="AA1424" s="79"/>
      <c r="AB1424" s="79"/>
      <c r="AC1424" s="79"/>
      <c r="AD1424" s="79"/>
      <c r="AE1424" s="79"/>
      <c r="AF1424" s="79"/>
      <c r="AG1424" s="79"/>
    </row>
    <row r="1425" spans="1:33" s="80" customFormat="1" ht="12">
      <c r="A1425" s="96"/>
      <c r="B1425" s="145"/>
      <c r="C1425" s="97"/>
      <c r="D1425" s="98"/>
      <c r="E1425" s="96"/>
      <c r="F1425" s="99"/>
      <c r="G1425" s="99"/>
      <c r="H1425" s="99"/>
      <c r="I1425" s="98"/>
      <c r="J1425" s="79"/>
      <c r="K1425" s="79"/>
      <c r="L1425" s="79"/>
      <c r="M1425" s="79"/>
      <c r="N1425" s="79"/>
      <c r="O1425" s="79"/>
      <c r="P1425" s="79"/>
      <c r="Q1425" s="79"/>
      <c r="R1425" s="79"/>
      <c r="S1425" s="79"/>
      <c r="T1425" s="79"/>
      <c r="U1425" s="79"/>
      <c r="V1425" s="79"/>
      <c r="W1425" s="79"/>
      <c r="X1425" s="79"/>
      <c r="Y1425" s="79"/>
      <c r="Z1425" s="79"/>
      <c r="AA1425" s="79"/>
      <c r="AB1425" s="79"/>
      <c r="AC1425" s="79"/>
      <c r="AD1425" s="79"/>
      <c r="AE1425" s="79"/>
      <c r="AF1425" s="79"/>
      <c r="AG1425" s="79"/>
    </row>
    <row r="1426" spans="1:33" s="80" customFormat="1" ht="12">
      <c r="A1426" s="96"/>
      <c r="B1426" s="145"/>
      <c r="C1426" s="97"/>
      <c r="D1426" s="98"/>
      <c r="E1426" s="96"/>
      <c r="F1426" s="99"/>
      <c r="G1426" s="99"/>
      <c r="H1426" s="99"/>
      <c r="I1426" s="98"/>
      <c r="J1426" s="79"/>
      <c r="K1426" s="79"/>
      <c r="L1426" s="79"/>
      <c r="M1426" s="79"/>
      <c r="N1426" s="79"/>
      <c r="O1426" s="79"/>
      <c r="P1426" s="79"/>
      <c r="Q1426" s="79"/>
      <c r="R1426" s="79"/>
      <c r="S1426" s="79"/>
      <c r="T1426" s="79"/>
      <c r="U1426" s="79"/>
      <c r="V1426" s="79"/>
      <c r="W1426" s="79"/>
      <c r="X1426" s="79"/>
      <c r="Y1426" s="79"/>
      <c r="Z1426" s="79"/>
      <c r="AA1426" s="79"/>
      <c r="AB1426" s="79"/>
      <c r="AC1426" s="79"/>
      <c r="AD1426" s="79"/>
      <c r="AE1426" s="79"/>
      <c r="AF1426" s="79"/>
      <c r="AG1426" s="79"/>
    </row>
    <row r="1427" spans="1:33" s="80" customFormat="1" ht="12">
      <c r="A1427" s="96"/>
      <c r="B1427" s="145"/>
      <c r="C1427" s="97"/>
      <c r="D1427" s="98"/>
      <c r="E1427" s="96"/>
      <c r="F1427" s="99"/>
      <c r="G1427" s="99"/>
      <c r="H1427" s="99"/>
      <c r="I1427" s="98"/>
      <c r="J1427" s="79"/>
      <c r="K1427" s="79"/>
      <c r="L1427" s="79"/>
      <c r="M1427" s="79"/>
      <c r="N1427" s="79"/>
      <c r="O1427" s="79"/>
      <c r="P1427" s="79"/>
      <c r="Q1427" s="79"/>
      <c r="R1427" s="79"/>
      <c r="S1427" s="79"/>
      <c r="T1427" s="79"/>
      <c r="U1427" s="79"/>
      <c r="V1427" s="79"/>
      <c r="W1427" s="79"/>
      <c r="X1427" s="79"/>
      <c r="Y1427" s="79"/>
      <c r="Z1427" s="79"/>
      <c r="AA1427" s="79"/>
      <c r="AB1427" s="79"/>
      <c r="AC1427" s="79"/>
      <c r="AD1427" s="79"/>
      <c r="AE1427" s="79"/>
      <c r="AF1427" s="79"/>
      <c r="AG1427" s="79"/>
    </row>
    <row r="1428" spans="1:33" s="80" customFormat="1" ht="12">
      <c r="A1428" s="96"/>
      <c r="B1428" s="145"/>
      <c r="C1428" s="97"/>
      <c r="D1428" s="98"/>
      <c r="E1428" s="96"/>
      <c r="F1428" s="99"/>
      <c r="G1428" s="99"/>
      <c r="H1428" s="99"/>
      <c r="I1428" s="98"/>
      <c r="J1428" s="79"/>
      <c r="K1428" s="79"/>
      <c r="L1428" s="79"/>
      <c r="M1428" s="79"/>
      <c r="N1428" s="79"/>
      <c r="O1428" s="79"/>
      <c r="P1428" s="79"/>
      <c r="Q1428" s="79"/>
      <c r="R1428" s="79"/>
      <c r="S1428" s="79"/>
      <c r="T1428" s="79"/>
      <c r="U1428" s="79"/>
      <c r="V1428" s="79"/>
      <c r="W1428" s="79"/>
      <c r="X1428" s="79"/>
      <c r="Y1428" s="79"/>
      <c r="Z1428" s="79"/>
      <c r="AA1428" s="79"/>
      <c r="AB1428" s="79"/>
      <c r="AC1428" s="79"/>
      <c r="AD1428" s="79"/>
      <c r="AE1428" s="79"/>
      <c r="AF1428" s="79"/>
      <c r="AG1428" s="79"/>
    </row>
    <row r="1429" spans="1:33" s="80" customFormat="1" ht="12">
      <c r="A1429" s="96"/>
      <c r="B1429" s="145"/>
      <c r="C1429" s="97"/>
      <c r="D1429" s="98"/>
      <c r="E1429" s="96"/>
      <c r="F1429" s="99"/>
      <c r="G1429" s="99"/>
      <c r="H1429" s="99"/>
      <c r="I1429" s="98"/>
      <c r="J1429" s="79"/>
      <c r="K1429" s="79"/>
      <c r="L1429" s="79"/>
      <c r="M1429" s="79"/>
      <c r="N1429" s="79"/>
      <c r="O1429" s="79"/>
      <c r="P1429" s="79"/>
      <c r="Q1429" s="79"/>
      <c r="R1429" s="79"/>
      <c r="S1429" s="79"/>
      <c r="T1429" s="79"/>
      <c r="U1429" s="79"/>
      <c r="V1429" s="79"/>
      <c r="W1429" s="79"/>
      <c r="X1429" s="79"/>
      <c r="Y1429" s="79"/>
      <c r="Z1429" s="79"/>
      <c r="AA1429" s="79"/>
      <c r="AB1429" s="79"/>
      <c r="AC1429" s="79"/>
      <c r="AD1429" s="79"/>
      <c r="AE1429" s="79"/>
      <c r="AF1429" s="79"/>
      <c r="AG1429" s="79"/>
    </row>
    <row r="1430" spans="1:33" s="80" customFormat="1" ht="12">
      <c r="A1430" s="96"/>
      <c r="B1430" s="145"/>
      <c r="C1430" s="97"/>
      <c r="D1430" s="98"/>
      <c r="E1430" s="96"/>
      <c r="F1430" s="99"/>
      <c r="G1430" s="99"/>
      <c r="H1430" s="99"/>
      <c r="I1430" s="98"/>
      <c r="J1430" s="79"/>
      <c r="K1430" s="79"/>
      <c r="L1430" s="79"/>
      <c r="M1430" s="79"/>
      <c r="N1430" s="79"/>
      <c r="O1430" s="79"/>
      <c r="P1430" s="79"/>
      <c r="Q1430" s="79"/>
      <c r="R1430" s="79"/>
      <c r="S1430" s="79"/>
      <c r="T1430" s="79"/>
      <c r="U1430" s="79"/>
      <c r="V1430" s="79"/>
      <c r="W1430" s="79"/>
      <c r="X1430" s="79"/>
      <c r="Y1430" s="79"/>
      <c r="Z1430" s="79"/>
      <c r="AA1430" s="79"/>
      <c r="AB1430" s="79"/>
      <c r="AC1430" s="79"/>
      <c r="AD1430" s="79"/>
      <c r="AE1430" s="79"/>
      <c r="AF1430" s="79"/>
      <c r="AG1430" s="79"/>
    </row>
    <row r="1431" spans="1:33" s="80" customFormat="1" ht="12">
      <c r="A1431" s="96"/>
      <c r="B1431" s="145"/>
      <c r="C1431" s="97"/>
      <c r="D1431" s="98"/>
      <c r="E1431" s="96"/>
      <c r="F1431" s="99"/>
      <c r="G1431" s="99"/>
      <c r="H1431" s="99"/>
      <c r="I1431" s="98"/>
      <c r="J1431" s="79"/>
      <c r="K1431" s="79"/>
      <c r="L1431" s="79"/>
      <c r="M1431" s="79"/>
      <c r="N1431" s="79"/>
      <c r="O1431" s="79"/>
      <c r="P1431" s="79"/>
      <c r="Q1431" s="79"/>
      <c r="R1431" s="79"/>
      <c r="S1431" s="79"/>
      <c r="T1431" s="79"/>
      <c r="U1431" s="79"/>
      <c r="V1431" s="79"/>
      <c r="W1431" s="79"/>
      <c r="X1431" s="79"/>
      <c r="Y1431" s="79"/>
      <c r="Z1431" s="79"/>
      <c r="AA1431" s="79"/>
      <c r="AB1431" s="79"/>
      <c r="AC1431" s="79"/>
      <c r="AD1431" s="79"/>
      <c r="AE1431" s="79"/>
      <c r="AF1431" s="79"/>
      <c r="AG1431" s="79"/>
    </row>
    <row r="1432" spans="1:33" s="80" customFormat="1" ht="12">
      <c r="A1432" s="96"/>
      <c r="B1432" s="145"/>
      <c r="C1432" s="97"/>
      <c r="D1432" s="98"/>
      <c r="E1432" s="96"/>
      <c r="F1432" s="99"/>
      <c r="G1432" s="99"/>
      <c r="H1432" s="99"/>
      <c r="I1432" s="98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  <c r="Z1432" s="79"/>
      <c r="AA1432" s="79"/>
      <c r="AB1432" s="79"/>
      <c r="AC1432" s="79"/>
      <c r="AD1432" s="79"/>
      <c r="AE1432" s="79"/>
      <c r="AF1432" s="79"/>
      <c r="AG1432" s="79"/>
    </row>
    <row r="1433" spans="1:33" s="80" customFormat="1" ht="12">
      <c r="A1433" s="96"/>
      <c r="B1433" s="145"/>
      <c r="C1433" s="97"/>
      <c r="D1433" s="98"/>
      <c r="E1433" s="96"/>
      <c r="F1433" s="99"/>
      <c r="G1433" s="99"/>
      <c r="H1433" s="99"/>
      <c r="I1433" s="98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  <c r="Z1433" s="79"/>
      <c r="AA1433" s="79"/>
      <c r="AB1433" s="79"/>
      <c r="AC1433" s="79"/>
      <c r="AD1433" s="79"/>
      <c r="AE1433" s="79"/>
      <c r="AF1433" s="79"/>
      <c r="AG1433" s="79"/>
    </row>
    <row r="1434" spans="1:33" s="80" customFormat="1" ht="12">
      <c r="A1434" s="96"/>
      <c r="B1434" s="145"/>
      <c r="C1434" s="97"/>
      <c r="D1434" s="98"/>
      <c r="E1434" s="96"/>
      <c r="F1434" s="99"/>
      <c r="G1434" s="99"/>
      <c r="H1434" s="99"/>
      <c r="I1434" s="98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  <c r="Z1434" s="79"/>
      <c r="AA1434" s="79"/>
      <c r="AB1434" s="79"/>
      <c r="AC1434" s="79"/>
      <c r="AD1434" s="79"/>
      <c r="AE1434" s="79"/>
      <c r="AF1434" s="79"/>
      <c r="AG1434" s="79"/>
    </row>
    <row r="1435" spans="1:33" s="80" customFormat="1" ht="12">
      <c r="A1435" s="96"/>
      <c r="B1435" s="145"/>
      <c r="C1435" s="97"/>
      <c r="D1435" s="98"/>
      <c r="E1435" s="96"/>
      <c r="F1435" s="99"/>
      <c r="G1435" s="99"/>
      <c r="H1435" s="99"/>
      <c r="I1435" s="98"/>
      <c r="J1435" s="79"/>
      <c r="K1435" s="79"/>
      <c r="L1435" s="79"/>
      <c r="M1435" s="79"/>
      <c r="N1435" s="79"/>
      <c r="O1435" s="79"/>
      <c r="P1435" s="79"/>
      <c r="Q1435" s="79"/>
      <c r="R1435" s="79"/>
      <c r="S1435" s="79"/>
      <c r="T1435" s="79"/>
      <c r="U1435" s="79"/>
      <c r="V1435" s="79"/>
      <c r="W1435" s="79"/>
      <c r="X1435" s="79"/>
      <c r="Y1435" s="79"/>
      <c r="Z1435" s="79"/>
      <c r="AA1435" s="79"/>
      <c r="AB1435" s="79"/>
      <c r="AC1435" s="79"/>
      <c r="AD1435" s="79"/>
      <c r="AE1435" s="79"/>
      <c r="AF1435" s="79"/>
      <c r="AG1435" s="79"/>
    </row>
    <row r="1436" spans="1:33" s="80" customFormat="1" ht="12">
      <c r="A1436" s="96"/>
      <c r="B1436" s="145"/>
      <c r="C1436" s="97"/>
      <c r="D1436" s="98"/>
      <c r="E1436" s="96"/>
      <c r="F1436" s="99"/>
      <c r="G1436" s="99"/>
      <c r="H1436" s="99"/>
      <c r="I1436" s="98"/>
      <c r="J1436" s="79"/>
      <c r="K1436" s="79"/>
      <c r="L1436" s="79"/>
      <c r="M1436" s="79"/>
      <c r="N1436" s="79"/>
      <c r="O1436" s="79"/>
      <c r="P1436" s="79"/>
      <c r="Q1436" s="79"/>
      <c r="R1436" s="79"/>
      <c r="S1436" s="79"/>
      <c r="T1436" s="79"/>
      <c r="U1436" s="79"/>
      <c r="V1436" s="79"/>
      <c r="W1436" s="79"/>
      <c r="X1436" s="79"/>
      <c r="Y1436" s="79"/>
      <c r="Z1436" s="79"/>
      <c r="AA1436" s="79"/>
      <c r="AB1436" s="79"/>
      <c r="AC1436" s="79"/>
      <c r="AD1436" s="79"/>
      <c r="AE1436" s="79"/>
      <c r="AF1436" s="79"/>
      <c r="AG1436" s="79"/>
    </row>
    <row r="1437" spans="1:33" s="80" customFormat="1" ht="12">
      <c r="A1437" s="96"/>
      <c r="B1437" s="145"/>
      <c r="C1437" s="97"/>
      <c r="D1437" s="98"/>
      <c r="E1437" s="96"/>
      <c r="F1437" s="99"/>
      <c r="G1437" s="99"/>
      <c r="H1437" s="99"/>
      <c r="I1437" s="98"/>
      <c r="J1437" s="79"/>
      <c r="K1437" s="79"/>
      <c r="L1437" s="79"/>
      <c r="M1437" s="79"/>
      <c r="N1437" s="79"/>
      <c r="O1437" s="79"/>
      <c r="P1437" s="79"/>
      <c r="Q1437" s="79"/>
      <c r="R1437" s="79"/>
      <c r="S1437" s="79"/>
      <c r="T1437" s="79"/>
      <c r="U1437" s="79"/>
      <c r="V1437" s="79"/>
      <c r="W1437" s="79"/>
      <c r="X1437" s="79"/>
      <c r="Y1437" s="79"/>
      <c r="Z1437" s="79"/>
      <c r="AA1437" s="79"/>
      <c r="AB1437" s="79"/>
      <c r="AC1437" s="79"/>
      <c r="AD1437" s="79"/>
      <c r="AE1437" s="79"/>
      <c r="AF1437" s="79"/>
      <c r="AG1437" s="79"/>
    </row>
    <row r="1438" spans="1:33" s="80" customFormat="1" ht="12">
      <c r="A1438" s="96"/>
      <c r="B1438" s="145"/>
      <c r="C1438" s="97"/>
      <c r="D1438" s="98"/>
      <c r="E1438" s="96"/>
      <c r="F1438" s="99"/>
      <c r="G1438" s="99"/>
      <c r="H1438" s="99"/>
      <c r="I1438" s="98"/>
      <c r="J1438" s="79"/>
      <c r="K1438" s="79"/>
      <c r="L1438" s="79"/>
      <c r="M1438" s="79"/>
      <c r="N1438" s="79"/>
      <c r="O1438" s="79"/>
      <c r="P1438" s="79"/>
      <c r="Q1438" s="79"/>
      <c r="R1438" s="79"/>
      <c r="S1438" s="79"/>
      <c r="T1438" s="79"/>
      <c r="U1438" s="79"/>
      <c r="V1438" s="79"/>
      <c r="W1438" s="79"/>
      <c r="X1438" s="79"/>
      <c r="Y1438" s="79"/>
      <c r="Z1438" s="79"/>
      <c r="AA1438" s="79"/>
      <c r="AB1438" s="79"/>
      <c r="AC1438" s="79"/>
      <c r="AD1438" s="79"/>
      <c r="AE1438" s="79"/>
      <c r="AF1438" s="79"/>
      <c r="AG1438" s="79"/>
    </row>
    <row r="1439" spans="1:33" s="80" customFormat="1" ht="12">
      <c r="A1439" s="96"/>
      <c r="B1439" s="145"/>
      <c r="C1439" s="97"/>
      <c r="D1439" s="98"/>
      <c r="E1439" s="96"/>
      <c r="F1439" s="99"/>
      <c r="G1439" s="99"/>
      <c r="H1439" s="99"/>
      <c r="I1439" s="98"/>
      <c r="J1439" s="79"/>
      <c r="K1439" s="79"/>
      <c r="L1439" s="79"/>
      <c r="M1439" s="79"/>
      <c r="N1439" s="79"/>
      <c r="O1439" s="79"/>
      <c r="P1439" s="79"/>
      <c r="Q1439" s="79"/>
      <c r="R1439" s="79"/>
      <c r="S1439" s="79"/>
      <c r="T1439" s="79"/>
      <c r="U1439" s="79"/>
      <c r="V1439" s="79"/>
      <c r="W1439" s="79"/>
      <c r="X1439" s="79"/>
      <c r="Y1439" s="79"/>
      <c r="Z1439" s="79"/>
      <c r="AA1439" s="79"/>
      <c r="AB1439" s="79"/>
      <c r="AC1439" s="79"/>
      <c r="AD1439" s="79"/>
      <c r="AE1439" s="79"/>
      <c r="AF1439" s="79"/>
      <c r="AG1439" s="79"/>
    </row>
    <row r="1440" spans="1:33" s="80" customFormat="1" ht="12">
      <c r="A1440" s="96"/>
      <c r="B1440" s="145"/>
      <c r="C1440" s="97"/>
      <c r="D1440" s="98"/>
      <c r="E1440" s="96"/>
      <c r="F1440" s="99"/>
      <c r="G1440" s="99"/>
      <c r="H1440" s="99"/>
      <c r="I1440" s="98"/>
      <c r="J1440" s="79"/>
      <c r="K1440" s="79"/>
      <c r="L1440" s="79"/>
      <c r="M1440" s="79"/>
      <c r="N1440" s="79"/>
      <c r="O1440" s="79"/>
      <c r="P1440" s="79"/>
      <c r="Q1440" s="79"/>
      <c r="R1440" s="79"/>
      <c r="S1440" s="79"/>
      <c r="T1440" s="79"/>
      <c r="U1440" s="79"/>
      <c r="V1440" s="79"/>
      <c r="W1440" s="79"/>
      <c r="X1440" s="79"/>
      <c r="Y1440" s="79"/>
      <c r="Z1440" s="79"/>
      <c r="AA1440" s="79"/>
      <c r="AB1440" s="79"/>
      <c r="AC1440" s="79"/>
      <c r="AD1440" s="79"/>
      <c r="AE1440" s="79"/>
      <c r="AF1440" s="79"/>
      <c r="AG1440" s="79"/>
    </row>
    <row r="1441" spans="1:33" s="80" customFormat="1" ht="12">
      <c r="A1441" s="96"/>
      <c r="B1441" s="145"/>
      <c r="C1441" s="97"/>
      <c r="D1441" s="98"/>
      <c r="E1441" s="96"/>
      <c r="F1441" s="99"/>
      <c r="G1441" s="99"/>
      <c r="H1441" s="99"/>
      <c r="I1441" s="98"/>
      <c r="J1441" s="79"/>
      <c r="K1441" s="79"/>
      <c r="L1441" s="79"/>
      <c r="M1441" s="79"/>
      <c r="N1441" s="79"/>
      <c r="O1441" s="79"/>
      <c r="P1441" s="79"/>
      <c r="Q1441" s="79"/>
      <c r="R1441" s="79"/>
      <c r="S1441" s="79"/>
      <c r="T1441" s="79"/>
      <c r="U1441" s="79"/>
      <c r="V1441" s="79"/>
      <c r="W1441" s="79"/>
      <c r="X1441" s="79"/>
      <c r="Y1441" s="79"/>
      <c r="Z1441" s="79"/>
      <c r="AA1441" s="79"/>
      <c r="AB1441" s="79"/>
      <c r="AC1441" s="79"/>
      <c r="AD1441" s="79"/>
      <c r="AE1441" s="79"/>
      <c r="AF1441" s="79"/>
      <c r="AG1441" s="79"/>
    </row>
    <row r="1442" spans="1:33" s="80" customFormat="1" ht="12">
      <c r="A1442" s="96"/>
      <c r="B1442" s="145"/>
      <c r="C1442" s="97"/>
      <c r="D1442" s="98"/>
      <c r="E1442" s="96"/>
      <c r="F1442" s="99"/>
      <c r="G1442" s="99"/>
      <c r="H1442" s="99"/>
      <c r="I1442" s="98"/>
      <c r="J1442" s="79"/>
      <c r="K1442" s="79"/>
      <c r="L1442" s="79"/>
      <c r="M1442" s="79"/>
      <c r="N1442" s="79"/>
      <c r="O1442" s="79"/>
      <c r="P1442" s="79"/>
      <c r="Q1442" s="79"/>
      <c r="R1442" s="79"/>
      <c r="S1442" s="79"/>
      <c r="T1442" s="79"/>
      <c r="U1442" s="79"/>
      <c r="V1442" s="79"/>
      <c r="W1442" s="79"/>
      <c r="X1442" s="79"/>
      <c r="Y1442" s="79"/>
      <c r="Z1442" s="79"/>
      <c r="AA1442" s="79"/>
      <c r="AB1442" s="79"/>
      <c r="AC1442" s="79"/>
      <c r="AD1442" s="79"/>
      <c r="AE1442" s="79"/>
      <c r="AF1442" s="79"/>
      <c r="AG1442" s="79"/>
    </row>
    <row r="1443" spans="1:33" s="80" customFormat="1" ht="12">
      <c r="A1443" s="96"/>
      <c r="B1443" s="145"/>
      <c r="C1443" s="97"/>
      <c r="D1443" s="98"/>
      <c r="E1443" s="96"/>
      <c r="F1443" s="99"/>
      <c r="G1443" s="99"/>
      <c r="H1443" s="99"/>
      <c r="I1443" s="98"/>
      <c r="J1443" s="79"/>
      <c r="K1443" s="79"/>
      <c r="L1443" s="79"/>
      <c r="M1443" s="79"/>
      <c r="N1443" s="79"/>
      <c r="O1443" s="79"/>
      <c r="P1443" s="79"/>
      <c r="Q1443" s="79"/>
      <c r="R1443" s="79"/>
      <c r="S1443" s="79"/>
      <c r="T1443" s="79"/>
      <c r="U1443" s="79"/>
      <c r="V1443" s="79"/>
      <c r="W1443" s="79"/>
      <c r="X1443" s="79"/>
      <c r="Y1443" s="79"/>
      <c r="Z1443" s="79"/>
      <c r="AA1443" s="79"/>
      <c r="AB1443" s="79"/>
      <c r="AC1443" s="79"/>
      <c r="AD1443" s="79"/>
      <c r="AE1443" s="79"/>
      <c r="AF1443" s="79"/>
      <c r="AG1443" s="79"/>
    </row>
    <row r="1444" spans="1:33" s="80" customFormat="1" ht="12">
      <c r="A1444" s="96"/>
      <c r="B1444" s="145"/>
      <c r="C1444" s="97"/>
      <c r="D1444" s="98"/>
      <c r="E1444" s="96"/>
      <c r="F1444" s="99"/>
      <c r="G1444" s="99"/>
      <c r="H1444" s="99"/>
      <c r="I1444" s="98"/>
      <c r="J1444" s="79"/>
      <c r="K1444" s="79"/>
      <c r="L1444" s="79"/>
      <c r="M1444" s="79"/>
      <c r="N1444" s="79"/>
      <c r="O1444" s="79"/>
      <c r="P1444" s="79"/>
      <c r="Q1444" s="79"/>
      <c r="R1444" s="79"/>
      <c r="S1444" s="79"/>
      <c r="T1444" s="79"/>
      <c r="U1444" s="79"/>
      <c r="V1444" s="79"/>
      <c r="W1444" s="79"/>
      <c r="X1444" s="79"/>
      <c r="Y1444" s="79"/>
      <c r="Z1444" s="79"/>
      <c r="AA1444" s="79"/>
      <c r="AB1444" s="79"/>
      <c r="AC1444" s="79"/>
      <c r="AD1444" s="79"/>
      <c r="AE1444" s="79"/>
      <c r="AF1444" s="79"/>
      <c r="AG1444" s="79"/>
    </row>
    <row r="1445" spans="1:33" s="80" customFormat="1" ht="12">
      <c r="A1445" s="96"/>
      <c r="B1445" s="145"/>
      <c r="C1445" s="97"/>
      <c r="D1445" s="98"/>
      <c r="E1445" s="96"/>
      <c r="F1445" s="99"/>
      <c r="G1445" s="99"/>
      <c r="H1445" s="99"/>
      <c r="I1445" s="98"/>
      <c r="J1445" s="79"/>
      <c r="K1445" s="79"/>
      <c r="L1445" s="79"/>
      <c r="M1445" s="79"/>
      <c r="N1445" s="79"/>
      <c r="O1445" s="79"/>
      <c r="P1445" s="79"/>
      <c r="Q1445" s="79"/>
      <c r="R1445" s="79"/>
      <c r="S1445" s="79"/>
      <c r="T1445" s="79"/>
      <c r="U1445" s="79"/>
      <c r="V1445" s="79"/>
      <c r="W1445" s="79"/>
      <c r="X1445" s="79"/>
      <c r="Y1445" s="79"/>
      <c r="Z1445" s="79"/>
      <c r="AA1445" s="79"/>
      <c r="AB1445" s="79"/>
      <c r="AC1445" s="79"/>
      <c r="AD1445" s="79"/>
      <c r="AE1445" s="79"/>
      <c r="AF1445" s="79"/>
      <c r="AG1445" s="79"/>
    </row>
    <row r="1446" spans="1:33" s="80" customFormat="1" ht="12">
      <c r="A1446" s="96"/>
      <c r="B1446" s="145"/>
      <c r="C1446" s="97"/>
      <c r="D1446" s="98"/>
      <c r="E1446" s="96"/>
      <c r="F1446" s="99"/>
      <c r="G1446" s="99"/>
      <c r="H1446" s="99"/>
      <c r="I1446" s="98"/>
      <c r="J1446" s="79"/>
      <c r="K1446" s="79"/>
      <c r="L1446" s="79"/>
      <c r="M1446" s="79"/>
      <c r="N1446" s="79"/>
      <c r="O1446" s="79"/>
      <c r="P1446" s="79"/>
      <c r="Q1446" s="79"/>
      <c r="R1446" s="79"/>
      <c r="S1446" s="79"/>
      <c r="T1446" s="79"/>
      <c r="U1446" s="79"/>
      <c r="V1446" s="79"/>
      <c r="W1446" s="79"/>
      <c r="X1446" s="79"/>
      <c r="Y1446" s="79"/>
      <c r="Z1446" s="79"/>
      <c r="AA1446" s="79"/>
      <c r="AB1446" s="79"/>
      <c r="AC1446" s="79"/>
      <c r="AD1446" s="79"/>
      <c r="AE1446" s="79"/>
      <c r="AF1446" s="79"/>
      <c r="AG1446" s="79"/>
    </row>
    <row r="1447" spans="1:33" s="80" customFormat="1" ht="12">
      <c r="A1447" s="96"/>
      <c r="B1447" s="145"/>
      <c r="C1447" s="97"/>
      <c r="D1447" s="98"/>
      <c r="E1447" s="96"/>
      <c r="F1447" s="99"/>
      <c r="G1447" s="99"/>
      <c r="H1447" s="99"/>
      <c r="I1447" s="98"/>
      <c r="J1447" s="79"/>
      <c r="K1447" s="79"/>
      <c r="L1447" s="79"/>
      <c r="M1447" s="79"/>
      <c r="N1447" s="79"/>
      <c r="O1447" s="79"/>
      <c r="P1447" s="79"/>
      <c r="Q1447" s="79"/>
      <c r="R1447" s="79"/>
      <c r="S1447" s="79"/>
      <c r="T1447" s="79"/>
      <c r="U1447" s="79"/>
      <c r="V1447" s="79"/>
      <c r="W1447" s="79"/>
      <c r="X1447" s="79"/>
      <c r="Y1447" s="79"/>
      <c r="Z1447" s="79"/>
      <c r="AA1447" s="79"/>
      <c r="AB1447" s="79"/>
      <c r="AC1447" s="79"/>
      <c r="AD1447" s="79"/>
      <c r="AE1447" s="79"/>
      <c r="AF1447" s="79"/>
      <c r="AG1447" s="79"/>
    </row>
    <row r="1448" spans="1:33" s="80" customFormat="1" ht="12">
      <c r="A1448" s="96"/>
      <c r="B1448" s="145"/>
      <c r="C1448" s="97"/>
      <c r="D1448" s="98"/>
      <c r="E1448" s="96"/>
      <c r="F1448" s="99"/>
      <c r="G1448" s="99"/>
      <c r="H1448" s="99"/>
      <c r="I1448" s="98"/>
      <c r="J1448" s="79"/>
      <c r="K1448" s="79"/>
      <c r="L1448" s="79"/>
      <c r="M1448" s="79"/>
      <c r="N1448" s="79"/>
      <c r="O1448" s="79"/>
      <c r="P1448" s="79"/>
      <c r="Q1448" s="79"/>
      <c r="R1448" s="79"/>
      <c r="S1448" s="79"/>
      <c r="T1448" s="79"/>
      <c r="U1448" s="79"/>
      <c r="V1448" s="79"/>
      <c r="W1448" s="79"/>
      <c r="X1448" s="79"/>
      <c r="Y1448" s="79"/>
      <c r="Z1448" s="79"/>
      <c r="AA1448" s="79"/>
      <c r="AB1448" s="79"/>
      <c r="AC1448" s="79"/>
      <c r="AD1448" s="79"/>
      <c r="AE1448" s="79"/>
      <c r="AF1448" s="79"/>
      <c r="AG1448" s="79"/>
    </row>
    <row r="1449" spans="1:33" s="80" customFormat="1" ht="12">
      <c r="A1449" s="96"/>
      <c r="B1449" s="145"/>
      <c r="C1449" s="97"/>
      <c r="D1449" s="98"/>
      <c r="E1449" s="96"/>
      <c r="F1449" s="99"/>
      <c r="G1449" s="99"/>
      <c r="H1449" s="99"/>
      <c r="I1449" s="98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  <c r="Z1449" s="79"/>
      <c r="AA1449" s="79"/>
      <c r="AB1449" s="79"/>
      <c r="AC1449" s="79"/>
      <c r="AD1449" s="79"/>
      <c r="AE1449" s="79"/>
      <c r="AF1449" s="79"/>
      <c r="AG1449" s="79"/>
    </row>
    <row r="1450" spans="1:33" s="80" customFormat="1" ht="12">
      <c r="A1450" s="96"/>
      <c r="B1450" s="145"/>
      <c r="C1450" s="97"/>
      <c r="D1450" s="98"/>
      <c r="E1450" s="96"/>
      <c r="F1450" s="99"/>
      <c r="G1450" s="99"/>
      <c r="H1450" s="99"/>
      <c r="I1450" s="98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  <c r="Z1450" s="79"/>
      <c r="AA1450" s="79"/>
      <c r="AB1450" s="79"/>
      <c r="AC1450" s="79"/>
      <c r="AD1450" s="79"/>
      <c r="AE1450" s="79"/>
      <c r="AF1450" s="79"/>
      <c r="AG1450" s="79"/>
    </row>
    <row r="1451" spans="1:33" s="80" customFormat="1" ht="12">
      <c r="A1451" s="96"/>
      <c r="B1451" s="145"/>
      <c r="C1451" s="97"/>
      <c r="D1451" s="98"/>
      <c r="E1451" s="96"/>
      <c r="F1451" s="99"/>
      <c r="G1451" s="99"/>
      <c r="H1451" s="99"/>
      <c r="I1451" s="98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  <c r="Z1451" s="79"/>
      <c r="AA1451" s="79"/>
      <c r="AB1451" s="79"/>
      <c r="AC1451" s="79"/>
      <c r="AD1451" s="79"/>
      <c r="AE1451" s="79"/>
      <c r="AF1451" s="79"/>
      <c r="AG1451" s="79"/>
    </row>
    <row r="1452" spans="1:33" s="80" customFormat="1" ht="12">
      <c r="A1452" s="96"/>
      <c r="B1452" s="145"/>
      <c r="C1452" s="97"/>
      <c r="D1452" s="98"/>
      <c r="E1452" s="96"/>
      <c r="F1452" s="99"/>
      <c r="G1452" s="99"/>
      <c r="H1452" s="99"/>
      <c r="I1452" s="98"/>
      <c r="J1452" s="79"/>
      <c r="K1452" s="79"/>
      <c r="L1452" s="79"/>
      <c r="M1452" s="79"/>
      <c r="N1452" s="79"/>
      <c r="O1452" s="79"/>
      <c r="P1452" s="79"/>
      <c r="Q1452" s="79"/>
      <c r="R1452" s="79"/>
      <c r="S1452" s="79"/>
      <c r="T1452" s="79"/>
      <c r="U1452" s="79"/>
      <c r="V1452" s="79"/>
      <c r="W1452" s="79"/>
      <c r="X1452" s="79"/>
      <c r="Y1452" s="79"/>
      <c r="Z1452" s="79"/>
      <c r="AA1452" s="79"/>
      <c r="AB1452" s="79"/>
      <c r="AC1452" s="79"/>
      <c r="AD1452" s="79"/>
      <c r="AE1452" s="79"/>
      <c r="AF1452" s="79"/>
      <c r="AG1452" s="79"/>
    </row>
    <row r="1453" spans="1:33" s="80" customFormat="1" ht="12">
      <c r="A1453" s="96"/>
      <c r="B1453" s="145"/>
      <c r="C1453" s="97"/>
      <c r="D1453" s="98"/>
      <c r="E1453" s="96"/>
      <c r="F1453" s="99"/>
      <c r="G1453" s="99"/>
      <c r="H1453" s="99"/>
      <c r="I1453" s="98"/>
      <c r="J1453" s="79"/>
      <c r="K1453" s="79"/>
      <c r="L1453" s="79"/>
      <c r="M1453" s="79"/>
      <c r="N1453" s="79"/>
      <c r="O1453" s="79"/>
      <c r="P1453" s="79"/>
      <c r="Q1453" s="79"/>
      <c r="R1453" s="79"/>
      <c r="S1453" s="79"/>
      <c r="T1453" s="79"/>
      <c r="U1453" s="79"/>
      <c r="V1453" s="79"/>
      <c r="W1453" s="79"/>
      <c r="X1453" s="79"/>
      <c r="Y1453" s="79"/>
      <c r="Z1453" s="79"/>
      <c r="AA1453" s="79"/>
      <c r="AB1453" s="79"/>
      <c r="AC1453" s="79"/>
      <c r="AD1453" s="79"/>
      <c r="AE1453" s="79"/>
      <c r="AF1453" s="79"/>
      <c r="AG1453" s="79"/>
    </row>
    <row r="1454" spans="1:33" s="80" customFormat="1" ht="12">
      <c r="A1454" s="96"/>
      <c r="B1454" s="145"/>
      <c r="C1454" s="97"/>
      <c r="D1454" s="98"/>
      <c r="E1454" s="96"/>
      <c r="F1454" s="99"/>
      <c r="G1454" s="99"/>
      <c r="H1454" s="99"/>
      <c r="I1454" s="98"/>
      <c r="J1454" s="79"/>
      <c r="K1454" s="79"/>
      <c r="L1454" s="79"/>
      <c r="M1454" s="79"/>
      <c r="N1454" s="79"/>
      <c r="O1454" s="79"/>
      <c r="P1454" s="79"/>
      <c r="Q1454" s="79"/>
      <c r="R1454" s="79"/>
      <c r="S1454" s="79"/>
      <c r="T1454" s="79"/>
      <c r="U1454" s="79"/>
      <c r="V1454" s="79"/>
      <c r="W1454" s="79"/>
      <c r="X1454" s="79"/>
      <c r="Y1454" s="79"/>
      <c r="Z1454" s="79"/>
      <c r="AA1454" s="79"/>
      <c r="AB1454" s="79"/>
      <c r="AC1454" s="79"/>
      <c r="AD1454" s="79"/>
      <c r="AE1454" s="79"/>
      <c r="AF1454" s="79"/>
      <c r="AG1454" s="79"/>
    </row>
    <row r="1455" spans="1:33" s="80" customFormat="1" ht="12">
      <c r="A1455" s="96"/>
      <c r="B1455" s="145"/>
      <c r="C1455" s="97"/>
      <c r="D1455" s="98"/>
      <c r="E1455" s="96"/>
      <c r="F1455" s="99"/>
      <c r="G1455" s="99"/>
      <c r="H1455" s="99"/>
      <c r="I1455" s="98"/>
      <c r="J1455" s="79"/>
      <c r="K1455" s="79"/>
      <c r="L1455" s="79"/>
      <c r="M1455" s="79"/>
      <c r="N1455" s="79"/>
      <c r="O1455" s="79"/>
      <c r="P1455" s="79"/>
      <c r="Q1455" s="79"/>
      <c r="R1455" s="79"/>
      <c r="S1455" s="79"/>
      <c r="T1455" s="79"/>
      <c r="U1455" s="79"/>
      <c r="V1455" s="79"/>
      <c r="W1455" s="79"/>
      <c r="X1455" s="79"/>
      <c r="Y1455" s="79"/>
      <c r="Z1455" s="79"/>
      <c r="AA1455" s="79"/>
      <c r="AB1455" s="79"/>
      <c r="AC1455" s="79"/>
      <c r="AD1455" s="79"/>
      <c r="AE1455" s="79"/>
      <c r="AF1455" s="79"/>
      <c r="AG1455" s="79"/>
    </row>
    <row r="1456" spans="1:33" s="80" customFormat="1" ht="12">
      <c r="A1456" s="96"/>
      <c r="B1456" s="145"/>
      <c r="C1456" s="97"/>
      <c r="D1456" s="98"/>
      <c r="E1456" s="96"/>
      <c r="F1456" s="99"/>
      <c r="G1456" s="99"/>
      <c r="H1456" s="99"/>
      <c r="I1456" s="98"/>
      <c r="J1456" s="79"/>
      <c r="K1456" s="79"/>
      <c r="L1456" s="79"/>
      <c r="M1456" s="79"/>
      <c r="N1456" s="79"/>
      <c r="O1456" s="79"/>
      <c r="P1456" s="79"/>
      <c r="Q1456" s="79"/>
      <c r="R1456" s="79"/>
      <c r="S1456" s="79"/>
      <c r="T1456" s="79"/>
      <c r="U1456" s="79"/>
      <c r="V1456" s="79"/>
      <c r="W1456" s="79"/>
      <c r="X1456" s="79"/>
      <c r="Y1456" s="79"/>
      <c r="Z1456" s="79"/>
      <c r="AA1456" s="79"/>
      <c r="AB1456" s="79"/>
      <c r="AC1456" s="79"/>
      <c r="AD1456" s="79"/>
      <c r="AE1456" s="79"/>
      <c r="AF1456" s="79"/>
      <c r="AG1456" s="79"/>
    </row>
    <row r="1457" spans="1:33" s="80" customFormat="1" ht="12">
      <c r="A1457" s="96"/>
      <c r="B1457" s="145"/>
      <c r="C1457" s="97"/>
      <c r="D1457" s="98"/>
      <c r="E1457" s="96"/>
      <c r="F1457" s="99"/>
      <c r="G1457" s="99"/>
      <c r="H1457" s="99"/>
      <c r="I1457" s="98"/>
      <c r="J1457" s="79"/>
      <c r="K1457" s="79"/>
      <c r="L1457" s="79"/>
      <c r="M1457" s="79"/>
      <c r="N1457" s="79"/>
      <c r="O1457" s="79"/>
      <c r="P1457" s="79"/>
      <c r="Q1457" s="79"/>
      <c r="R1457" s="79"/>
      <c r="S1457" s="79"/>
      <c r="T1457" s="79"/>
      <c r="U1457" s="79"/>
      <c r="V1457" s="79"/>
      <c r="W1457" s="79"/>
      <c r="X1457" s="79"/>
      <c r="Y1457" s="79"/>
      <c r="Z1457" s="79"/>
      <c r="AA1457" s="79"/>
      <c r="AB1457" s="79"/>
      <c r="AC1457" s="79"/>
      <c r="AD1457" s="79"/>
      <c r="AE1457" s="79"/>
      <c r="AF1457" s="79"/>
      <c r="AG1457" s="79"/>
    </row>
    <row r="1458" spans="1:33" s="80" customFormat="1" ht="12">
      <c r="A1458" s="96"/>
      <c r="B1458" s="145"/>
      <c r="C1458" s="97"/>
      <c r="D1458" s="98"/>
      <c r="E1458" s="96"/>
      <c r="F1458" s="99"/>
      <c r="G1458" s="99"/>
      <c r="H1458" s="99"/>
      <c r="I1458" s="98"/>
      <c r="J1458" s="79"/>
      <c r="K1458" s="79"/>
      <c r="L1458" s="79"/>
      <c r="M1458" s="79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  <c r="X1458" s="79"/>
      <c r="Y1458" s="79"/>
      <c r="Z1458" s="79"/>
      <c r="AA1458" s="79"/>
      <c r="AB1458" s="79"/>
      <c r="AC1458" s="79"/>
      <c r="AD1458" s="79"/>
      <c r="AE1458" s="79"/>
      <c r="AF1458" s="79"/>
      <c r="AG1458" s="79"/>
    </row>
    <row r="1459" spans="1:33" s="80" customFormat="1" ht="12">
      <c r="A1459" s="96"/>
      <c r="B1459" s="145"/>
      <c r="C1459" s="97"/>
      <c r="D1459" s="98"/>
      <c r="E1459" s="96"/>
      <c r="F1459" s="99"/>
      <c r="G1459" s="99"/>
      <c r="H1459" s="99"/>
      <c r="I1459" s="98"/>
      <c r="J1459" s="79"/>
      <c r="K1459" s="79"/>
      <c r="L1459" s="79"/>
      <c r="M1459" s="79"/>
      <c r="N1459" s="79"/>
      <c r="O1459" s="79"/>
      <c r="P1459" s="79"/>
      <c r="Q1459" s="79"/>
      <c r="R1459" s="79"/>
      <c r="S1459" s="79"/>
      <c r="T1459" s="79"/>
      <c r="U1459" s="79"/>
      <c r="V1459" s="79"/>
      <c r="W1459" s="79"/>
      <c r="X1459" s="79"/>
      <c r="Y1459" s="79"/>
      <c r="Z1459" s="79"/>
      <c r="AA1459" s="79"/>
      <c r="AB1459" s="79"/>
      <c r="AC1459" s="79"/>
      <c r="AD1459" s="79"/>
      <c r="AE1459" s="79"/>
      <c r="AF1459" s="79"/>
      <c r="AG1459" s="79"/>
    </row>
    <row r="1460" spans="1:33" s="80" customFormat="1" ht="12">
      <c r="A1460" s="96"/>
      <c r="B1460" s="145"/>
      <c r="C1460" s="97"/>
      <c r="D1460" s="98"/>
      <c r="E1460" s="96"/>
      <c r="F1460" s="99"/>
      <c r="G1460" s="99"/>
      <c r="H1460" s="99"/>
      <c r="I1460" s="98"/>
      <c r="J1460" s="79"/>
      <c r="K1460" s="79"/>
      <c r="L1460" s="79"/>
      <c r="M1460" s="79"/>
      <c r="N1460" s="79"/>
      <c r="O1460" s="79"/>
      <c r="P1460" s="79"/>
      <c r="Q1460" s="79"/>
      <c r="R1460" s="79"/>
      <c r="S1460" s="79"/>
      <c r="T1460" s="79"/>
      <c r="U1460" s="79"/>
      <c r="V1460" s="79"/>
      <c r="W1460" s="79"/>
      <c r="X1460" s="79"/>
      <c r="Y1460" s="79"/>
      <c r="Z1460" s="79"/>
      <c r="AA1460" s="79"/>
      <c r="AB1460" s="79"/>
      <c r="AC1460" s="79"/>
      <c r="AD1460" s="79"/>
      <c r="AE1460" s="79"/>
      <c r="AF1460" s="79"/>
      <c r="AG1460" s="79"/>
    </row>
    <row r="1461" spans="1:33" s="80" customFormat="1" ht="12">
      <c r="A1461" s="96"/>
      <c r="B1461" s="145"/>
      <c r="C1461" s="97"/>
      <c r="D1461" s="98"/>
      <c r="E1461" s="96"/>
      <c r="F1461" s="99"/>
      <c r="G1461" s="99"/>
      <c r="H1461" s="99"/>
      <c r="I1461" s="98"/>
      <c r="J1461" s="79"/>
      <c r="K1461" s="79"/>
      <c r="L1461" s="79"/>
      <c r="M1461" s="79"/>
      <c r="N1461" s="79"/>
      <c r="O1461" s="79"/>
      <c r="P1461" s="79"/>
      <c r="Q1461" s="79"/>
      <c r="R1461" s="79"/>
      <c r="S1461" s="79"/>
      <c r="T1461" s="79"/>
      <c r="U1461" s="79"/>
      <c r="V1461" s="79"/>
      <c r="W1461" s="79"/>
      <c r="X1461" s="79"/>
      <c r="Y1461" s="79"/>
      <c r="Z1461" s="79"/>
      <c r="AA1461" s="79"/>
      <c r="AB1461" s="79"/>
      <c r="AC1461" s="79"/>
      <c r="AD1461" s="79"/>
      <c r="AE1461" s="79"/>
      <c r="AF1461" s="79"/>
      <c r="AG1461" s="79"/>
    </row>
    <row r="1462" spans="1:33" s="80" customFormat="1" ht="12">
      <c r="A1462" s="96"/>
      <c r="B1462" s="145"/>
      <c r="C1462" s="97"/>
      <c r="D1462" s="98"/>
      <c r="E1462" s="96"/>
      <c r="F1462" s="99"/>
      <c r="G1462" s="99"/>
      <c r="H1462" s="99"/>
      <c r="I1462" s="98"/>
      <c r="J1462" s="79"/>
      <c r="K1462" s="79"/>
      <c r="L1462" s="79"/>
      <c r="M1462" s="79"/>
      <c r="N1462" s="79"/>
      <c r="O1462" s="79"/>
      <c r="P1462" s="79"/>
      <c r="Q1462" s="79"/>
      <c r="R1462" s="79"/>
      <c r="S1462" s="79"/>
      <c r="T1462" s="79"/>
      <c r="U1462" s="79"/>
      <c r="V1462" s="79"/>
      <c r="W1462" s="79"/>
      <c r="X1462" s="79"/>
      <c r="Y1462" s="79"/>
      <c r="Z1462" s="79"/>
      <c r="AA1462" s="79"/>
      <c r="AB1462" s="79"/>
      <c r="AC1462" s="79"/>
      <c r="AD1462" s="79"/>
      <c r="AE1462" s="79"/>
      <c r="AF1462" s="79"/>
      <c r="AG1462" s="79"/>
    </row>
    <row r="1463" spans="1:33" s="80" customFormat="1" ht="12">
      <c r="A1463" s="96"/>
      <c r="B1463" s="145"/>
      <c r="C1463" s="97"/>
      <c r="D1463" s="98"/>
      <c r="E1463" s="96"/>
      <c r="F1463" s="99"/>
      <c r="G1463" s="99"/>
      <c r="H1463" s="99"/>
      <c r="I1463" s="98"/>
      <c r="J1463" s="79"/>
      <c r="K1463" s="79"/>
      <c r="L1463" s="79"/>
      <c r="M1463" s="79"/>
      <c r="N1463" s="79"/>
      <c r="O1463" s="79"/>
      <c r="P1463" s="79"/>
      <c r="Q1463" s="79"/>
      <c r="R1463" s="79"/>
      <c r="S1463" s="79"/>
      <c r="T1463" s="79"/>
      <c r="U1463" s="79"/>
      <c r="V1463" s="79"/>
      <c r="W1463" s="79"/>
      <c r="X1463" s="79"/>
      <c r="Y1463" s="79"/>
      <c r="Z1463" s="79"/>
      <c r="AA1463" s="79"/>
      <c r="AB1463" s="79"/>
      <c r="AC1463" s="79"/>
      <c r="AD1463" s="79"/>
      <c r="AE1463" s="79"/>
      <c r="AF1463" s="79"/>
      <c r="AG1463" s="79"/>
    </row>
    <row r="1464" spans="1:33" s="80" customFormat="1" ht="12">
      <c r="A1464" s="96"/>
      <c r="B1464" s="145"/>
      <c r="C1464" s="97"/>
      <c r="D1464" s="98"/>
      <c r="E1464" s="96"/>
      <c r="F1464" s="99"/>
      <c r="G1464" s="99"/>
      <c r="H1464" s="99"/>
      <c r="I1464" s="98"/>
      <c r="J1464" s="79"/>
      <c r="K1464" s="79"/>
      <c r="L1464" s="79"/>
      <c r="M1464" s="79"/>
      <c r="N1464" s="79"/>
      <c r="O1464" s="79"/>
      <c r="P1464" s="79"/>
      <c r="Q1464" s="79"/>
      <c r="R1464" s="79"/>
      <c r="S1464" s="79"/>
      <c r="T1464" s="79"/>
      <c r="U1464" s="79"/>
      <c r="V1464" s="79"/>
      <c r="W1464" s="79"/>
      <c r="X1464" s="79"/>
      <c r="Y1464" s="79"/>
      <c r="Z1464" s="79"/>
      <c r="AA1464" s="79"/>
      <c r="AB1464" s="79"/>
      <c r="AC1464" s="79"/>
      <c r="AD1464" s="79"/>
      <c r="AE1464" s="79"/>
      <c r="AF1464" s="79"/>
      <c r="AG1464" s="79"/>
    </row>
    <row r="1465" spans="1:33" s="80" customFormat="1" ht="12">
      <c r="A1465" s="96"/>
      <c r="B1465" s="145"/>
      <c r="C1465" s="97"/>
      <c r="D1465" s="98"/>
      <c r="E1465" s="96"/>
      <c r="F1465" s="99"/>
      <c r="G1465" s="99"/>
      <c r="H1465" s="99"/>
      <c r="I1465" s="98"/>
      <c r="J1465" s="79"/>
      <c r="K1465" s="79"/>
      <c r="L1465" s="79"/>
      <c r="M1465" s="79"/>
      <c r="N1465" s="79"/>
      <c r="O1465" s="79"/>
      <c r="P1465" s="79"/>
      <c r="Q1465" s="79"/>
      <c r="R1465" s="79"/>
      <c r="S1465" s="79"/>
      <c r="T1465" s="79"/>
      <c r="U1465" s="79"/>
      <c r="V1465" s="79"/>
      <c r="W1465" s="79"/>
      <c r="X1465" s="79"/>
      <c r="Y1465" s="79"/>
      <c r="Z1465" s="79"/>
      <c r="AA1465" s="79"/>
      <c r="AB1465" s="79"/>
      <c r="AC1465" s="79"/>
      <c r="AD1465" s="79"/>
      <c r="AE1465" s="79"/>
      <c r="AF1465" s="79"/>
      <c r="AG1465" s="79"/>
    </row>
    <row r="1466" spans="1:33" s="80" customFormat="1" ht="12">
      <c r="A1466" s="96"/>
      <c r="B1466" s="145"/>
      <c r="C1466" s="97"/>
      <c r="D1466" s="98"/>
      <c r="E1466" s="96"/>
      <c r="F1466" s="99"/>
      <c r="G1466" s="99"/>
      <c r="H1466" s="99"/>
      <c r="I1466" s="98"/>
      <c r="J1466" s="79"/>
      <c r="K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  <c r="Z1466" s="79"/>
      <c r="AA1466" s="79"/>
      <c r="AB1466" s="79"/>
      <c r="AC1466" s="79"/>
      <c r="AD1466" s="79"/>
      <c r="AE1466" s="79"/>
      <c r="AF1466" s="79"/>
      <c r="AG1466" s="79"/>
    </row>
    <row r="1467" spans="1:33" s="80" customFormat="1" ht="12">
      <c r="A1467" s="96"/>
      <c r="B1467" s="145"/>
      <c r="C1467" s="97"/>
      <c r="D1467" s="98"/>
      <c r="E1467" s="96"/>
      <c r="F1467" s="99"/>
      <c r="G1467" s="99"/>
      <c r="H1467" s="99"/>
      <c r="I1467" s="98"/>
      <c r="J1467" s="79"/>
      <c r="K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  <c r="Z1467" s="79"/>
      <c r="AA1467" s="79"/>
      <c r="AB1467" s="79"/>
      <c r="AC1467" s="79"/>
      <c r="AD1467" s="79"/>
      <c r="AE1467" s="79"/>
      <c r="AF1467" s="79"/>
      <c r="AG1467" s="79"/>
    </row>
    <row r="1468" spans="1:33" s="80" customFormat="1" ht="12">
      <c r="A1468" s="96"/>
      <c r="B1468" s="145"/>
      <c r="C1468" s="97"/>
      <c r="D1468" s="98"/>
      <c r="E1468" s="96"/>
      <c r="F1468" s="99"/>
      <c r="G1468" s="99"/>
      <c r="H1468" s="99"/>
      <c r="I1468" s="98"/>
      <c r="J1468" s="79"/>
      <c r="K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  <c r="Z1468" s="79"/>
      <c r="AA1468" s="79"/>
      <c r="AB1468" s="79"/>
      <c r="AC1468" s="79"/>
      <c r="AD1468" s="79"/>
      <c r="AE1468" s="79"/>
      <c r="AF1468" s="79"/>
      <c r="AG1468" s="79"/>
    </row>
    <row r="1469" spans="1:33" s="80" customFormat="1" ht="12">
      <c r="A1469" s="96"/>
      <c r="B1469" s="145"/>
      <c r="C1469" s="97"/>
      <c r="D1469" s="98"/>
      <c r="E1469" s="96"/>
      <c r="F1469" s="99"/>
      <c r="G1469" s="99"/>
      <c r="H1469" s="99"/>
      <c r="I1469" s="98"/>
      <c r="J1469" s="79"/>
      <c r="K1469" s="79"/>
      <c r="M1469" s="79"/>
      <c r="N1469" s="79"/>
      <c r="O1469" s="79"/>
      <c r="P1469" s="79"/>
      <c r="Q1469" s="79"/>
      <c r="R1469" s="79"/>
      <c r="S1469" s="79"/>
      <c r="T1469" s="79"/>
      <c r="U1469" s="79"/>
      <c r="V1469" s="79"/>
      <c r="W1469" s="79"/>
      <c r="X1469" s="79"/>
      <c r="Y1469" s="79"/>
      <c r="Z1469" s="79"/>
      <c r="AA1469" s="79"/>
      <c r="AB1469" s="79"/>
      <c r="AC1469" s="79"/>
      <c r="AD1469" s="79"/>
      <c r="AE1469" s="79"/>
      <c r="AF1469" s="79"/>
      <c r="AG1469" s="79"/>
    </row>
    <row r="1472" spans="1:33" s="105" customFormat="1" ht="12">
      <c r="A1472" s="96"/>
      <c r="B1472" s="145"/>
      <c r="C1472" s="97"/>
      <c r="D1472" s="98"/>
      <c r="E1472" s="96"/>
      <c r="F1472" s="99"/>
      <c r="G1472" s="99"/>
      <c r="H1472" s="99"/>
      <c r="I1472" s="98"/>
      <c r="J1472" s="79"/>
      <c r="K1472" s="79"/>
      <c r="L1472" s="80"/>
      <c r="M1472" s="79"/>
      <c r="N1472" s="79"/>
      <c r="O1472" s="79"/>
      <c r="P1472" s="79"/>
      <c r="Q1472" s="79"/>
      <c r="R1472" s="79"/>
      <c r="S1472" s="79"/>
      <c r="T1472" s="79"/>
      <c r="U1472" s="79"/>
      <c r="V1472" s="79"/>
      <c r="W1472" s="79"/>
      <c r="X1472" s="79"/>
      <c r="Y1472" s="79"/>
      <c r="Z1472" s="79"/>
      <c r="AA1472" s="79"/>
      <c r="AB1472" s="79"/>
      <c r="AC1472" s="79"/>
      <c r="AD1472" s="79"/>
      <c r="AE1472" s="79"/>
      <c r="AF1472" s="79"/>
      <c r="AG1472" s="79"/>
    </row>
    <row r="1473" spans="1:33" s="105" customFormat="1" ht="12">
      <c r="A1473" s="96"/>
      <c r="B1473" s="145"/>
      <c r="C1473" s="97"/>
      <c r="D1473" s="98"/>
      <c r="E1473" s="96"/>
      <c r="F1473" s="99"/>
      <c r="G1473" s="99"/>
      <c r="H1473" s="99"/>
      <c r="I1473" s="98"/>
      <c r="J1473" s="79"/>
      <c r="K1473" s="79"/>
      <c r="L1473" s="80"/>
      <c r="M1473" s="79"/>
      <c r="N1473" s="79"/>
      <c r="O1473" s="79"/>
      <c r="P1473" s="79"/>
      <c r="Q1473" s="79"/>
      <c r="R1473" s="79"/>
      <c r="S1473" s="79"/>
      <c r="T1473" s="79"/>
      <c r="U1473" s="79"/>
      <c r="V1473" s="79"/>
      <c r="W1473" s="79"/>
      <c r="X1473" s="79"/>
      <c r="Y1473" s="79"/>
      <c r="Z1473" s="79"/>
      <c r="AA1473" s="79"/>
      <c r="AB1473" s="79"/>
      <c r="AC1473" s="79"/>
      <c r="AD1473" s="79"/>
      <c r="AE1473" s="79"/>
      <c r="AF1473" s="79"/>
      <c r="AG1473" s="79"/>
    </row>
    <row r="1474" spans="1:33" s="105" customFormat="1" ht="12">
      <c r="A1474" s="96"/>
      <c r="B1474" s="145"/>
      <c r="C1474" s="97"/>
      <c r="D1474" s="98"/>
      <c r="E1474" s="96"/>
      <c r="F1474" s="99"/>
      <c r="G1474" s="99"/>
      <c r="H1474" s="99"/>
      <c r="I1474" s="98"/>
      <c r="J1474" s="79"/>
      <c r="K1474" s="79"/>
      <c r="L1474" s="80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  <c r="Z1474" s="79"/>
      <c r="AA1474" s="79"/>
      <c r="AB1474" s="79"/>
      <c r="AC1474" s="79"/>
      <c r="AD1474" s="79"/>
      <c r="AE1474" s="79"/>
      <c r="AF1474" s="79"/>
      <c r="AG1474" s="79"/>
    </row>
    <row r="1475" spans="1:33" s="105" customFormat="1" ht="12">
      <c r="A1475" s="96"/>
      <c r="B1475" s="145"/>
      <c r="C1475" s="97"/>
      <c r="D1475" s="98"/>
      <c r="E1475" s="96"/>
      <c r="F1475" s="99"/>
      <c r="G1475" s="99"/>
      <c r="H1475" s="99"/>
      <c r="I1475" s="98"/>
      <c r="J1475" s="79"/>
      <c r="K1475" s="79"/>
      <c r="L1475" s="80"/>
      <c r="M1475" s="79"/>
      <c r="N1475" s="79"/>
      <c r="O1475" s="79"/>
      <c r="P1475" s="79"/>
      <c r="Q1475" s="79"/>
      <c r="R1475" s="79"/>
      <c r="S1475" s="79"/>
      <c r="T1475" s="79"/>
      <c r="U1475" s="79"/>
      <c r="V1475" s="79"/>
      <c r="W1475" s="79"/>
      <c r="X1475" s="79"/>
      <c r="Y1475" s="79"/>
      <c r="Z1475" s="79"/>
      <c r="AA1475" s="79"/>
      <c r="AB1475" s="79"/>
      <c r="AC1475" s="79"/>
      <c r="AD1475" s="79"/>
      <c r="AE1475" s="79"/>
      <c r="AF1475" s="79"/>
      <c r="AG1475" s="79"/>
    </row>
    <row r="1476" spans="1:33" s="105" customFormat="1" ht="12">
      <c r="A1476" s="96"/>
      <c r="B1476" s="145"/>
      <c r="C1476" s="97"/>
      <c r="D1476" s="98"/>
      <c r="E1476" s="96"/>
      <c r="F1476" s="99"/>
      <c r="G1476" s="99"/>
      <c r="H1476" s="99"/>
      <c r="I1476" s="98"/>
      <c r="J1476" s="79"/>
      <c r="K1476" s="79"/>
      <c r="L1476" s="80"/>
      <c r="M1476" s="79"/>
      <c r="N1476" s="79"/>
      <c r="O1476" s="79"/>
      <c r="P1476" s="79"/>
      <c r="Q1476" s="79"/>
      <c r="R1476" s="79"/>
      <c r="S1476" s="79"/>
      <c r="T1476" s="79"/>
      <c r="U1476" s="79"/>
      <c r="V1476" s="79"/>
      <c r="W1476" s="79"/>
      <c r="X1476" s="79"/>
      <c r="Y1476" s="79"/>
      <c r="Z1476" s="79"/>
      <c r="AA1476" s="79"/>
      <c r="AB1476" s="79"/>
      <c r="AC1476" s="79"/>
      <c r="AD1476" s="79"/>
      <c r="AE1476" s="79"/>
      <c r="AF1476" s="79"/>
      <c r="AG1476" s="79"/>
    </row>
    <row r="1477" spans="1:33" s="105" customFormat="1" ht="12">
      <c r="A1477" s="96"/>
      <c r="B1477" s="145"/>
      <c r="C1477" s="97"/>
      <c r="D1477" s="98"/>
      <c r="E1477" s="96"/>
      <c r="F1477" s="99"/>
      <c r="G1477" s="99"/>
      <c r="H1477" s="99"/>
      <c r="I1477" s="98"/>
      <c r="J1477" s="79"/>
      <c r="K1477" s="79"/>
      <c r="L1477" s="80"/>
      <c r="M1477" s="79"/>
      <c r="N1477" s="79"/>
      <c r="O1477" s="79"/>
      <c r="P1477" s="79"/>
      <c r="Q1477" s="79"/>
      <c r="R1477" s="79"/>
      <c r="S1477" s="79"/>
      <c r="T1477" s="79"/>
      <c r="U1477" s="79"/>
      <c r="V1477" s="79"/>
      <c r="W1477" s="79"/>
      <c r="X1477" s="79"/>
      <c r="Y1477" s="79"/>
      <c r="Z1477" s="79"/>
      <c r="AA1477" s="79"/>
      <c r="AB1477" s="79"/>
      <c r="AC1477" s="79"/>
      <c r="AD1477" s="79"/>
      <c r="AE1477" s="79"/>
      <c r="AF1477" s="79"/>
      <c r="AG1477" s="79"/>
    </row>
    <row r="1478" spans="1:33" s="105" customFormat="1" ht="12">
      <c r="A1478" s="96"/>
      <c r="B1478" s="145"/>
      <c r="C1478" s="97"/>
      <c r="D1478" s="98"/>
      <c r="E1478" s="96"/>
      <c r="F1478" s="99"/>
      <c r="G1478" s="99"/>
      <c r="H1478" s="99"/>
      <c r="I1478" s="98"/>
      <c r="J1478" s="79"/>
      <c r="K1478" s="79"/>
      <c r="L1478" s="80"/>
      <c r="M1478" s="79"/>
      <c r="N1478" s="79"/>
      <c r="O1478" s="79"/>
      <c r="P1478" s="79"/>
      <c r="Q1478" s="79"/>
      <c r="R1478" s="79"/>
      <c r="S1478" s="79"/>
      <c r="T1478" s="79"/>
      <c r="U1478" s="79"/>
      <c r="V1478" s="79"/>
      <c r="W1478" s="79"/>
      <c r="X1478" s="79"/>
      <c r="Y1478" s="79"/>
      <c r="Z1478" s="79"/>
      <c r="AA1478" s="79"/>
      <c r="AB1478" s="79"/>
      <c r="AC1478" s="79"/>
      <c r="AD1478" s="79"/>
      <c r="AE1478" s="79"/>
      <c r="AF1478" s="79"/>
      <c r="AG1478" s="79"/>
    </row>
  </sheetData>
  <sheetProtection algorithmName="SHA-512" hashValue="E/sMWmz7R7sIdRzWD6XrIz/WczcXgEXmPEKsBi6j5T+C0IMlrGTyzPgk6pFZfpZrivYtp0Vl+JbU5MSAGzAz+A==" saltValue="iCDYbEv/k5/BLmfqTb9yAw==" spinCount="100000" sheet="1" objects="1" scenarios="1" selectLockedCells="1"/>
  <printOptions gridLines="1" horizontalCentered="1"/>
  <pageMargins left="0.7874015748031497" right="0.7874015748031497" top="0.984251968503937" bottom="0.984251968503937" header="0.5118110236220472" footer="0.5118110236220472"/>
  <pageSetup fitToHeight="20" horizontalDpi="600" verticalDpi="600" orientation="portrait" paperSize="9" scale="90" r:id="rId1"/>
  <headerFooter alignWithMargins="0">
    <oddHeader>&amp;LPS 03 - Měření a regulace&amp;CVýkaz výměr
&amp;RMŠ a ZŠ ul. Závodní rekonstrukce PK
</oddHeader>
    <oddFooter>&amp;LPROSPECT spol. s r.o.&amp;C&amp;P/&amp;N&amp;RD.2.3</oddFooter>
  </headerFooter>
  <rowBreaks count="2" manualBreakCount="2">
    <brk id="47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saj</dc:creator>
  <cp:keywords/>
  <dc:description/>
  <cp:lastModifiedBy>Janeček Michal</cp:lastModifiedBy>
  <cp:lastPrinted>2024-02-13T10:22:00Z</cp:lastPrinted>
  <dcterms:created xsi:type="dcterms:W3CDTF">2022-01-14T07:34:22Z</dcterms:created>
  <dcterms:modified xsi:type="dcterms:W3CDTF">2024-04-10T08:00:54Z</dcterms:modified>
  <cp:category/>
  <cp:version/>
  <cp:contentType/>
  <cp:contentStatus/>
</cp:coreProperties>
</file>