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7a303b5ed0961d/Dokumenty/Rozpočty/Maxxitherm_Petřvald_chlazení/"/>
    </mc:Choice>
  </mc:AlternateContent>
  <xr:revisionPtr revIDLastSave="0" documentId="8_{C817D0A4-F3AC-43A2-BF35-E805D4241C4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4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 1 Pol'!$A$1:$Y$177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H42" i="1" s="1"/>
  <c r="I42" i="1" s="1"/>
  <c r="F42" i="1"/>
  <c r="G41" i="1"/>
  <c r="F41" i="1"/>
  <c r="G39" i="1"/>
  <c r="H39" i="1" s="1"/>
  <c r="H43" i="1" s="1"/>
  <c r="F39" i="1"/>
  <c r="G176" i="12"/>
  <c r="BA174" i="12"/>
  <c r="BA172" i="12"/>
  <c r="BA164" i="12"/>
  <c r="BA83" i="12"/>
  <c r="BA73" i="12"/>
  <c r="BA70" i="12"/>
  <c r="BA68" i="12"/>
  <c r="BA66" i="12"/>
  <c r="BA20" i="12"/>
  <c r="BA1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O8" i="12" s="1"/>
  <c r="Q22" i="12"/>
  <c r="V22" i="12"/>
  <c r="G24" i="12"/>
  <c r="I24" i="12"/>
  <c r="O24" i="12"/>
  <c r="Q24" i="12"/>
  <c r="G25" i="12"/>
  <c r="I25" i="12"/>
  <c r="K25" i="12"/>
  <c r="K24" i="12" s="1"/>
  <c r="M25" i="12"/>
  <c r="M24" i="12" s="1"/>
  <c r="O25" i="12"/>
  <c r="Q25" i="12"/>
  <c r="V25" i="12"/>
  <c r="V24" i="12" s="1"/>
  <c r="G28" i="12"/>
  <c r="M28" i="12" s="1"/>
  <c r="I28" i="12"/>
  <c r="I27" i="12" s="1"/>
  <c r="K28" i="12"/>
  <c r="O28" i="12"/>
  <c r="O27" i="12" s="1"/>
  <c r="Q28" i="12"/>
  <c r="Q27" i="12" s="1"/>
  <c r="V28" i="12"/>
  <c r="G30" i="12"/>
  <c r="M30" i="12" s="1"/>
  <c r="I30" i="12"/>
  <c r="K30" i="12"/>
  <c r="O30" i="12"/>
  <c r="Q30" i="12"/>
  <c r="V30" i="12"/>
  <c r="G32" i="12"/>
  <c r="I32" i="12"/>
  <c r="K32" i="12"/>
  <c r="K27" i="12" s="1"/>
  <c r="M32" i="12"/>
  <c r="O32" i="12"/>
  <c r="Q32" i="12"/>
  <c r="V32" i="12"/>
  <c r="V27" i="12" s="1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1" i="12"/>
  <c r="I51" i="12"/>
  <c r="K51" i="12"/>
  <c r="K50" i="12" s="1"/>
  <c r="M51" i="12"/>
  <c r="O51" i="12"/>
  <c r="Q51" i="12"/>
  <c r="V51" i="12"/>
  <c r="V50" i="12" s="1"/>
  <c r="G53" i="12"/>
  <c r="I53" i="12"/>
  <c r="K53" i="12"/>
  <c r="M53" i="12"/>
  <c r="O53" i="12"/>
  <c r="Q53" i="12"/>
  <c r="V53" i="12"/>
  <c r="G54" i="12"/>
  <c r="G50" i="12" s="1"/>
  <c r="I54" i="12"/>
  <c r="K54" i="12"/>
  <c r="O54" i="12"/>
  <c r="O50" i="12" s="1"/>
  <c r="Q54" i="12"/>
  <c r="V54" i="12"/>
  <c r="G56" i="12"/>
  <c r="M56" i="12" s="1"/>
  <c r="I56" i="12"/>
  <c r="I50" i="12" s="1"/>
  <c r="K56" i="12"/>
  <c r="O56" i="12"/>
  <c r="Q56" i="12"/>
  <c r="Q50" i="12" s="1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4" i="12"/>
  <c r="O64" i="12"/>
  <c r="G65" i="12"/>
  <c r="M65" i="12" s="1"/>
  <c r="M64" i="12" s="1"/>
  <c r="I65" i="12"/>
  <c r="I64" i="12" s="1"/>
  <c r="K65" i="12"/>
  <c r="K64" i="12" s="1"/>
  <c r="O65" i="12"/>
  <c r="Q65" i="12"/>
  <c r="Q64" i="12" s="1"/>
  <c r="V65" i="12"/>
  <c r="V64" i="12" s="1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G72" i="12"/>
  <c r="M72" i="12" s="1"/>
  <c r="I72" i="12"/>
  <c r="I71" i="12" s="1"/>
  <c r="K72" i="12"/>
  <c r="K71" i="12" s="1"/>
  <c r="O72" i="12"/>
  <c r="Q72" i="12"/>
  <c r="Q71" i="12" s="1"/>
  <c r="V72" i="12"/>
  <c r="V71" i="12" s="1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O71" i="12" s="1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8" i="12"/>
  <c r="G87" i="12" s="1"/>
  <c r="I88" i="12"/>
  <c r="K88" i="12"/>
  <c r="M88" i="12"/>
  <c r="O88" i="12"/>
  <c r="O87" i="12" s="1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I87" i="12" s="1"/>
  <c r="K91" i="12"/>
  <c r="O91" i="12"/>
  <c r="Q91" i="12"/>
  <c r="Q87" i="12" s="1"/>
  <c r="V91" i="12"/>
  <c r="G92" i="12"/>
  <c r="I92" i="12"/>
  <c r="K92" i="12"/>
  <c r="K87" i="12" s="1"/>
  <c r="M92" i="12"/>
  <c r="O92" i="12"/>
  <c r="Q92" i="12"/>
  <c r="V92" i="12"/>
  <c r="V87" i="12" s="1"/>
  <c r="G93" i="12"/>
  <c r="I93" i="12"/>
  <c r="K93" i="12"/>
  <c r="M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G103" i="12" s="1"/>
  <c r="I104" i="12"/>
  <c r="K104" i="12"/>
  <c r="M104" i="12"/>
  <c r="O104" i="12"/>
  <c r="O103" i="12" s="1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I103" i="12" s="1"/>
  <c r="K107" i="12"/>
  <c r="O107" i="12"/>
  <c r="Q107" i="12"/>
  <c r="Q103" i="12" s="1"/>
  <c r="V107" i="12"/>
  <c r="G110" i="12"/>
  <c r="I110" i="12"/>
  <c r="K110" i="12"/>
  <c r="K103" i="12" s="1"/>
  <c r="M110" i="12"/>
  <c r="O110" i="12"/>
  <c r="Q110" i="12"/>
  <c r="V110" i="12"/>
  <c r="V103" i="12" s="1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9" i="12"/>
  <c r="M119" i="12" s="1"/>
  <c r="I119" i="12"/>
  <c r="K119" i="12"/>
  <c r="O119" i="12"/>
  <c r="Q119" i="12"/>
  <c r="V119" i="12"/>
  <c r="G122" i="12"/>
  <c r="I122" i="12"/>
  <c r="K122" i="12"/>
  <c r="M122" i="12"/>
  <c r="O122" i="12"/>
  <c r="Q122" i="12"/>
  <c r="V122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I132" i="12" s="1"/>
  <c r="K133" i="12"/>
  <c r="O133" i="12"/>
  <c r="O132" i="12" s="1"/>
  <c r="Q133" i="12"/>
  <c r="Q132" i="12" s="1"/>
  <c r="V133" i="12"/>
  <c r="G134" i="12"/>
  <c r="M134" i="12" s="1"/>
  <c r="I134" i="12"/>
  <c r="K134" i="12"/>
  <c r="O134" i="12"/>
  <c r="Q134" i="12"/>
  <c r="V134" i="12"/>
  <c r="G135" i="12"/>
  <c r="I135" i="12"/>
  <c r="K135" i="12"/>
  <c r="K132" i="12" s="1"/>
  <c r="M135" i="12"/>
  <c r="O135" i="12"/>
  <c r="Q135" i="12"/>
  <c r="V135" i="12"/>
  <c r="V132" i="12" s="1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O155" i="12"/>
  <c r="Q155" i="12"/>
  <c r="G156" i="12"/>
  <c r="I156" i="12"/>
  <c r="K156" i="12"/>
  <c r="K155" i="12" s="1"/>
  <c r="M156" i="12"/>
  <c r="M155" i="12" s="1"/>
  <c r="O156" i="12"/>
  <c r="Q156" i="12"/>
  <c r="V156" i="12"/>
  <c r="V155" i="12" s="1"/>
  <c r="G159" i="12"/>
  <c r="M159" i="12" s="1"/>
  <c r="M158" i="12" s="1"/>
  <c r="I159" i="12"/>
  <c r="I158" i="12" s="1"/>
  <c r="K159" i="12"/>
  <c r="O159" i="12"/>
  <c r="O158" i="12" s="1"/>
  <c r="Q159" i="12"/>
  <c r="Q158" i="12" s="1"/>
  <c r="V159" i="12"/>
  <c r="G160" i="12"/>
  <c r="M160" i="12" s="1"/>
  <c r="I160" i="12"/>
  <c r="K160" i="12"/>
  <c r="O160" i="12"/>
  <c r="Q160" i="12"/>
  <c r="V160" i="12"/>
  <c r="G161" i="12"/>
  <c r="I161" i="12"/>
  <c r="K161" i="12"/>
  <c r="K158" i="12" s="1"/>
  <c r="M161" i="12"/>
  <c r="O161" i="12"/>
  <c r="Q161" i="12"/>
  <c r="V161" i="12"/>
  <c r="V158" i="12" s="1"/>
  <c r="G163" i="12"/>
  <c r="I163" i="12"/>
  <c r="K163" i="12"/>
  <c r="M163" i="12"/>
  <c r="O163" i="12"/>
  <c r="Q163" i="12"/>
  <c r="V163" i="12"/>
  <c r="G166" i="12"/>
  <c r="O166" i="12"/>
  <c r="G167" i="12"/>
  <c r="M167" i="12" s="1"/>
  <c r="M166" i="12" s="1"/>
  <c r="I167" i="12"/>
  <c r="I166" i="12" s="1"/>
  <c r="K167" i="12"/>
  <c r="K166" i="12" s="1"/>
  <c r="O167" i="12"/>
  <c r="Q167" i="12"/>
  <c r="Q166" i="12" s="1"/>
  <c r="V167" i="12"/>
  <c r="V166" i="12" s="1"/>
  <c r="K169" i="12"/>
  <c r="V169" i="12"/>
  <c r="G170" i="12"/>
  <c r="G169" i="12" s="1"/>
  <c r="I170" i="12"/>
  <c r="K170" i="12"/>
  <c r="M170" i="12"/>
  <c r="O170" i="12"/>
  <c r="O169" i="12" s="1"/>
  <c r="Q170" i="12"/>
  <c r="V170" i="12"/>
  <c r="G171" i="12"/>
  <c r="M171" i="12" s="1"/>
  <c r="I171" i="12"/>
  <c r="K171" i="12"/>
  <c r="O171" i="12"/>
  <c r="Q171" i="12"/>
  <c r="V171" i="12"/>
  <c r="G173" i="12"/>
  <c r="M173" i="12" s="1"/>
  <c r="I173" i="12"/>
  <c r="I169" i="12" s="1"/>
  <c r="K173" i="12"/>
  <c r="O173" i="12"/>
  <c r="Q173" i="12"/>
  <c r="Q169" i="12" s="1"/>
  <c r="V173" i="12"/>
  <c r="AE176" i="12"/>
  <c r="I20" i="1"/>
  <c r="I19" i="1"/>
  <c r="I18" i="1"/>
  <c r="I16" i="1"/>
  <c r="F43" i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17" i="1" l="1"/>
  <c r="I21" i="1" s="1"/>
  <c r="I66" i="1"/>
  <c r="J65" i="1" s="1"/>
  <c r="G43" i="1"/>
  <c r="G25" i="1" s="1"/>
  <c r="A25" i="1" s="1"/>
  <c r="G23" i="1"/>
  <c r="M8" i="12"/>
  <c r="M169" i="12"/>
  <c r="M132" i="12"/>
  <c r="M27" i="12"/>
  <c r="M87" i="12"/>
  <c r="M103" i="12"/>
  <c r="M71" i="12"/>
  <c r="G158" i="12"/>
  <c r="G132" i="12"/>
  <c r="G27" i="12"/>
  <c r="G8" i="12"/>
  <c r="AF176" i="12"/>
  <c r="M54" i="12"/>
  <c r="M50" i="12" s="1"/>
  <c r="J53" i="1"/>
  <c r="I39" i="1"/>
  <c r="I43" i="1" s="1"/>
  <c r="J42" i="1" s="1"/>
  <c r="J61" i="1" l="1"/>
  <c r="J54" i="1"/>
  <c r="J60" i="1"/>
  <c r="J59" i="1"/>
  <c r="J64" i="1"/>
  <c r="J62" i="1"/>
  <c r="J57" i="1"/>
  <c r="J56" i="1"/>
  <c r="J63" i="1"/>
  <c r="J55" i="1"/>
  <c r="J58" i="1"/>
  <c r="A26" i="1"/>
  <c r="G26" i="1"/>
  <c r="G28" i="1"/>
  <c r="A23" i="1"/>
  <c r="J39" i="1"/>
  <c r="J43" i="1" s="1"/>
  <c r="J41" i="1"/>
  <c r="J66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Ladislav</author>
  </authors>
  <commentList>
    <comment ref="S6" authorId="0" shapeId="0" xr:uid="{6C0D3F17-5BD4-468A-B81B-349C989327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D91725-37FE-4D8C-B705-A6479D8170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<sst xmlns="http://schemas.openxmlformats.org/spreadsheetml/2006/main" count="1143" uniqueCount="397">
  <si>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</si>
  <si>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</si>
  <si>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</si>
  <si>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</si>
  <si>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</si>
  <si>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</si>
  <si>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</si>
  <si>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</si>
  <si>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</si>
  <si>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</si>
  <si>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</si>
  <si>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</si>
  <si>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</si>
  <si>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</si>
  <si>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</si>
  <si>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</si>
  <si>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</si>
  <si>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</si>
  <si>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</si>
  <si>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</si>
  <si>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</si>
  <si>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</si>
  <si>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</si>
  <si>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</si>
  <si>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</si>
  <si>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</si>
  <si>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</si>
  <si>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</si>
  <si>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</si>
  <si>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</si>
  <si>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</si>
  <si>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</si>
  <si>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</si>
  <si>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</si>
  <si>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</si>
  <si>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</si>
  <si>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</si>
  <si>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</si>
  <si>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</si>
  <si>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</si>
  <si>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</si>
  <si>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</si>
  <si>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</si>
  <si>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</si>
  <si>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Vytápění + chlazení</t>
  </si>
  <si>
    <t>D.1.4</t>
  </si>
  <si>
    <t>technika prostředí staveb</t>
  </si>
  <si>
    <t>Objekt:</t>
  </si>
  <si>
    <t>Rozpočet:</t>
  </si>
  <si>
    <t>M/22</t>
  </si>
  <si>
    <t>Radnice Petřvald-chlazení</t>
  </si>
  <si>
    <t>MAXXI - THERM s.r.o.</t>
  </si>
  <si>
    <t>Ocelářská 473/29</t>
  </si>
  <si>
    <t xml:space="preserve">Ostrava-Moravská Ostrava </t>
  </si>
  <si>
    <t>70300</t>
  </si>
  <si>
    <t>27777685</t>
  </si>
  <si>
    <t>Stavba</t>
  </si>
  <si>
    <t>Stavební objekt</t>
  </si>
  <si>
    <t>Celkem za stavbu</t>
  </si>
  <si>
    <t>CZK</t>
  </si>
  <si>
    <t>#POPS</t>
  </si>
  <si>
    <t>Popis stavby: M/22 - Radnice Petřvald-chlazení</t>
  </si>
  <si>
    <t>#POPO</t>
  </si>
  <si>
    <t>Popis objektu: D.1.4 - technika prostředí staveb</t>
  </si>
  <si>
    <t>#POPR</t>
  </si>
  <si>
    <t>Popis rozpočtu: 1 - Vytápění + chlazení</t>
  </si>
  <si>
    <t>Rekapitulace dílů</t>
  </si>
  <si>
    <t>Typ dílu</t>
  </si>
  <si>
    <t>2</t>
  </si>
  <si>
    <t>Základy a zvláštní zakládání</t>
  </si>
  <si>
    <t>4</t>
  </si>
  <si>
    <t>Vodorovné konstrukce</t>
  </si>
  <si>
    <t>96</t>
  </si>
  <si>
    <t>Bourání konstrukcí</t>
  </si>
  <si>
    <t>713</t>
  </si>
  <si>
    <t>Izolace tepelné</t>
  </si>
  <si>
    <t>729</t>
  </si>
  <si>
    <t>Chlazení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</si>
  <si>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</si>
  <si>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</si>
  <si>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</si>
  <si>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</si>
  <si>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</si>
  <si>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</si>
  <si>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</si>
  <si>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</si>
  <si>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783</t>
  </si>
  <si>
    <t>Nátěry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</si>
  <si>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</si>
  <si>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</si>
  <si>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</si>
  <si>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</si>
  <si>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</si>
  <si>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</si>
  <si>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</si>
  <si>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</si>
  <si>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</si>
  <si>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</si>
  <si>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</si>
  <si>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</si>
  <si>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</si>
  <si>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</si>
  <si>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</si>
  <si>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</si>
  <si>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</si>
  <si>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</si>
  <si>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</si>
  <si>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</si>
  <si>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</si>
  <si>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</si>
  <si>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</si>
  <si>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</si>
  <si>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</si>
  <si>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</si>
  <si>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</si>
  <si>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</si>
  <si>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</si>
  <si>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</si>
  <si>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</si>
  <si>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</si>
  <si>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</si>
  <si>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273313711R00</t>
  </si>
  <si>
    <t>Beton základových desek prostý třídy C 25/30</t>
  </si>
  <si>
    <t>m3</t>
  </si>
  <si>
    <t>801-1</t>
  </si>
  <si>
    <t>RTS 24/ II</t>
  </si>
  <si>
    <t>Práce</t>
  </si>
  <si>
    <t>Běžná</t>
  </si>
  <si>
    <t>POL1_</t>
  </si>
  <si>
    <t>dodávka a uložení betonu do připravené konstrukce,</t>
  </si>
  <si>
    <t>SPI</t>
  </si>
  <si>
    <t>AN : 1*1*0,1</t>
  </si>
  <si>
    <t>VV</t>
  </si>
  <si>
    <t>OV : 0,8*0,8*0,1</t>
  </si>
  <si>
    <t>TČ : 2,1*1,2*0,15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</si>
  <si>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</si>
  <si>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</si>
  <si>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</si>
  <si>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</si>
  <si>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AN : 4*(1*0,1)</t>
  </si>
  <si>
    <t>OV : 4*(0,8*0,1)</t>
  </si>
  <si>
    <t>TČ : 2*(2,1*0,15)+2*(1,2*0,15)</t>
  </si>
  <si>
    <t>273351216R00</t>
  </si>
  <si>
    <t>Bednění stěn základových desek odstranění</t>
  </si>
  <si>
    <t>Včetně očištění, vytřídění a uložení bednicího materiálu.</t>
  </si>
  <si>
    <t>POP</t>
  </si>
  <si>
    <t>273361921RT1</t>
  </si>
  <si>
    <t>Uložení výztuže základových desek ze svařovaných sítí průměr drátu 4 mm, velikost oka 100/100 mm</t>
  </si>
  <si>
    <t>t</t>
  </si>
  <si>
    <t>včetně distančních prvků</t>
  </si>
  <si>
    <t>411387531R00</t>
  </si>
  <si>
    <t xml:space="preserve">Zabetonování otvorů do 0,25 m2 ve stropech železobetonových a tvárnicových a v klenbách cihelných nebo betonových </t>
  </si>
  <si>
    <t>kus</t>
  </si>
  <si>
    <t>801-4</t>
  </si>
  <si>
    <t>včetně bednění, odbednění a výztuže (s dodáním hmot),</t>
  </si>
  <si>
    <t>970051080R00</t>
  </si>
  <si>
    <t>Jádrové vrtání, kruhové prostupy v železobetonu jádrové vrtání , do D 80 mm</t>
  </si>
  <si>
    <t>m</t>
  </si>
  <si>
    <t>801-3</t>
  </si>
  <si>
    <t>2*0,25</t>
  </si>
  <si>
    <t>970051100R00</t>
  </si>
  <si>
    <t>Jádrové vrtání, kruhové prostupy v železobetonu jádrové vrtání , do D 100 mm</t>
  </si>
  <si>
    <t>970051130R00</t>
  </si>
  <si>
    <t>Jádrové vrtání, kruhové prostupy v železobetonu jádrové vrtání , do D 130 mm</t>
  </si>
  <si>
    <t>4*0,25</t>
  </si>
  <si>
    <t>970051160R00</t>
  </si>
  <si>
    <t>Jádrové vrtání, kruhové prostupy v železobetonu jádrové vrtání , do D 160 mm</t>
  </si>
  <si>
    <t>970057080R00</t>
  </si>
  <si>
    <t>Jádrové vrtání, kruhové prostupy v železobetonu příplatek za časté přemístění stroje jádrového vrtání, do D 80 mm</t>
  </si>
  <si>
    <t>970057100R00</t>
  </si>
  <si>
    <t>Jádrové vrtání, kruhové prostupy v železobetonu příplatek za časté přemístění stroje jádrového vrtání, do D 100 mm</t>
  </si>
  <si>
    <t>970057130R00</t>
  </si>
  <si>
    <t>Jádrové vrtání, kruhové prostupy v železobetonu příplatek za časté přemístění stroje jádrového vrtání, do D 130 mm</t>
  </si>
  <si>
    <t>970057160R00</t>
  </si>
  <si>
    <t>Jádrové vrtání, kruhové prostupy v železobetonu příplatek za časté přemístění stroje jádrového vrtání, do D 160 mm</t>
  </si>
  <si>
    <t>971033231R00</t>
  </si>
  <si>
    <t>Vybourání otvorů ve zdivu cihelném z jakýchkoliv cihel pálených  na jakoukoliv maltu vápenou nebo vápenocementovou, plochy do 0,0225 m2, tloušťky do 150 mm</t>
  </si>
  <si>
    <t>základovém nebo nadzákladovém,</t>
  </si>
  <si>
    <t>979081121R00</t>
  </si>
  <si>
    <t>Odvoz suti a vybouraných hmot na skládku příplatek za každý další 1 km</t>
  </si>
  <si>
    <t>celkem 15km : 14*0,17439</t>
  </si>
  <si>
    <t>979087212R00</t>
  </si>
  <si>
    <t>Nakládání na dopravní prostředky suti</t>
  </si>
  <si>
    <t>822-1</t>
  </si>
  <si>
    <t>Přesun suti</t>
  </si>
  <si>
    <t>POL8_</t>
  </si>
  <si>
    <t>pro vodorovnou dopravu</t>
  </si>
  <si>
    <t>979081111RT2</t>
  </si>
  <si>
    <t>Odvoz suti a vybouraných hmot na skládku do 1 km</t>
  </si>
  <si>
    <t>Včetně naložení na dopravní prostředek a složení na skládku, bez poplatku za skládku.</t>
  </si>
  <si>
    <t>979990107R00</t>
  </si>
  <si>
    <t>Poplatek za uložení, směs betonu, cihel a dřeva,  , skupina 17 09 04 z Katalogu odpadů</t>
  </si>
  <si>
    <t>kategorie 17 09 04 smíšené stavební a demoliční odpady</t>
  </si>
  <si>
    <t>713491111R00</t>
  </si>
  <si>
    <t>Izolace tepelné potrubí a ohybů - doplňky montáž oplechování (plech ve specifikaci)  pevného, potrubí</t>
  </si>
  <si>
    <t>800-713</t>
  </si>
  <si>
    <t>Indiv</t>
  </si>
  <si>
    <t>Včetně pomocného lešení o výšce podlahy do 1900 mm a pro zatížení do 1,5 kPa.</t>
  </si>
  <si>
    <t>713461120V</t>
  </si>
  <si>
    <t>Montáž tepelné izolace potrubí, skružemi - lepeé spoje  D18 až D54</t>
  </si>
  <si>
    <t xml:space="preserve">m     </t>
  </si>
  <si>
    <t>Vlastní</t>
  </si>
  <si>
    <t>713461121V</t>
  </si>
  <si>
    <t>Montáž tepelné izolace potrubí, skružemi - lepené spoje  DN60</t>
  </si>
  <si>
    <t>bm</t>
  </si>
  <si>
    <t>631547101V</t>
  </si>
  <si>
    <t>Parotěsná kaučuková izolace potrubí D18/9</t>
  </si>
  <si>
    <t>Specifikace</t>
  </si>
  <si>
    <t>POL3_</t>
  </si>
  <si>
    <t>631547102V</t>
  </si>
  <si>
    <t>Parotěsná kaučuková izolace potrubí D22/13</t>
  </si>
  <si>
    <t>631547116V</t>
  </si>
  <si>
    <t>Parotěsná kaučuková izolace potrubí D60/40</t>
  </si>
  <si>
    <t>631547117V</t>
  </si>
  <si>
    <t>Parotěsná kaučuková izolace potrubí tl.60/50</t>
  </si>
  <si>
    <t>631547130V</t>
  </si>
  <si>
    <t>Lepidlo - 1 ks=0,8L</t>
  </si>
  <si>
    <t xml:space="preserve">ks    </t>
  </si>
  <si>
    <t>631547140V</t>
  </si>
  <si>
    <t>Tepelně izolované objímky pro potrubí - průměrná cena- předběžný počet ks</t>
  </si>
  <si>
    <t>998713102R00</t>
  </si>
  <si>
    <t>Přesun hmot pro izolace tepelné v objektech výšky do 12 m</t>
  </si>
  <si>
    <t>Přesun hmot</t>
  </si>
  <si>
    <t>POL7_</t>
  </si>
  <si>
    <t>50 m vodorovně</t>
  </si>
  <si>
    <t>729455111V</t>
  </si>
  <si>
    <t>Nástěnný fancoil FC2 - chladicí jednotka šestirychlostní (tři polohy min-stř-max), průtok vzduchu</t>
  </si>
  <si>
    <t xml:space="preserve"> 250-545m3/h, průtok chladicí vody 238-390 l/h, jm. chladicí výkon 1,4 kW, celkový 1,4-2,35kW; možnost teplovzdušného vytápění (nepřepokládá se), tlaková ztráta max. 15,2kPa, příkon ventilátoru max. 32W,  součástí příslušenství nástěnný termostat alt. dálkový infra ovladač, regulátor s infra přijímačem. připojení jednotek přes nerezový vlnovec, připojeno přes termostatický ventil s možností regulace průtoku a na zpětném potrubí uzavíratelné radiátorové šroubení DN20; nutno odvádět kondenzát pr. Ř16mm rozměry 880/322/212mm, 11 kg</t>
  </si>
  <si>
    <t>729455112V</t>
  </si>
  <si>
    <t>Nástěnný fancoil FC1 - chladicí jednotka šestirychlostní (tři polohy min-stř-max), průtok vzduchu</t>
  </si>
  <si>
    <t xml:space="preserve"> 300-790m3/h, průtok chladicí vody 332-633 l/h, jm. chladicí výkon 2,3 kW, celkový 2,6-3,8kW, možnost teplovzdušného vytápění (nepřepokládá se), tlaková ztráta max. 39,7kPa, příkon ventilátoru max. 48W; součástí příslušenství nástěnný termostat alt. dálkový infra ovladač, regulátor s infra přijímačem. připojení jednotek přes nerezový vlnovec, připojeno přes termostatický ventil s možností regulace průtoku a na zpětném potrubí uzavíratelné radiátorové šroubení DN20; nutno odvádět kondenzát pr. Ř16mm,délka 1185mm, výška 322mm, hloubka 212mm, hmotnost 14kg</t>
  </si>
  <si>
    <t>729455113V</t>
  </si>
  <si>
    <t>Podstropní fancoil - chladicí jednotka s možností řízení plynule pomocí modulačního napětí 0-10</t>
  </si>
  <si>
    <t>v příp. třírychlostně, jm. průtok vzduchu 314-733m3/h, jm. chladicí výkon 2,7 kW, jm. průtok chladicí vody 0,44-0,834 m3/h možnost teplovzdušného vytápění (nepřepokládá se), tlaková ztráta max. 17,2kPa, příkon ventilátoru max. 42W; součástí příslušenství trojcestný ventil s pohonem, oběhové čerpadlo kondenzátu, regulace, možnost přiobjednání termostatu nástěnný termostat nutno odvádět kondenzát pr. Ř16mm,, připojení chladicí vody 1/2", délka 600mm, výška 328mm, šířka 600mm</t>
  </si>
  <si>
    <t>731303122V</t>
  </si>
  <si>
    <t>Tepelné čerpadlo vzduch/voda se dvěma kompresory jm. topný výkon (A2/W35) 26,6kW / 43,4 kW,</t>
  </si>
  <si>
    <t xml:space="preserve"> jm. chladicí výkon (A35/W7) 23,1 kW / 48,1 kW, jm. příkon 7,8 kW, maximální příkon 26,4 kW. max. provozní tlak 3 bary,  napájení 400V, jištění C50; min. objemový tok topné vody 6 m3/h (max. 10,2 m3/h),  při instalaci dbát na dodržení pokynů výrobce, zejména volné cirkulace vzduchu (průtok výměníkem až 25000 m3/h) - rozměry (h/š/v): 1000/1900/2300; hmotnost 870kg. montuje se na ocelovou konstrukci, ukotvení řeší stavba</t>
  </si>
  <si>
    <t/>
  </si>
  <si>
    <t>Nová řídicí automatika kompatibilní se stávajícím zařízením - zahrnuta v ceně tepelného čerpadla</t>
  </si>
  <si>
    <t>731303125V</t>
  </si>
  <si>
    <t>Antivibrační podložky</t>
  </si>
  <si>
    <t xml:space="preserve">sada  </t>
  </si>
  <si>
    <t>731303126V</t>
  </si>
  <si>
    <t>Kontrola před uvedením do provozu (kontrola správnosti zapojení zařízení)</t>
  </si>
  <si>
    <t>731894332V</t>
  </si>
  <si>
    <t>Uvedení TČ do provozu oprávněnou osobou - seznámení uživatele s obsluhou</t>
  </si>
  <si>
    <t>731894350V</t>
  </si>
  <si>
    <t>Kabeláž, elektrorozvaděč, vystrojení ad - dodávka profese elektro</t>
  </si>
  <si>
    <t>předběžná cena</t>
  </si>
  <si>
    <t>731915664V</t>
  </si>
  <si>
    <t>Práce autojeřábem - transport Tˇna místo montáže a snesení demontovaného TČ</t>
  </si>
  <si>
    <t xml:space="preserve">hod   </t>
  </si>
  <si>
    <t>731980624V</t>
  </si>
  <si>
    <t>Demontáže - stávající tepelné čerpadlo, primární okruh topné vody vč. armatur a oběhového čerpadla,</t>
  </si>
  <si>
    <t xml:space="preserve"> stávající nepoužívaná elektroinstalace, akumulační nádoba, rozdělovač a sběrač pro dvě topné větve, stávající zásobník teplé vody a větev pro jeho nabíjení</t>
  </si>
  <si>
    <t>904      R02</t>
  </si>
  <si>
    <t>Hzs-zkousky v ramci montaz.praci, Topná zkouška</t>
  </si>
  <si>
    <t>h</t>
  </si>
  <si>
    <t>Prav.M</t>
  </si>
  <si>
    <t>HZS</t>
  </si>
  <si>
    <t>POL10_</t>
  </si>
  <si>
    <t>998731202R00</t>
  </si>
  <si>
    <t>Přesun hmot pro kotelny umístěné ve výšce (hloubce) do 12 m</t>
  </si>
  <si>
    <t>800-731</t>
  </si>
  <si>
    <t>vodorovně do 50 m</t>
  </si>
  <si>
    <t>732219113V</t>
  </si>
  <si>
    <t>Zásobník teplé vody bez teplosměnné plochy, objem 300 l, pr. 610mm, výška 1810mm</t>
  </si>
  <si>
    <t>732229614V</t>
  </si>
  <si>
    <t>Deskový výměník tepla - 41 desek, pro průtok 1.6m3/h 2 10m3/h, přenášený výkon 35 kW, vč. izolace 40</t>
  </si>
  <si>
    <t>, rozebíratelný výměník, deska 0,5mm</t>
  </si>
  <si>
    <t>732320814V</t>
  </si>
  <si>
    <t>DMTZ akumulační nádrže - vypuštění , odpojení od rozvodů</t>
  </si>
  <si>
    <t>732331515V</t>
  </si>
  <si>
    <t>Expanzní uzavřená nádoba objem 50 l, 6 bar  včetně servisní armatury</t>
  </si>
  <si>
    <t>732341218V</t>
  </si>
  <si>
    <t>Akumulační nádoba objem užitný objem 656 l pro topnou i chladicí vodu, např. pr. 900mm vč. izolace,</t>
  </si>
  <si>
    <t>, výška 1955, hmotnost 85 kg), 9 návarků</t>
  </si>
  <si>
    <t>732431301V</t>
  </si>
  <si>
    <t>Elektronické oběhové čerpadlo primárního okruhu (Č1) pracovní bod 10,2m3/h, 7,8 m v.sl., příkon max.</t>
  </si>
  <si>
    <t xml:space="preserve"> 550W, jm. proud 2,4A, EEI 0,20</t>
  </si>
  <si>
    <t>732431302V</t>
  </si>
  <si>
    <t>Elektronické oběhové čerpadlo sekundárního okruhu (Č2) pracovní bod 9m3/h, 5,5 m v.sl., příkon max.</t>
  </si>
  <si>
    <t xml:space="preserve"> 305W, jm. proud 1,33A, EEI 0,20</t>
  </si>
  <si>
    <t>732431304V</t>
  </si>
  <si>
    <t>Oběhové čerpadlo ČTV, pracovní bod 6m3/h, 4,5 m v.sl. příkon max. 190W, jm. proud 1,5A, EEI 0,20</t>
  </si>
  <si>
    <t>732431305V</t>
  </si>
  <si>
    <t>Oběhové čerpadlo ČNAB pro rozvod pitné vody, pracovní bod 10m3/h, 4 m v.sl.</t>
  </si>
  <si>
    <t>736445128V</t>
  </si>
  <si>
    <t>čidla, kabeláž, ovládání systému přípravy teplé vody</t>
  </si>
  <si>
    <t>998732202R00</t>
  </si>
  <si>
    <t>Přesun hmot pro strojovny v objektech výšky do 12 m</t>
  </si>
  <si>
    <t>733113117R00</t>
  </si>
  <si>
    <t>Potrubí z trubek závitových příplatek k ceně za zhotovení přípojky z ocelových trubek závitových,  ,  , DN 40</t>
  </si>
  <si>
    <t>733121120R00</t>
  </si>
  <si>
    <t>Potrubí z trubek hladkých ocelových bezešvých tvářených za tepla  nízkotlaké, D 70 mm, tloušťka stěny 3,6 mm, Koleno ocelové úhel = 90,0 °; materiál: uhlíková ocel; značka: S235JR (1.0038); de = 76,1 mm</t>
  </si>
  <si>
    <t>Potrubí včetně tvarovek a zednických výpomocí.</t>
  </si>
  <si>
    <t>733163103R00</t>
  </si>
  <si>
    <t>Potrubí z měděných trubek měděné potrubí, D 18 mm, s 1,0 mm, pájení pomocí kapilárních pájecích tvarovek, Trubka měděná R 250; de = 18,0 mm; tl. stěny = 1,0 mm; teplota média do 120 °C</t>
  </si>
  <si>
    <t>včetně tvarovek, bez zednických výpomocí</t>
  </si>
  <si>
    <t>733163104R00</t>
  </si>
  <si>
    <t>Potrubí z měděných trubek měděné potrubí, D 22 mm, s 1,0 mm, pájení pomocí kapilárních pájecích tvarovek, Trubka měděná R 250; de = 22,0 mm; tl. stěny = 1,0 mm; teplota média do 120 °C</t>
  </si>
  <si>
    <t>733163105R00</t>
  </si>
  <si>
    <t>Potrubí z měděných trubek měděné potrubí, D 28 mm, s 1,5 mm, pájení pomocí kapilárních pájecích tvarovek, Trubka měděná R 290; de = 28,0 mm; tl. stěny = 1,5 mm; teplota média do 120 °C</t>
  </si>
  <si>
    <t>733163106R00</t>
  </si>
  <si>
    <t>Potrubí z měděných trubek měděné potrubí, D 35 mm, s 1,5 mm, pájení pomocí kapilárních pájecích tvarovek, Trubka měděná R 290; de = 35,0 mm; tl. stěny = 1,5 mm; teplota média do 120 °C</t>
  </si>
  <si>
    <t>733163107R00</t>
  </si>
  <si>
    <t>Potrubí z měděných trubek měděné potrubí, D 42 mm, s 1,5 mm, pájení pomocí kapilárních pájecích tvarovek, Trubka měděná R 290; de = 42,0 mm; tl. stěny = 1,5 mm; teplota média do 120 °C</t>
  </si>
  <si>
    <t>733163108R00</t>
  </si>
  <si>
    <t>Potrubí z měděných trubek měděné potrubí, D 54 mm, s 2,0 mm, pájení pomocí kapilárních pájecích tvarovek, Trubka měděná R 290; de = 54,0 mm; tl. stěny = 2,0 mm; teplota média do 120 °C</t>
  </si>
  <si>
    <t>733190306R00</t>
  </si>
  <si>
    <t xml:space="preserve">Tlakové zkoušky potrubí ocelových závitových, plastových, měděných do D 35 </t>
  </si>
  <si>
    <t>Včetně dodávky vody, uzavření a zabezpečení konců potrubí.</t>
  </si>
  <si>
    <t>733190307R00</t>
  </si>
  <si>
    <t>Tlakové zkoušky potrubí ocelových závitových, plastových, měděných do D 64</t>
  </si>
  <si>
    <t>733190225R00</t>
  </si>
  <si>
    <t>Tlakové zkoušky potrubí ocelových hladkých přes D 60,3/2,9 do D 89/3,6</t>
  </si>
  <si>
    <t>998733203R00</t>
  </si>
  <si>
    <t>Přesun hmot pro rozvody potrubí v objektech výšky do 24 m</t>
  </si>
  <si>
    <t>734255121R00</t>
  </si>
  <si>
    <t>Ventil pojistný závitový 2,5 bar, mosazný, DN 20, vnitřní-vnitřní závit, včetně dodávky materiálu</t>
  </si>
  <si>
    <t>734113117R00</t>
  </si>
  <si>
    <t>Kohout kulový, litinový, DN 65, PN 16, spoj s navařením přírub, včetně dodávky materiálu</t>
  </si>
  <si>
    <t>734173416R00</t>
  </si>
  <si>
    <t>Přírubový spoj PN 1,6/I MPa, DN 65, včetně dodávky materiálu</t>
  </si>
  <si>
    <t>soubor</t>
  </si>
  <si>
    <t>734193117R00</t>
  </si>
  <si>
    <t>Klapka přírubová, zpětná, litinová, PN 16, spoj s navařením přírub, DN 65, včetně dodávky materiálu</t>
  </si>
  <si>
    <t>734215133R00</t>
  </si>
  <si>
    <t>Ventil automatický, odvzdušňovací, mosazný, PN 14, DN 15, včetně dodávky materiálu</t>
  </si>
  <si>
    <t>734235126R00</t>
  </si>
  <si>
    <t>Kohout kulový, mosazný, DN 50, PN 35, vnitřní-vnitřní, včetně dodávky materiálu</t>
  </si>
  <si>
    <t>734235131R00</t>
  </si>
  <si>
    <t>Kohout kulový s odvodněním, mosazný, DN 15, PN 42, vnitřní-vnitřní, včetně dodávky materiálu</t>
  </si>
  <si>
    <t>734245426R00</t>
  </si>
  <si>
    <t>Klapka zpětná, mosazná, DN 50, PN 12, vnitřní-vnitřní závit, včetně dodávky materiálu</t>
  </si>
  <si>
    <t>734266122R00</t>
  </si>
  <si>
    <t>Šroubení regulační a uzavírací, přímé, bronzové, DN 15, PN 10, včetně dodávky materiálu</t>
  </si>
  <si>
    <t>734266123R00</t>
  </si>
  <si>
    <t>Šroubení regulační a uzavírací, přímé, bronzové, DN 20, PN 10, včetně dodávky materiálu</t>
  </si>
  <si>
    <t>734266772R00</t>
  </si>
  <si>
    <t>Šroubení svěrné pro měděné potrubí, mosazné, D 16 x EK, PN 10, včetně dodávky materiálu</t>
  </si>
  <si>
    <t>734295321R00</t>
  </si>
  <si>
    <t>Kohout kulový, napouštěcí a vypouštěcí, mosazný, DN 15, PN 10, včetně dodávky materiálu</t>
  </si>
  <si>
    <t>734295216R00</t>
  </si>
  <si>
    <t>Filtr mosazný, DN 50, PN 20, vnitřní-vnitřní závit, včetně dodávky materiálu</t>
  </si>
  <si>
    <t>734295217R00</t>
  </si>
  <si>
    <t>Filtr mosazný, DN 65, PN 16, vnitřní-vnitřní závit, včetně dodávky materiálu</t>
  </si>
  <si>
    <t>734413133R00</t>
  </si>
  <si>
    <t>Teploměr s jímkou D 80 mm, délka jímky 75 mm, T = 0 až 120°C, včetně dodávky materiálu</t>
  </si>
  <si>
    <t>734421150R00</t>
  </si>
  <si>
    <t>Tlakoměr deformační 0-10 MPa č. 53312, D 100, včetně dodávky materiálu</t>
  </si>
  <si>
    <t>včetně tlakoměrového kohoutu</t>
  </si>
  <si>
    <t>734494213R00</t>
  </si>
  <si>
    <t>Návarek s trubkovým závitem G 1/2", včetně dodávky materiálu</t>
  </si>
  <si>
    <t>734234622V</t>
  </si>
  <si>
    <t>Dvoucestný ventil DN15 s pohonem, KVS 1,4 - příslušenství pro FC2</t>
  </si>
  <si>
    <t>734234623V</t>
  </si>
  <si>
    <t>Dvoucestný ventil DN20 s pohonem, Kvs 2,3 - příslušenství pro FC1</t>
  </si>
  <si>
    <t>734255112V</t>
  </si>
  <si>
    <t>Ventil pojistný, GIACOMINI R140 DN 15 x 2,0 bar</t>
  </si>
  <si>
    <t>734266774V</t>
  </si>
  <si>
    <t>Šroubení svěrné na měď Heimeier 22x1 mm - EK</t>
  </si>
  <si>
    <t>783425350R00</t>
  </si>
  <si>
    <t>Nátěry potrubí a armatur syntetické potrubí, do DN 100 mm, dvojnásobné s 1x emailováním a základním nátěrem, Hmota nátěrová funkce: protikorozní</t>
  </si>
  <si>
    <t>800-783</t>
  </si>
  <si>
    <t>na vzduchu schnoucí</t>
  </si>
  <si>
    <t>799729729V</t>
  </si>
  <si>
    <t>Instalace protimrazové ochrany v podobě odporového samoregulačního kabelu pod izolaci, alt. kabelu s</t>
  </si>
  <si>
    <t>799729730V</t>
  </si>
  <si>
    <t>Pomocný materiál montážní,spojovací,těsnící,drobné fitinky</t>
  </si>
  <si>
    <t>kg</t>
  </si>
  <si>
    <t>799729732V</t>
  </si>
  <si>
    <t>Odvod kondenzátu - ke každému fan-coilu malé přečerpávací zařízení pro odvod + potrubí k nejbližší</t>
  </si>
  <si>
    <t xml:space="preserve"> kanalizaci; 3500/ks, protizápachová uzávěra (6ks) - 6 míst napojení kondenzátu</t>
  </si>
  <si>
    <t>799729733V</t>
  </si>
  <si>
    <t>Protipožární ucpávka D65</t>
  </si>
  <si>
    <t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</si>
  <si>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</si>
  <si>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</si>
  <si>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</si>
  <si>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</si>
  <si>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</si>
  <si>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</si>
  <si>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101</t>
  </si>
  <si>
    <t>Nákladní automobilová doprava</t>
  </si>
  <si>
    <t>Kč</t>
  </si>
  <si>
    <t>OPN</t>
  </si>
  <si>
    <t>POL13_0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</si>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</sst>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Xb1PdCBpTSfw7vUXAvzN1q/8OzuQ2caiIJpE3LYwKkr4gT5GYD1qIlzJE6Sl+gg57c4id9P1jCZCt55Sy1rxOg==" saltValue="6Im3KmFQ3nLUjQwJ4KIfP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09">
        <v>2626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11" t="s">
        <v>51</v>
      </c>
      <c r="H8" s="18" t="s">
        <v>40</v>
      </c>
      <c r="I8" s="130" t="s">
        <v>55</v>
      </c>
      <c r="J8" s="8"/>
    </row>
    <row r="9" spans="1:15" ht="15.75" hidden="1" customHeight="1" x14ac:dyDescent="0.2">
      <c r="A9" s="2"/>
      <c r="B9" s="2"/>
      <c r="D9" s="111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5"/>
      <c r="D10" s="110" t="s">
        <v>54</v>
      </c>
      <c r="E10" s="129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4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5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8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SUMIF(F53:F65,A16,I53:I65)+SUMIF(F53:F65,"PSU",I53:I65)</f>
        <v>0</v>
      </c>
      <c r="J16" s="83"/>
    </row>
    <row r="17" spans="1:10" ht="23.25" customHeight="1" x14ac:dyDescent="0.2">
      <c r="A17" s="198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SUMIF(F53:F65,A17,I53:I65)</f>
        <v>0</v>
      </c>
      <c r="J17" s="83"/>
    </row>
    <row r="18" spans="1:10" ht="23.25" customHeight="1" x14ac:dyDescent="0.2">
      <c r="A18" s="198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SUMIF(F53:F65,A18,I53:I65)</f>
        <v>0</v>
      </c>
      <c r="J18" s="83"/>
    </row>
    <row r="19" spans="1:10" ht="23.25" customHeight="1" x14ac:dyDescent="0.2">
      <c r="A19" s="198" t="s">
        <v>90</v>
      </c>
      <c r="B19" s="38" t="s">
        <v>27</v>
      </c>
      <c r="C19" s="60"/>
      <c r="D19" s="61"/>
      <c r="E19" s="81"/>
      <c r="F19" s="82"/>
      <c r="G19" s="81"/>
      <c r="H19" s="82"/>
      <c r="I19" s="81">
        <f>SUMIF(F53:F65,A19,I53:I65)</f>
        <v>0</v>
      </c>
      <c r="J19" s="83"/>
    </row>
    <row r="20" spans="1:10" ht="23.25" customHeight="1" x14ac:dyDescent="0.2">
      <c r="A20" s="198" t="s">
        <v>91</v>
      </c>
      <c r="B20" s="38" t="s">
        <v>28</v>
      </c>
      <c r="C20" s="60"/>
      <c r="D20" s="61"/>
      <c r="E20" s="81"/>
      <c r="F20" s="82"/>
      <c r="G20" s="81"/>
      <c r="H20" s="82"/>
      <c r="I20" s="81">
        <f>SUMIF(F53:F65,A20,I53:I65)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96">
        <f>A23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56</v>
      </c>
      <c r="C39" s="149"/>
      <c r="D39" s="149"/>
      <c r="E39" s="149"/>
      <c r="F39" s="150">
        <f>'D.1.4 1 Pol'!AE176</f>
        <v>0</v>
      </c>
      <c r="G39" s="151">
        <f>'D.1.4 1 Pol'!AF176</f>
        <v>0</v>
      </c>
      <c r="H39" s="152">
        <f>(F39*SazbaDPH1/100)+(G39*SazbaDPH2/100)</f>
        <v>0</v>
      </c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4"/>
      <c r="C40" s="155" t="s">
        <v>57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'D.1.4 1 Pol'!AE176</f>
        <v>0</v>
      </c>
      <c r="G41" s="157">
        <f>'D.1.4 1 Pol'!AF176</f>
        <v>0</v>
      </c>
      <c r="H41" s="157">
        <f>(F41*SazbaDPH1/100)+(G41*SazbaDPH2/100)</f>
        <v>0</v>
      </c>
      <c r="I41" s="157">
        <f>F41+G41+H41</f>
        <v>0</v>
      </c>
      <c r="J41" s="158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'D.1.4 1 Pol'!AE176</f>
        <v>0</v>
      </c>
      <c r="G42" s="152">
        <f>'D.1.4 1 Pol'!AF176</f>
        <v>0</v>
      </c>
      <c r="H42" s="152">
        <f>(F42*SazbaDPH1/100)+(G42*SazbaDPH2/100)</f>
        <v>0</v>
      </c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1" t="s">
        <v>58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77" t="s">
        <v>66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67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68</v>
      </c>
      <c r="C53" s="186" t="s">
        <v>69</v>
      </c>
      <c r="D53" s="187"/>
      <c r="E53" s="187"/>
      <c r="F53" s="194" t="s">
        <v>24</v>
      </c>
      <c r="G53" s="195"/>
      <c r="H53" s="195"/>
      <c r="I53" s="195">
        <f>'D.1.4 1 Pol'!G8</f>
        <v>0</v>
      </c>
      <c r="J53" s="191" t="str">
        <f>IF(I66=0,"",I53/I66*100)</f>
        <v/>
      </c>
    </row>
    <row r="54" spans="1:10" ht="36.75" customHeight="1" x14ac:dyDescent="0.2">
      <c r="A54" s="180"/>
      <c r="B54" s="185" t="s">
        <v>70</v>
      </c>
      <c r="C54" s="186" t="s">
        <v>71</v>
      </c>
      <c r="D54" s="187"/>
      <c r="E54" s="187"/>
      <c r="F54" s="194" t="s">
        <v>24</v>
      </c>
      <c r="G54" s="195"/>
      <c r="H54" s="195"/>
      <c r="I54" s="195">
        <f>'D.1.4 1 Pol'!G24</f>
        <v>0</v>
      </c>
      <c r="J54" s="191" t="str">
        <f>IF(I66=0,"",I54/I66*100)</f>
        <v/>
      </c>
    </row>
    <row r="55" spans="1:10" ht="36.75" customHeight="1" x14ac:dyDescent="0.2">
      <c r="A55" s="180"/>
      <c r="B55" s="185" t="s">
        <v>72</v>
      </c>
      <c r="C55" s="186" t="s">
        <v>73</v>
      </c>
      <c r="D55" s="187"/>
      <c r="E55" s="187"/>
      <c r="F55" s="194" t="s">
        <v>24</v>
      </c>
      <c r="G55" s="195"/>
      <c r="H55" s="195"/>
      <c r="I55" s="195">
        <f>'D.1.4 1 Pol'!G27</f>
        <v>0</v>
      </c>
      <c r="J55" s="191" t="str">
        <f>IF(I66=0,"",I55/I66*100)</f>
        <v/>
      </c>
    </row>
    <row r="56" spans="1:10" ht="36.75" customHeight="1" x14ac:dyDescent="0.2">
      <c r="A56" s="180"/>
      <c r="B56" s="185" t="s">
        <v>74</v>
      </c>
      <c r="C56" s="186" t="s">
        <v>75</v>
      </c>
      <c r="D56" s="187"/>
      <c r="E56" s="187"/>
      <c r="F56" s="194" t="s">
        <v>25</v>
      </c>
      <c r="G56" s="195"/>
      <c r="H56" s="195"/>
      <c r="I56" s="195">
        <f>'D.1.4 1 Pol'!G50</f>
        <v>0</v>
      </c>
      <c r="J56" s="191" t="str">
        <f>IF(I66=0,"",I56/I66*100)</f>
        <v/>
      </c>
    </row>
    <row r="57" spans="1:10" ht="36.75" customHeight="1" x14ac:dyDescent="0.2">
      <c r="A57" s="180"/>
      <c r="B57" s="185" t="s">
        <v>76</v>
      </c>
      <c r="C57" s="186" t="s">
        <v>77</v>
      </c>
      <c r="D57" s="187"/>
      <c r="E57" s="187"/>
      <c r="F57" s="194" t="s">
        <v>25</v>
      </c>
      <c r="G57" s="195"/>
      <c r="H57" s="195"/>
      <c r="I57" s="195">
        <f>'D.1.4 1 Pol'!G64</f>
        <v>0</v>
      </c>
      <c r="J57" s="191" t="str">
        <f>IF(I66=0,"",I57/I66*100)</f>
        <v/>
      </c>
    </row>
    <row r="58" spans="1:10" ht="36.75" customHeight="1" x14ac:dyDescent="0.2">
      <c r="A58" s="180"/>
      <c r="B58" s="185" t="s">
        <v>78</v>
      </c>
      <c r="C58" s="186" t="s">
        <v>79</v>
      </c>
      <c r="D58" s="187"/>
      <c r="E58" s="187"/>
      <c r="F58" s="194" t="s">
        <v>25</v>
      </c>
      <c r="G58" s="195"/>
      <c r="H58" s="195"/>
      <c r="I58" s="195">
        <f>'D.1.4 1 Pol'!G71</f>
        <v>0</v>
      </c>
      <c r="J58" s="191" t="str">
        <f>IF(I66=0,"",I58/I66*100)</f>
        <v/>
      </c>
    </row>
    <row r="59" spans="1:10" ht="36.75" customHeight="1" x14ac:dyDescent="0.2">
      <c r="A59" s="180"/>
      <c r="B59" s="185" t="s">
        <v>80</v>
      </c>
      <c r="C59" s="186" t="s">
        <v>81</v>
      </c>
      <c r="D59" s="187"/>
      <c r="E59" s="187"/>
      <c r="F59" s="194" t="s">
        <v>25</v>
      </c>
      <c r="G59" s="195"/>
      <c r="H59" s="195"/>
      <c r="I59" s="195">
        <f>'D.1.4 1 Pol'!G87</f>
        <v>0</v>
      </c>
      <c r="J59" s="191" t="str">
        <f>IF(I66=0,"",I59/I66*100)</f>
        <v/>
      </c>
    </row>
    <row r="60" spans="1:10" ht="36.75" customHeight="1" x14ac:dyDescent="0.2">
      <c r="A60" s="180"/>
      <c r="B60" s="185" t="s">
        <v>82</v>
      </c>
      <c r="C60" s="186" t="s">
        <v>83</v>
      </c>
      <c r="D60" s="187"/>
      <c r="E60" s="187"/>
      <c r="F60" s="194" t="s">
        <v>25</v>
      </c>
      <c r="G60" s="195"/>
      <c r="H60" s="195"/>
      <c r="I60" s="195">
        <f>'D.1.4 1 Pol'!G103</f>
        <v>0</v>
      </c>
      <c r="J60" s="191" t="str">
        <f>IF(I66=0,"",I60/I66*100)</f>
        <v/>
      </c>
    </row>
    <row r="61" spans="1:10" ht="36.75" customHeight="1" x14ac:dyDescent="0.2">
      <c r="A61" s="180"/>
      <c r="B61" s="185" t="s">
        <v>84</v>
      </c>
      <c r="C61" s="186" t="s">
        <v>85</v>
      </c>
      <c r="D61" s="187"/>
      <c r="E61" s="187"/>
      <c r="F61" s="194" t="s">
        <v>25</v>
      </c>
      <c r="G61" s="195"/>
      <c r="H61" s="195"/>
      <c r="I61" s="195">
        <f>'D.1.4 1 Pol'!G132</f>
        <v>0</v>
      </c>
      <c r="J61" s="191" t="str">
        <f>IF(I66=0,"",I61/I66*100)</f>
        <v/>
      </c>
    </row>
    <row r="62" spans="1:10" ht="36.75" customHeight="1" x14ac:dyDescent="0.2">
      <c r="A62" s="180"/>
      <c r="B62" s="185" t="s">
        <v>86</v>
      </c>
      <c r="C62" s="186" t="s">
        <v>87</v>
      </c>
      <c r="D62" s="187"/>
      <c r="E62" s="187"/>
      <c r="F62" s="194" t="s">
        <v>25</v>
      </c>
      <c r="G62" s="195"/>
      <c r="H62" s="195"/>
      <c r="I62" s="195">
        <f>'D.1.4 1 Pol'!G155</f>
        <v>0</v>
      </c>
      <c r="J62" s="191" t="str">
        <f>IF(I66=0,"",I62/I66*100)</f>
        <v/>
      </c>
    </row>
    <row r="63" spans="1:10" ht="36.75" customHeight="1" x14ac:dyDescent="0.2">
      <c r="A63" s="180"/>
      <c r="B63" s="185" t="s">
        <v>88</v>
      </c>
      <c r="C63" s="186" t="s">
        <v>89</v>
      </c>
      <c r="D63" s="187"/>
      <c r="E63" s="187"/>
      <c r="F63" s="194" t="s">
        <v>25</v>
      </c>
      <c r="G63" s="195"/>
      <c r="H63" s="195"/>
      <c r="I63" s="195">
        <f>'D.1.4 1 Pol'!G158</f>
        <v>0</v>
      </c>
      <c r="J63" s="191" t="str">
        <f>IF(I66=0,"",I63/I66*100)</f>
        <v/>
      </c>
    </row>
    <row r="64" spans="1:10" ht="36.75" customHeight="1" x14ac:dyDescent="0.2">
      <c r="A64" s="180"/>
      <c r="B64" s="185" t="s">
        <v>90</v>
      </c>
      <c r="C64" s="186" t="s">
        <v>27</v>
      </c>
      <c r="D64" s="187"/>
      <c r="E64" s="187"/>
      <c r="F64" s="194" t="s">
        <v>90</v>
      </c>
      <c r="G64" s="195"/>
      <c r="H64" s="195"/>
      <c r="I64" s="195">
        <f>'D.1.4 1 Pol'!G166</f>
        <v>0</v>
      </c>
      <c r="J64" s="191" t="str">
        <f>IF(I66=0,"",I64/I66*100)</f>
        <v/>
      </c>
    </row>
    <row r="65" spans="1:10" ht="36.75" customHeight="1" x14ac:dyDescent="0.2">
      <c r="A65" s="180"/>
      <c r="B65" s="185" t="s">
        <v>91</v>
      </c>
      <c r="C65" s="186" t="s">
        <v>28</v>
      </c>
      <c r="D65" s="187"/>
      <c r="E65" s="187"/>
      <c r="F65" s="194" t="s">
        <v>91</v>
      </c>
      <c r="G65" s="195"/>
      <c r="H65" s="195"/>
      <c r="I65" s="195">
        <f>'D.1.4 1 Pol'!G169</f>
        <v>0</v>
      </c>
      <c r="J65" s="191" t="str">
        <f>IF(I66=0,"",I65/I66*100)</f>
        <v/>
      </c>
    </row>
    <row r="66" spans="1:10" ht="25.5" customHeight="1" x14ac:dyDescent="0.2">
      <c r="A66" s="181"/>
      <c r="B66" s="188" t="s">
        <v>1</v>
      </c>
      <c r="C66" s="189"/>
      <c r="D66" s="190"/>
      <c r="E66" s="190"/>
      <c r="F66" s="196"/>
      <c r="G66" s="197"/>
      <c r="H66" s="197"/>
      <c r="I66" s="197">
        <f>SUM(I53:I65)</f>
        <v>0</v>
      </c>
      <c r="J66" s="192">
        <f>SUM(J53:J65)</f>
        <v>0</v>
      </c>
    </row>
    <row r="67" spans="1:10" x14ac:dyDescent="0.2">
      <c r="F67" s="137"/>
      <c r="G67" s="137"/>
      <c r="H67" s="137"/>
      <c r="I67" s="137"/>
      <c r="J67" s="193"/>
    </row>
    <row r="68" spans="1:10" x14ac:dyDescent="0.2">
      <c r="F68" s="137"/>
      <c r="G68" s="137"/>
      <c r="H68" s="137"/>
      <c r="I68" s="137"/>
      <c r="J68" s="193"/>
    </row>
    <row r="69" spans="1:10" x14ac:dyDescent="0.2">
      <c r="F69" s="137"/>
      <c r="G69" s="137"/>
      <c r="H69" s="137"/>
      <c r="I69" s="137"/>
      <c r="J69" s="193"/>
    </row>
  </sheetData>
  <sheetProtection algorithmName="SHA-512" hashValue="mBW0LgVLDJ2wkkN4eD16n2DZUpMLzWJ6QAxXq8Zt20U2TD9UecxqDFSjo091CcAkSGe7JZ3n7c1xw6b8x/pADQ==" saltValue="DbN0OhHQbrjA8zI+pU2lH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3:E63"/>
    <mergeCell ref="C64:E64"/>
    <mergeCell ref="C65:E65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grulAifJGEOHQbqB8sunlEnybwfCGFiW9cRZ6Tss6rBtW1crMlHUG+wzvkR+OVbk/+8l+ivfqMZSuMx+F5eQXg==" saltValue="7j7Zb80GainyzYushxFDW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CB88-F993-4A53-9F18-94CCDFD3120C}">
  <sheetPr>
    <outlinePr summaryBelow="0"/>
  </sheetPr>
  <dimension ref="A1:BH5000"/>
  <sheetViews>
    <sheetView tabSelected="1" workbookViewId="0">
      <pane ySplit="7" topLeftCell="A1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92</v>
      </c>
      <c r="B1" s="199"/>
      <c r="C1" s="199"/>
      <c r="D1" s="199"/>
      <c r="E1" s="199"/>
      <c r="F1" s="199"/>
      <c r="G1" s="199"/>
      <c r="AG1" t="s">
        <v>93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94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94</v>
      </c>
      <c r="AG3" t="s">
        <v>95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96</v>
      </c>
    </row>
    <row r="5" spans="1:60" x14ac:dyDescent="0.2">
      <c r="D5" s="10"/>
    </row>
    <row r="6" spans="1:60" ht="38.25" x14ac:dyDescent="0.2">
      <c r="A6" s="210" t="s">
        <v>97</v>
      </c>
      <c r="B6" s="212" t="s">
        <v>98</v>
      </c>
      <c r="C6" s="212" t="s">
        <v>99</v>
      </c>
      <c r="D6" s="211" t="s">
        <v>100</v>
      </c>
      <c r="E6" s="210" t="s">
        <v>101</v>
      </c>
      <c r="F6" s="209" t="s">
        <v>102</v>
      </c>
      <c r="G6" s="210" t="s">
        <v>29</v>
      </c>
      <c r="H6" s="213" t="s">
        <v>30</v>
      </c>
      <c r="I6" s="213" t="s">
        <v>103</v>
      </c>
      <c r="J6" s="213" t="s">
        <v>31</v>
      </c>
      <c r="K6" s="213" t="s">
        <v>104</v>
      </c>
      <c r="L6" s="213" t="s">
        <v>105</v>
      </c>
      <c r="M6" s="213" t="s">
        <v>106</v>
      </c>
      <c r="N6" s="213" t="s">
        <v>107</v>
      </c>
      <c r="O6" s="213" t="s">
        <v>108</v>
      </c>
      <c r="P6" s="213" t="s">
        <v>109</v>
      </c>
      <c r="Q6" s="213" t="s">
        <v>110</v>
      </c>
      <c r="R6" s="213" t="s">
        <v>111</v>
      </c>
      <c r="S6" s="213" t="s">
        <v>112</v>
      </c>
      <c r="T6" s="213" t="s">
        <v>113</v>
      </c>
      <c r="U6" s="213" t="s">
        <v>114</v>
      </c>
      <c r="V6" s="213" t="s">
        <v>115</v>
      </c>
      <c r="W6" s="213" t="s">
        <v>116</v>
      </c>
      <c r="X6" s="213" t="s">
        <v>117</v>
      </c>
      <c r="Y6" s="213" t="s">
        <v>118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3" t="s">
        <v>119</v>
      </c>
      <c r="B8" s="234" t="s">
        <v>68</v>
      </c>
      <c r="C8" s="260" t="s">
        <v>69</v>
      </c>
      <c r="D8" s="235"/>
      <c r="E8" s="236"/>
      <c r="F8" s="237"/>
      <c r="G8" s="237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6"/>
      <c r="O8" s="236">
        <f>SUM(O9:O23)</f>
        <v>1.5100000000000002</v>
      </c>
      <c r="P8" s="236"/>
      <c r="Q8" s="236">
        <f>SUM(Q9:Q23)</f>
        <v>0</v>
      </c>
      <c r="R8" s="237"/>
      <c r="S8" s="237"/>
      <c r="T8" s="238"/>
      <c r="U8" s="232"/>
      <c r="V8" s="232">
        <f>SUM(V9:V23)</f>
        <v>4.62</v>
      </c>
      <c r="W8" s="232"/>
      <c r="X8" s="232"/>
      <c r="Y8" s="232"/>
      <c r="AG8" t="s">
        <v>120</v>
      </c>
    </row>
    <row r="9" spans="1:60" outlineLevel="1" x14ac:dyDescent="0.2">
      <c r="A9" s="240">
        <v>1</v>
      </c>
      <c r="B9" s="241" t="s">
        <v>121</v>
      </c>
      <c r="C9" s="261" t="s">
        <v>122</v>
      </c>
      <c r="D9" s="242" t="s">
        <v>123</v>
      </c>
      <c r="E9" s="243">
        <v>0.54200000000000004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2.5249999999999999</v>
      </c>
      <c r="O9" s="243">
        <f>ROUND(E9*N9,2)</f>
        <v>1.37</v>
      </c>
      <c r="P9" s="243">
        <v>0</v>
      </c>
      <c r="Q9" s="243">
        <f>ROUND(E9*P9,2)</f>
        <v>0</v>
      </c>
      <c r="R9" s="245" t="s">
        <v>124</v>
      </c>
      <c r="S9" s="245" t="s">
        <v>125</v>
      </c>
      <c r="T9" s="246" t="s">
        <v>125</v>
      </c>
      <c r="U9" s="225">
        <v>0.48</v>
      </c>
      <c r="V9" s="225">
        <f>ROUND(E9*U9,2)</f>
        <v>0.26</v>
      </c>
      <c r="W9" s="225"/>
      <c r="X9" s="225" t="s">
        <v>126</v>
      </c>
      <c r="Y9" s="225" t="s">
        <v>127</v>
      </c>
      <c r="Z9" s="214"/>
      <c r="AA9" s="214"/>
      <c r="AB9" s="214"/>
      <c r="AC9" s="214"/>
      <c r="AD9" s="214"/>
      <c r="AE9" s="214"/>
      <c r="AF9" s="214"/>
      <c r="AG9" s="214" t="s">
        <v>128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2" t="s">
        <v>129</v>
      </c>
      <c r="D10" s="247"/>
      <c r="E10" s="247"/>
      <c r="F10" s="247"/>
      <c r="G10" s="247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4"/>
      <c r="AA10" s="214"/>
      <c r="AB10" s="214"/>
      <c r="AC10" s="214"/>
      <c r="AD10" s="214"/>
      <c r="AE10" s="214"/>
      <c r="AF10" s="214"/>
      <c r="AG10" s="214" t="s">
        <v>130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3" t="s">
        <v>131</v>
      </c>
      <c r="D11" s="227"/>
      <c r="E11" s="228">
        <v>0.1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4"/>
      <c r="AA11" s="214"/>
      <c r="AB11" s="214"/>
      <c r="AC11" s="214"/>
      <c r="AD11" s="214"/>
      <c r="AE11" s="214"/>
      <c r="AF11" s="214"/>
      <c r="AG11" s="214" t="s">
        <v>132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3" t="s">
        <v>133</v>
      </c>
      <c r="D12" s="227"/>
      <c r="E12" s="228">
        <v>6.4000000000000001E-2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4"/>
      <c r="AA12" s="214"/>
      <c r="AB12" s="214"/>
      <c r="AC12" s="214"/>
      <c r="AD12" s="214"/>
      <c r="AE12" s="214"/>
      <c r="AF12" s="214"/>
      <c r="AG12" s="214" t="s">
        <v>132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21"/>
      <c r="B13" s="222"/>
      <c r="C13" s="263" t="s">
        <v>134</v>
      </c>
      <c r="D13" s="227"/>
      <c r="E13" s="228">
        <v>0.378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4"/>
      <c r="AA13" s="214"/>
      <c r="AB13" s="214"/>
      <c r="AC13" s="214"/>
      <c r="AD13" s="214"/>
      <c r="AE13" s="214"/>
      <c r="AF13" s="214"/>
      <c r="AG13" s="214" t="s">
        <v>132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0">
        <v>2</v>
      </c>
      <c r="B14" s="241" t="s">
        <v>135</v>
      </c>
      <c r="C14" s="261" t="s">
        <v>136</v>
      </c>
      <c r="D14" s="242" t="s">
        <v>137</v>
      </c>
      <c r="E14" s="243">
        <v>1.71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3.9190000000000003E-2</v>
      </c>
      <c r="O14" s="243">
        <f>ROUND(E14*N14,2)</f>
        <v>7.0000000000000007E-2</v>
      </c>
      <c r="P14" s="243">
        <v>0</v>
      </c>
      <c r="Q14" s="243">
        <f>ROUND(E14*P14,2)</f>
        <v>0</v>
      </c>
      <c r="R14" s="245" t="s">
        <v>124</v>
      </c>
      <c r="S14" s="245" t="s">
        <v>125</v>
      </c>
      <c r="T14" s="246" t="s">
        <v>125</v>
      </c>
      <c r="U14" s="225">
        <v>1.6</v>
      </c>
      <c r="V14" s="225">
        <f>ROUND(E14*U14,2)</f>
        <v>2.74</v>
      </c>
      <c r="W14" s="225"/>
      <c r="X14" s="225" t="s">
        <v>126</v>
      </c>
      <c r="Y14" s="225" t="s">
        <v>127</v>
      </c>
      <c r="Z14" s="214"/>
      <c r="AA14" s="214"/>
      <c r="AB14" s="214"/>
      <c r="AC14" s="214"/>
      <c r="AD14" s="214"/>
      <c r="AE14" s="214"/>
      <c r="AF14" s="214"/>
      <c r="AG14" s="214" t="s">
        <v>128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2" x14ac:dyDescent="0.2">
      <c r="A15" s="221"/>
      <c r="B15" s="222"/>
      <c r="C15" s="262" t="s">
        <v>138</v>
      </c>
      <c r="D15" s="247"/>
      <c r="E15" s="247"/>
      <c r="F15" s="247"/>
      <c r="G15" s="247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4"/>
      <c r="AA15" s="214"/>
      <c r="AB15" s="214"/>
      <c r="AC15" s="214"/>
      <c r="AD15" s="214"/>
      <c r="AE15" s="214"/>
      <c r="AF15" s="214"/>
      <c r="AG15" s="214" t="s">
        <v>130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48" t="str">
        <f>C15</f>
        <v>svislé nebo šikmé (odkloněné) , půdorysně přímé nebo zalomené, stěn základových desek ve volných nebo zapažených jámách, rýhách, šachtách, včetně případných vzpěr,</v>
      </c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63" t="s">
        <v>139</v>
      </c>
      <c r="D16" s="227"/>
      <c r="E16" s="228">
        <v>0.4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4"/>
      <c r="AA16" s="214"/>
      <c r="AB16" s="214"/>
      <c r="AC16" s="214"/>
      <c r="AD16" s="214"/>
      <c r="AE16" s="214"/>
      <c r="AF16" s="214"/>
      <c r="AG16" s="214" t="s">
        <v>132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 x14ac:dyDescent="0.2">
      <c r="A17" s="221"/>
      <c r="B17" s="222"/>
      <c r="C17" s="263" t="s">
        <v>140</v>
      </c>
      <c r="D17" s="227"/>
      <c r="E17" s="228">
        <v>0.32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4"/>
      <c r="AA17" s="214"/>
      <c r="AB17" s="214"/>
      <c r="AC17" s="214"/>
      <c r="AD17" s="214"/>
      <c r="AE17" s="214"/>
      <c r="AF17" s="214"/>
      <c r="AG17" s="214" t="s">
        <v>132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 x14ac:dyDescent="0.2">
      <c r="A18" s="221"/>
      <c r="B18" s="222"/>
      <c r="C18" s="263" t="s">
        <v>141</v>
      </c>
      <c r="D18" s="227"/>
      <c r="E18" s="228">
        <v>0.99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4"/>
      <c r="AA18" s="214"/>
      <c r="AB18" s="214"/>
      <c r="AC18" s="214"/>
      <c r="AD18" s="214"/>
      <c r="AE18" s="214"/>
      <c r="AF18" s="214"/>
      <c r="AG18" s="214" t="s">
        <v>132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0">
        <v>3</v>
      </c>
      <c r="B19" s="241" t="s">
        <v>142</v>
      </c>
      <c r="C19" s="261" t="s">
        <v>143</v>
      </c>
      <c r="D19" s="242" t="s">
        <v>137</v>
      </c>
      <c r="E19" s="243">
        <v>1.71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 t="s">
        <v>124</v>
      </c>
      <c r="S19" s="245" t="s">
        <v>125</v>
      </c>
      <c r="T19" s="246" t="s">
        <v>125</v>
      </c>
      <c r="U19" s="225">
        <v>0.32</v>
      </c>
      <c r="V19" s="225">
        <f>ROUND(E19*U19,2)</f>
        <v>0.55000000000000004</v>
      </c>
      <c r="W19" s="225"/>
      <c r="X19" s="225" t="s">
        <v>126</v>
      </c>
      <c r="Y19" s="225" t="s">
        <v>127</v>
      </c>
      <c r="Z19" s="214"/>
      <c r="AA19" s="214"/>
      <c r="AB19" s="214"/>
      <c r="AC19" s="214"/>
      <c r="AD19" s="214"/>
      <c r="AE19" s="214"/>
      <c r="AF19" s="214"/>
      <c r="AG19" s="214" t="s">
        <v>128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2" x14ac:dyDescent="0.2">
      <c r="A20" s="221"/>
      <c r="B20" s="222"/>
      <c r="C20" s="262" t="s">
        <v>138</v>
      </c>
      <c r="D20" s="247"/>
      <c r="E20" s="247"/>
      <c r="F20" s="247"/>
      <c r="G20" s="247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4"/>
      <c r="AA20" s="214"/>
      <c r="AB20" s="214"/>
      <c r="AC20" s="214"/>
      <c r="AD20" s="214"/>
      <c r="AE20" s="214"/>
      <c r="AF20" s="214"/>
      <c r="AG20" s="214" t="s">
        <v>130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48" t="str">
        <f>C20</f>
        <v>svislé nebo šikmé (odkloněné) , půdorysně přímé nebo zalomené, stěn základových desek ve volných nebo zapažených jámách, rýhách, šachtách, včetně případných vzpěr,</v>
      </c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64" t="s">
        <v>144</v>
      </c>
      <c r="D21" s="249"/>
      <c r="E21" s="249"/>
      <c r="F21" s="249"/>
      <c r="G21" s="24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4"/>
      <c r="AA21" s="214"/>
      <c r="AB21" s="214"/>
      <c r="AC21" s="214"/>
      <c r="AD21" s="214"/>
      <c r="AE21" s="214"/>
      <c r="AF21" s="214"/>
      <c r="AG21" s="214" t="s">
        <v>145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40">
        <v>4</v>
      </c>
      <c r="B22" s="241" t="s">
        <v>146</v>
      </c>
      <c r="C22" s="261" t="s">
        <v>147</v>
      </c>
      <c r="D22" s="242" t="s">
        <v>148</v>
      </c>
      <c r="E22" s="243">
        <v>7.0000000000000007E-2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1.0669500000000001</v>
      </c>
      <c r="O22" s="243">
        <f>ROUND(E22*N22,2)</f>
        <v>7.0000000000000007E-2</v>
      </c>
      <c r="P22" s="243">
        <v>0</v>
      </c>
      <c r="Q22" s="243">
        <f>ROUND(E22*P22,2)</f>
        <v>0</v>
      </c>
      <c r="R22" s="245" t="s">
        <v>124</v>
      </c>
      <c r="S22" s="245" t="s">
        <v>125</v>
      </c>
      <c r="T22" s="246" t="s">
        <v>125</v>
      </c>
      <c r="U22" s="225">
        <v>15.23</v>
      </c>
      <c r="V22" s="225">
        <f>ROUND(E22*U22,2)</f>
        <v>1.07</v>
      </c>
      <c r="W22" s="225"/>
      <c r="X22" s="225" t="s">
        <v>126</v>
      </c>
      <c r="Y22" s="225" t="s">
        <v>127</v>
      </c>
      <c r="Z22" s="214"/>
      <c r="AA22" s="214"/>
      <c r="AB22" s="214"/>
      <c r="AC22" s="214"/>
      <c r="AD22" s="214"/>
      <c r="AE22" s="214"/>
      <c r="AF22" s="214"/>
      <c r="AG22" s="214" t="s">
        <v>128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62" t="s">
        <v>149</v>
      </c>
      <c r="D23" s="247"/>
      <c r="E23" s="247"/>
      <c r="F23" s="247"/>
      <c r="G23" s="247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4"/>
      <c r="AA23" s="214"/>
      <c r="AB23" s="214"/>
      <c r="AC23" s="214"/>
      <c r="AD23" s="214"/>
      <c r="AE23" s="214"/>
      <c r="AF23" s="214"/>
      <c r="AG23" s="214" t="s">
        <v>130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33" t="s">
        <v>119</v>
      </c>
      <c r="B24" s="234" t="s">
        <v>70</v>
      </c>
      <c r="C24" s="260" t="s">
        <v>71</v>
      </c>
      <c r="D24" s="235"/>
      <c r="E24" s="236"/>
      <c r="F24" s="237"/>
      <c r="G24" s="237">
        <f>SUMIF(AG25:AG26,"&lt;&gt;NOR",G25:G26)</f>
        <v>0</v>
      </c>
      <c r="H24" s="237"/>
      <c r="I24" s="237">
        <f>SUM(I25:I26)</f>
        <v>0</v>
      </c>
      <c r="J24" s="237"/>
      <c r="K24" s="237">
        <f>SUM(K25:K26)</f>
        <v>0</v>
      </c>
      <c r="L24" s="237"/>
      <c r="M24" s="237">
        <f>SUM(M25:M26)</f>
        <v>0</v>
      </c>
      <c r="N24" s="236"/>
      <c r="O24" s="236">
        <f>SUM(O25:O26)</f>
        <v>0.52</v>
      </c>
      <c r="P24" s="236"/>
      <c r="Q24" s="236">
        <f>SUM(Q25:Q26)</f>
        <v>0</v>
      </c>
      <c r="R24" s="237"/>
      <c r="S24" s="237"/>
      <c r="T24" s="238"/>
      <c r="U24" s="232"/>
      <c r="V24" s="232">
        <f>SUM(V25:V26)</f>
        <v>10.06</v>
      </c>
      <c r="W24" s="232"/>
      <c r="X24" s="232"/>
      <c r="Y24" s="232"/>
      <c r="AG24" t="s">
        <v>120</v>
      </c>
    </row>
    <row r="25" spans="1:60" ht="22.5" outlineLevel="1" x14ac:dyDescent="0.2">
      <c r="A25" s="240">
        <v>5</v>
      </c>
      <c r="B25" s="241" t="s">
        <v>150</v>
      </c>
      <c r="C25" s="261" t="s">
        <v>151</v>
      </c>
      <c r="D25" s="242" t="s">
        <v>152</v>
      </c>
      <c r="E25" s="243">
        <v>10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5.203E-2</v>
      </c>
      <c r="O25" s="243">
        <f>ROUND(E25*N25,2)</f>
        <v>0.52</v>
      </c>
      <c r="P25" s="243">
        <v>0</v>
      </c>
      <c r="Q25" s="243">
        <f>ROUND(E25*P25,2)</f>
        <v>0</v>
      </c>
      <c r="R25" s="245" t="s">
        <v>153</v>
      </c>
      <c r="S25" s="245" t="s">
        <v>125</v>
      </c>
      <c r="T25" s="246" t="s">
        <v>125</v>
      </c>
      <c r="U25" s="225">
        <v>1.006</v>
      </c>
      <c r="V25" s="225">
        <f>ROUND(E25*U25,2)</f>
        <v>10.06</v>
      </c>
      <c r="W25" s="225"/>
      <c r="X25" s="225" t="s">
        <v>126</v>
      </c>
      <c r="Y25" s="225" t="s">
        <v>127</v>
      </c>
      <c r="Z25" s="214"/>
      <c r="AA25" s="214"/>
      <c r="AB25" s="214"/>
      <c r="AC25" s="214"/>
      <c r="AD25" s="214"/>
      <c r="AE25" s="214"/>
      <c r="AF25" s="214"/>
      <c r="AG25" s="214" t="s">
        <v>128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2" t="s">
        <v>154</v>
      </c>
      <c r="D26" s="247"/>
      <c r="E26" s="247"/>
      <c r="F26" s="247"/>
      <c r="G26" s="247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4"/>
      <c r="AA26" s="214"/>
      <c r="AB26" s="214"/>
      <c r="AC26" s="214"/>
      <c r="AD26" s="214"/>
      <c r="AE26" s="214"/>
      <c r="AF26" s="214"/>
      <c r="AG26" s="214" t="s">
        <v>130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x14ac:dyDescent="0.2">
      <c r="A27" s="233" t="s">
        <v>119</v>
      </c>
      <c r="B27" s="234" t="s">
        <v>72</v>
      </c>
      <c r="C27" s="260" t="s">
        <v>73</v>
      </c>
      <c r="D27" s="235"/>
      <c r="E27" s="236"/>
      <c r="F27" s="237"/>
      <c r="G27" s="237">
        <f>SUMIF(AG28:AG49,"&lt;&gt;NOR",G28:G49)</f>
        <v>0</v>
      </c>
      <c r="H27" s="237"/>
      <c r="I27" s="237">
        <f>SUM(I28:I49)</f>
        <v>0</v>
      </c>
      <c r="J27" s="237"/>
      <c r="K27" s="237">
        <f>SUM(K28:K49)</f>
        <v>0</v>
      </c>
      <c r="L27" s="237"/>
      <c r="M27" s="237">
        <f>SUM(M28:M49)</f>
        <v>0</v>
      </c>
      <c r="N27" s="236"/>
      <c r="O27" s="236">
        <f>SUM(O28:O49)</f>
        <v>0</v>
      </c>
      <c r="P27" s="236"/>
      <c r="Q27" s="236">
        <f>SUM(Q28:Q49)</f>
        <v>0.18</v>
      </c>
      <c r="R27" s="237"/>
      <c r="S27" s="237"/>
      <c r="T27" s="238"/>
      <c r="U27" s="232"/>
      <c r="V27" s="232">
        <f>SUM(V28:V49)</f>
        <v>15.299999999999999</v>
      </c>
      <c r="W27" s="232"/>
      <c r="X27" s="232"/>
      <c r="Y27" s="232"/>
      <c r="AG27" t="s">
        <v>120</v>
      </c>
    </row>
    <row r="28" spans="1:60" outlineLevel="1" x14ac:dyDescent="0.2">
      <c r="A28" s="240">
        <v>6</v>
      </c>
      <c r="B28" s="241" t="s">
        <v>155</v>
      </c>
      <c r="C28" s="261" t="s">
        <v>156</v>
      </c>
      <c r="D28" s="242" t="s">
        <v>157</v>
      </c>
      <c r="E28" s="243">
        <v>0.5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1.58E-3</v>
      </c>
      <c r="O28" s="243">
        <f>ROUND(E28*N28,2)</f>
        <v>0</v>
      </c>
      <c r="P28" s="243">
        <v>1.256E-2</v>
      </c>
      <c r="Q28" s="243">
        <f>ROUND(E28*P28,2)</f>
        <v>0.01</v>
      </c>
      <c r="R28" s="245" t="s">
        <v>158</v>
      </c>
      <c r="S28" s="245" t="s">
        <v>125</v>
      </c>
      <c r="T28" s="246" t="s">
        <v>125</v>
      </c>
      <c r="U28" s="225">
        <v>2.7</v>
      </c>
      <c r="V28" s="225">
        <f>ROUND(E28*U28,2)</f>
        <v>1.35</v>
      </c>
      <c r="W28" s="225"/>
      <c r="X28" s="225" t="s">
        <v>126</v>
      </c>
      <c r="Y28" s="225" t="s">
        <v>127</v>
      </c>
      <c r="Z28" s="214"/>
      <c r="AA28" s="214"/>
      <c r="AB28" s="214"/>
      <c r="AC28" s="214"/>
      <c r="AD28" s="214"/>
      <c r="AE28" s="214"/>
      <c r="AF28" s="214"/>
      <c r="AG28" s="214" t="s">
        <v>128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63" t="s">
        <v>159</v>
      </c>
      <c r="D29" s="227"/>
      <c r="E29" s="228">
        <v>0.5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4"/>
      <c r="AA29" s="214"/>
      <c r="AB29" s="214"/>
      <c r="AC29" s="214"/>
      <c r="AD29" s="214"/>
      <c r="AE29" s="214"/>
      <c r="AF29" s="214"/>
      <c r="AG29" s="214" t="s">
        <v>132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40">
        <v>7</v>
      </c>
      <c r="B30" s="241" t="s">
        <v>160</v>
      </c>
      <c r="C30" s="261" t="s">
        <v>161</v>
      </c>
      <c r="D30" s="242" t="s">
        <v>157</v>
      </c>
      <c r="E30" s="243">
        <v>0.5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3">
        <v>1.6100000000000001E-3</v>
      </c>
      <c r="O30" s="243">
        <f>ROUND(E30*N30,2)</f>
        <v>0</v>
      </c>
      <c r="P30" s="243">
        <v>1.9630000000000002E-2</v>
      </c>
      <c r="Q30" s="243">
        <f>ROUND(E30*P30,2)</f>
        <v>0.01</v>
      </c>
      <c r="R30" s="245" t="s">
        <v>158</v>
      </c>
      <c r="S30" s="245" t="s">
        <v>125</v>
      </c>
      <c r="T30" s="246" t="s">
        <v>125</v>
      </c>
      <c r="U30" s="225">
        <v>3.25</v>
      </c>
      <c r="V30" s="225">
        <f>ROUND(E30*U30,2)</f>
        <v>1.63</v>
      </c>
      <c r="W30" s="225"/>
      <c r="X30" s="225" t="s">
        <v>126</v>
      </c>
      <c r="Y30" s="225" t="s">
        <v>127</v>
      </c>
      <c r="Z30" s="214"/>
      <c r="AA30" s="214"/>
      <c r="AB30" s="214"/>
      <c r="AC30" s="214"/>
      <c r="AD30" s="214"/>
      <c r="AE30" s="214"/>
      <c r="AF30" s="214"/>
      <c r="AG30" s="214" t="s">
        <v>128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63" t="s">
        <v>159</v>
      </c>
      <c r="D31" s="227"/>
      <c r="E31" s="228">
        <v>0.5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4"/>
      <c r="AA31" s="214"/>
      <c r="AB31" s="214"/>
      <c r="AC31" s="214"/>
      <c r="AD31" s="214"/>
      <c r="AE31" s="214"/>
      <c r="AF31" s="214"/>
      <c r="AG31" s="214" t="s">
        <v>132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0">
        <v>8</v>
      </c>
      <c r="B32" s="241" t="s">
        <v>162</v>
      </c>
      <c r="C32" s="261" t="s">
        <v>163</v>
      </c>
      <c r="D32" s="242" t="s">
        <v>157</v>
      </c>
      <c r="E32" s="243">
        <v>1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1.92E-3</v>
      </c>
      <c r="O32" s="243">
        <f>ROUND(E32*N32,2)</f>
        <v>0</v>
      </c>
      <c r="P32" s="243">
        <v>3.3169999999999998E-2</v>
      </c>
      <c r="Q32" s="243">
        <f>ROUND(E32*P32,2)</f>
        <v>0.03</v>
      </c>
      <c r="R32" s="245" t="s">
        <v>158</v>
      </c>
      <c r="S32" s="245" t="s">
        <v>125</v>
      </c>
      <c r="T32" s="246" t="s">
        <v>125</v>
      </c>
      <c r="U32" s="225">
        <v>3.9</v>
      </c>
      <c r="V32" s="225">
        <f>ROUND(E32*U32,2)</f>
        <v>3.9</v>
      </c>
      <c r="W32" s="225"/>
      <c r="X32" s="225" t="s">
        <v>126</v>
      </c>
      <c r="Y32" s="225" t="s">
        <v>127</v>
      </c>
      <c r="Z32" s="214"/>
      <c r="AA32" s="214"/>
      <c r="AB32" s="214"/>
      <c r="AC32" s="214"/>
      <c r="AD32" s="214"/>
      <c r="AE32" s="214"/>
      <c r="AF32" s="214"/>
      <c r="AG32" s="214" t="s">
        <v>128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63" t="s">
        <v>164</v>
      </c>
      <c r="D33" s="227"/>
      <c r="E33" s="228">
        <v>1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4"/>
      <c r="AA33" s="214"/>
      <c r="AB33" s="214"/>
      <c r="AC33" s="214"/>
      <c r="AD33" s="214"/>
      <c r="AE33" s="214"/>
      <c r="AF33" s="214"/>
      <c r="AG33" s="214" t="s">
        <v>132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0">
        <v>9</v>
      </c>
      <c r="B34" s="241" t="s">
        <v>165</v>
      </c>
      <c r="C34" s="261" t="s">
        <v>166</v>
      </c>
      <c r="D34" s="242" t="s">
        <v>157</v>
      </c>
      <c r="E34" s="243">
        <v>0.5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21</v>
      </c>
      <c r="M34" s="245">
        <f>G34*(1+L34/100)</f>
        <v>0</v>
      </c>
      <c r="N34" s="243">
        <v>2.2799999999999999E-3</v>
      </c>
      <c r="O34" s="243">
        <f>ROUND(E34*N34,2)</f>
        <v>0</v>
      </c>
      <c r="P34" s="243">
        <v>5.024E-2</v>
      </c>
      <c r="Q34" s="243">
        <f>ROUND(E34*P34,2)</f>
        <v>0.03</v>
      </c>
      <c r="R34" s="245" t="s">
        <v>158</v>
      </c>
      <c r="S34" s="245" t="s">
        <v>125</v>
      </c>
      <c r="T34" s="246" t="s">
        <v>125</v>
      </c>
      <c r="U34" s="225">
        <v>4.5999999999999996</v>
      </c>
      <c r="V34" s="225">
        <f>ROUND(E34*U34,2)</f>
        <v>2.2999999999999998</v>
      </c>
      <c r="W34" s="225"/>
      <c r="X34" s="225" t="s">
        <v>126</v>
      </c>
      <c r="Y34" s="225" t="s">
        <v>127</v>
      </c>
      <c r="Z34" s="214"/>
      <c r="AA34" s="214"/>
      <c r="AB34" s="214"/>
      <c r="AC34" s="214"/>
      <c r="AD34" s="214"/>
      <c r="AE34" s="214"/>
      <c r="AF34" s="214"/>
      <c r="AG34" s="214" t="s">
        <v>128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21"/>
      <c r="B35" s="222"/>
      <c r="C35" s="263" t="s">
        <v>159</v>
      </c>
      <c r="D35" s="227"/>
      <c r="E35" s="228">
        <v>0.5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4"/>
      <c r="AA35" s="214"/>
      <c r="AB35" s="214"/>
      <c r="AC35" s="214"/>
      <c r="AD35" s="214"/>
      <c r="AE35" s="214"/>
      <c r="AF35" s="214"/>
      <c r="AG35" s="214" t="s">
        <v>132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50">
        <v>10</v>
      </c>
      <c r="B36" s="251" t="s">
        <v>167</v>
      </c>
      <c r="C36" s="265" t="s">
        <v>168</v>
      </c>
      <c r="D36" s="252" t="s">
        <v>157</v>
      </c>
      <c r="E36" s="253">
        <v>0.5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21</v>
      </c>
      <c r="M36" s="255">
        <f>G36*(1+L36/100)</f>
        <v>0</v>
      </c>
      <c r="N36" s="253">
        <v>0</v>
      </c>
      <c r="O36" s="253">
        <f>ROUND(E36*N36,2)</f>
        <v>0</v>
      </c>
      <c r="P36" s="253">
        <v>0</v>
      </c>
      <c r="Q36" s="253">
        <f>ROUND(E36*P36,2)</f>
        <v>0</v>
      </c>
      <c r="R36" s="255" t="s">
        <v>158</v>
      </c>
      <c r="S36" s="255" t="s">
        <v>125</v>
      </c>
      <c r="T36" s="256" t="s">
        <v>125</v>
      </c>
      <c r="U36" s="225">
        <v>0.63</v>
      </c>
      <c r="V36" s="225">
        <f>ROUND(E36*U36,2)</f>
        <v>0.32</v>
      </c>
      <c r="W36" s="225"/>
      <c r="X36" s="225" t="s">
        <v>126</v>
      </c>
      <c r="Y36" s="225" t="s">
        <v>127</v>
      </c>
      <c r="Z36" s="214"/>
      <c r="AA36" s="214"/>
      <c r="AB36" s="214"/>
      <c r="AC36" s="214"/>
      <c r="AD36" s="214"/>
      <c r="AE36" s="214"/>
      <c r="AF36" s="214"/>
      <c r="AG36" s="214" t="s">
        <v>128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50">
        <v>11</v>
      </c>
      <c r="B37" s="251" t="s">
        <v>169</v>
      </c>
      <c r="C37" s="265" t="s">
        <v>170</v>
      </c>
      <c r="D37" s="252" t="s">
        <v>157</v>
      </c>
      <c r="E37" s="253">
        <v>0.5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21</v>
      </c>
      <c r="M37" s="255">
        <f>G37*(1+L37/100)</f>
        <v>0</v>
      </c>
      <c r="N37" s="253">
        <v>0</v>
      </c>
      <c r="O37" s="253">
        <f>ROUND(E37*N37,2)</f>
        <v>0</v>
      </c>
      <c r="P37" s="253">
        <v>0</v>
      </c>
      <c r="Q37" s="253">
        <f>ROUND(E37*P37,2)</f>
        <v>0</v>
      </c>
      <c r="R37" s="255" t="s">
        <v>158</v>
      </c>
      <c r="S37" s="255" t="s">
        <v>125</v>
      </c>
      <c r="T37" s="256" t="s">
        <v>125</v>
      </c>
      <c r="U37" s="225">
        <v>0.73</v>
      </c>
      <c r="V37" s="225">
        <f>ROUND(E37*U37,2)</f>
        <v>0.37</v>
      </c>
      <c r="W37" s="225"/>
      <c r="X37" s="225" t="s">
        <v>126</v>
      </c>
      <c r="Y37" s="225" t="s">
        <v>127</v>
      </c>
      <c r="Z37" s="214"/>
      <c r="AA37" s="214"/>
      <c r="AB37" s="214"/>
      <c r="AC37" s="214"/>
      <c r="AD37" s="214"/>
      <c r="AE37" s="214"/>
      <c r="AF37" s="214"/>
      <c r="AG37" s="214" t="s">
        <v>128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50">
        <v>12</v>
      </c>
      <c r="B38" s="251" t="s">
        <v>171</v>
      </c>
      <c r="C38" s="265" t="s">
        <v>172</v>
      </c>
      <c r="D38" s="252" t="s">
        <v>157</v>
      </c>
      <c r="E38" s="253">
        <v>1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0</v>
      </c>
      <c r="O38" s="253">
        <f>ROUND(E38*N38,2)</f>
        <v>0</v>
      </c>
      <c r="P38" s="253">
        <v>0</v>
      </c>
      <c r="Q38" s="253">
        <f>ROUND(E38*P38,2)</f>
        <v>0</v>
      </c>
      <c r="R38" s="255" t="s">
        <v>158</v>
      </c>
      <c r="S38" s="255" t="s">
        <v>125</v>
      </c>
      <c r="T38" s="256" t="s">
        <v>125</v>
      </c>
      <c r="U38" s="225">
        <v>0.83</v>
      </c>
      <c r="V38" s="225">
        <f>ROUND(E38*U38,2)</f>
        <v>0.83</v>
      </c>
      <c r="W38" s="225"/>
      <c r="X38" s="225" t="s">
        <v>126</v>
      </c>
      <c r="Y38" s="225" t="s">
        <v>127</v>
      </c>
      <c r="Z38" s="214"/>
      <c r="AA38" s="214"/>
      <c r="AB38" s="214"/>
      <c r="AC38" s="214"/>
      <c r="AD38" s="214"/>
      <c r="AE38" s="214"/>
      <c r="AF38" s="214"/>
      <c r="AG38" s="214" t="s">
        <v>128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50">
        <v>13</v>
      </c>
      <c r="B39" s="251" t="s">
        <v>173</v>
      </c>
      <c r="C39" s="265" t="s">
        <v>174</v>
      </c>
      <c r="D39" s="252" t="s">
        <v>157</v>
      </c>
      <c r="E39" s="253">
        <v>0.5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21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 t="s">
        <v>158</v>
      </c>
      <c r="S39" s="255" t="s">
        <v>125</v>
      </c>
      <c r="T39" s="256" t="s">
        <v>125</v>
      </c>
      <c r="U39" s="225">
        <v>0.97</v>
      </c>
      <c r="V39" s="225">
        <f>ROUND(E39*U39,2)</f>
        <v>0.49</v>
      </c>
      <c r="W39" s="225"/>
      <c r="X39" s="225" t="s">
        <v>126</v>
      </c>
      <c r="Y39" s="225" t="s">
        <v>127</v>
      </c>
      <c r="Z39" s="214"/>
      <c r="AA39" s="214"/>
      <c r="AB39" s="214"/>
      <c r="AC39" s="214"/>
      <c r="AD39" s="214"/>
      <c r="AE39" s="214"/>
      <c r="AF39" s="214"/>
      <c r="AG39" s="214" t="s">
        <v>128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40">
        <v>14</v>
      </c>
      <c r="B40" s="241" t="s">
        <v>175</v>
      </c>
      <c r="C40" s="261" t="s">
        <v>176</v>
      </c>
      <c r="D40" s="242" t="s">
        <v>152</v>
      </c>
      <c r="E40" s="243">
        <v>25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4.0000000000000001E-3</v>
      </c>
      <c r="Q40" s="243">
        <f>ROUND(E40*P40,2)</f>
        <v>0.1</v>
      </c>
      <c r="R40" s="245" t="s">
        <v>158</v>
      </c>
      <c r="S40" s="245" t="s">
        <v>125</v>
      </c>
      <c r="T40" s="246" t="s">
        <v>125</v>
      </c>
      <c r="U40" s="225">
        <v>0.16</v>
      </c>
      <c r="V40" s="225">
        <f>ROUND(E40*U40,2)</f>
        <v>4</v>
      </c>
      <c r="W40" s="225"/>
      <c r="X40" s="225" t="s">
        <v>126</v>
      </c>
      <c r="Y40" s="225" t="s">
        <v>127</v>
      </c>
      <c r="Z40" s="214"/>
      <c r="AA40" s="214"/>
      <c r="AB40" s="214"/>
      <c r="AC40" s="214"/>
      <c r="AD40" s="214"/>
      <c r="AE40" s="214"/>
      <c r="AF40" s="214"/>
      <c r="AG40" s="214" t="s">
        <v>128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62" t="s">
        <v>177</v>
      </c>
      <c r="D41" s="247"/>
      <c r="E41" s="247"/>
      <c r="F41" s="247"/>
      <c r="G41" s="247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4"/>
      <c r="AA41" s="214"/>
      <c r="AB41" s="214"/>
      <c r="AC41" s="214"/>
      <c r="AD41" s="214"/>
      <c r="AE41" s="214"/>
      <c r="AF41" s="214"/>
      <c r="AG41" s="214" t="s">
        <v>130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40">
        <v>15</v>
      </c>
      <c r="B42" s="241" t="s">
        <v>178</v>
      </c>
      <c r="C42" s="261" t="s">
        <v>179</v>
      </c>
      <c r="D42" s="242" t="s">
        <v>148</v>
      </c>
      <c r="E42" s="243">
        <v>2.4414600000000002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 t="s">
        <v>158</v>
      </c>
      <c r="S42" s="245" t="s">
        <v>125</v>
      </c>
      <c r="T42" s="246" t="s">
        <v>125</v>
      </c>
      <c r="U42" s="225">
        <v>0</v>
      </c>
      <c r="V42" s="225">
        <f>ROUND(E42*U42,2)</f>
        <v>0</v>
      </c>
      <c r="W42" s="225"/>
      <c r="X42" s="225" t="s">
        <v>126</v>
      </c>
      <c r="Y42" s="225" t="s">
        <v>127</v>
      </c>
      <c r="Z42" s="214"/>
      <c r="AA42" s="214"/>
      <c r="AB42" s="214"/>
      <c r="AC42" s="214"/>
      <c r="AD42" s="214"/>
      <c r="AE42" s="214"/>
      <c r="AF42" s="214"/>
      <c r="AG42" s="214" t="s">
        <v>128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63" t="s">
        <v>180</v>
      </c>
      <c r="D43" s="227"/>
      <c r="E43" s="228">
        <v>2.4414600000000002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4"/>
      <c r="AA43" s="214"/>
      <c r="AB43" s="214"/>
      <c r="AC43" s="214"/>
      <c r="AD43" s="214"/>
      <c r="AE43" s="214"/>
      <c r="AF43" s="214"/>
      <c r="AG43" s="214" t="s">
        <v>132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0">
        <v>16</v>
      </c>
      <c r="B44" s="241" t="s">
        <v>181</v>
      </c>
      <c r="C44" s="261" t="s">
        <v>182</v>
      </c>
      <c r="D44" s="242" t="s">
        <v>148</v>
      </c>
      <c r="E44" s="243">
        <v>0.17438999999999999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21</v>
      </c>
      <c r="M44" s="245">
        <f>G44*(1+L44/100)</f>
        <v>0</v>
      </c>
      <c r="N44" s="243">
        <v>0</v>
      </c>
      <c r="O44" s="243">
        <f>ROUND(E44*N44,2)</f>
        <v>0</v>
      </c>
      <c r="P44" s="243">
        <v>0</v>
      </c>
      <c r="Q44" s="243">
        <f>ROUND(E44*P44,2)</f>
        <v>0</v>
      </c>
      <c r="R44" s="245" t="s">
        <v>183</v>
      </c>
      <c r="S44" s="245" t="s">
        <v>125</v>
      </c>
      <c r="T44" s="246" t="s">
        <v>125</v>
      </c>
      <c r="U44" s="225">
        <v>0.1</v>
      </c>
      <c r="V44" s="225">
        <f>ROUND(E44*U44,2)</f>
        <v>0.02</v>
      </c>
      <c r="W44" s="225"/>
      <c r="X44" s="225" t="s">
        <v>184</v>
      </c>
      <c r="Y44" s="225" t="s">
        <v>127</v>
      </c>
      <c r="Z44" s="214"/>
      <c r="AA44" s="214"/>
      <c r="AB44" s="214"/>
      <c r="AC44" s="214"/>
      <c r="AD44" s="214"/>
      <c r="AE44" s="214"/>
      <c r="AF44" s="214"/>
      <c r="AG44" s="214" t="s">
        <v>185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62" t="s">
        <v>186</v>
      </c>
      <c r="D45" s="247"/>
      <c r="E45" s="247"/>
      <c r="F45" s="247"/>
      <c r="G45" s="247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4"/>
      <c r="AA45" s="214"/>
      <c r="AB45" s="214"/>
      <c r="AC45" s="214"/>
      <c r="AD45" s="214"/>
      <c r="AE45" s="214"/>
      <c r="AF45" s="214"/>
      <c r="AG45" s="214" t="s">
        <v>130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0">
        <v>17</v>
      </c>
      <c r="B46" s="241" t="s">
        <v>187</v>
      </c>
      <c r="C46" s="261" t="s">
        <v>188</v>
      </c>
      <c r="D46" s="242" t="s">
        <v>148</v>
      </c>
      <c r="E46" s="243">
        <v>0.17438999999999999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 t="s">
        <v>158</v>
      </c>
      <c r="S46" s="245" t="s">
        <v>125</v>
      </c>
      <c r="T46" s="246" t="s">
        <v>125</v>
      </c>
      <c r="U46" s="225">
        <v>0.49</v>
      </c>
      <c r="V46" s="225">
        <f>ROUND(E46*U46,2)</f>
        <v>0.09</v>
      </c>
      <c r="W46" s="225"/>
      <c r="X46" s="225" t="s">
        <v>184</v>
      </c>
      <c r="Y46" s="225" t="s">
        <v>127</v>
      </c>
      <c r="Z46" s="214"/>
      <c r="AA46" s="214"/>
      <c r="AB46" s="214"/>
      <c r="AC46" s="214"/>
      <c r="AD46" s="214"/>
      <c r="AE46" s="214"/>
      <c r="AF46" s="214"/>
      <c r="AG46" s="214" t="s">
        <v>185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21"/>
      <c r="B47" s="222"/>
      <c r="C47" s="266" t="s">
        <v>189</v>
      </c>
      <c r="D47" s="257"/>
      <c r="E47" s="257"/>
      <c r="F47" s="257"/>
      <c r="G47" s="257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4"/>
      <c r="AA47" s="214"/>
      <c r="AB47" s="214"/>
      <c r="AC47" s="214"/>
      <c r="AD47" s="214"/>
      <c r="AE47" s="214"/>
      <c r="AF47" s="214"/>
      <c r="AG47" s="214" t="s">
        <v>145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0">
        <v>18</v>
      </c>
      <c r="B48" s="241" t="s">
        <v>190</v>
      </c>
      <c r="C48" s="261" t="s">
        <v>191</v>
      </c>
      <c r="D48" s="242" t="s">
        <v>148</v>
      </c>
      <c r="E48" s="243">
        <v>0.17438999999999999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5" t="s">
        <v>158</v>
      </c>
      <c r="S48" s="245" t="s">
        <v>125</v>
      </c>
      <c r="T48" s="246" t="s">
        <v>125</v>
      </c>
      <c r="U48" s="225">
        <v>0</v>
      </c>
      <c r="V48" s="225">
        <f>ROUND(E48*U48,2)</f>
        <v>0</v>
      </c>
      <c r="W48" s="225"/>
      <c r="X48" s="225" t="s">
        <v>184</v>
      </c>
      <c r="Y48" s="225" t="s">
        <v>127</v>
      </c>
      <c r="Z48" s="214"/>
      <c r="AA48" s="214"/>
      <c r="AB48" s="214"/>
      <c r="AC48" s="214"/>
      <c r="AD48" s="214"/>
      <c r="AE48" s="214"/>
      <c r="AF48" s="214"/>
      <c r="AG48" s="214" t="s">
        <v>185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66" t="s">
        <v>192</v>
      </c>
      <c r="D49" s="257"/>
      <c r="E49" s="257"/>
      <c r="F49" s="257"/>
      <c r="G49" s="257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4"/>
      <c r="AA49" s="214"/>
      <c r="AB49" s="214"/>
      <c r="AC49" s="214"/>
      <c r="AD49" s="214"/>
      <c r="AE49" s="214"/>
      <c r="AF49" s="214"/>
      <c r="AG49" s="214" t="s">
        <v>145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x14ac:dyDescent="0.2">
      <c r="A50" s="233" t="s">
        <v>119</v>
      </c>
      <c r="B50" s="234" t="s">
        <v>74</v>
      </c>
      <c r="C50" s="260" t="s">
        <v>75</v>
      </c>
      <c r="D50" s="235"/>
      <c r="E50" s="236"/>
      <c r="F50" s="237"/>
      <c r="G50" s="237">
        <f>SUMIF(AG51:AG63,"&lt;&gt;NOR",G51:G63)</f>
        <v>0</v>
      </c>
      <c r="H50" s="237"/>
      <c r="I50" s="237">
        <f>SUM(I51:I63)</f>
        <v>0</v>
      </c>
      <c r="J50" s="237"/>
      <c r="K50" s="237">
        <f>SUM(K51:K63)</f>
        <v>0</v>
      </c>
      <c r="L50" s="237"/>
      <c r="M50" s="237">
        <f>SUM(M51:M63)</f>
        <v>0</v>
      </c>
      <c r="N50" s="236"/>
      <c r="O50" s="236">
        <f>SUM(O51:O63)</f>
        <v>0.24999999999999997</v>
      </c>
      <c r="P50" s="236"/>
      <c r="Q50" s="236">
        <f>SUM(Q51:Q63)</f>
        <v>0</v>
      </c>
      <c r="R50" s="237"/>
      <c r="S50" s="237"/>
      <c r="T50" s="238"/>
      <c r="U50" s="232"/>
      <c r="V50" s="232">
        <f>SUM(V51:V63)</f>
        <v>59.92</v>
      </c>
      <c r="W50" s="232"/>
      <c r="X50" s="232"/>
      <c r="Y50" s="232"/>
      <c r="AG50" t="s">
        <v>120</v>
      </c>
    </row>
    <row r="51" spans="1:60" ht="22.5" outlineLevel="1" x14ac:dyDescent="0.2">
      <c r="A51" s="240">
        <v>19</v>
      </c>
      <c r="B51" s="241" t="s">
        <v>193</v>
      </c>
      <c r="C51" s="261" t="s">
        <v>194</v>
      </c>
      <c r="D51" s="242" t="s">
        <v>137</v>
      </c>
      <c r="E51" s="243">
        <v>4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1.1E-4</v>
      </c>
      <c r="O51" s="243">
        <f>ROUND(E51*N51,2)</f>
        <v>0</v>
      </c>
      <c r="P51" s="243">
        <v>0</v>
      </c>
      <c r="Q51" s="243">
        <f>ROUND(E51*P51,2)</f>
        <v>0</v>
      </c>
      <c r="R51" s="245" t="s">
        <v>195</v>
      </c>
      <c r="S51" s="245" t="s">
        <v>125</v>
      </c>
      <c r="T51" s="246" t="s">
        <v>196</v>
      </c>
      <c r="U51" s="225">
        <v>0.374</v>
      </c>
      <c r="V51" s="225">
        <f>ROUND(E51*U51,2)</f>
        <v>1.5</v>
      </c>
      <c r="W51" s="225"/>
      <c r="X51" s="225" t="s">
        <v>126</v>
      </c>
      <c r="Y51" s="225" t="s">
        <v>127</v>
      </c>
      <c r="Z51" s="214"/>
      <c r="AA51" s="214"/>
      <c r="AB51" s="214"/>
      <c r="AC51" s="214"/>
      <c r="AD51" s="214"/>
      <c r="AE51" s="214"/>
      <c r="AF51" s="214"/>
      <c r="AG51" s="214" t="s">
        <v>128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21"/>
      <c r="B52" s="222"/>
      <c r="C52" s="266" t="s">
        <v>197</v>
      </c>
      <c r="D52" s="257"/>
      <c r="E52" s="257"/>
      <c r="F52" s="257"/>
      <c r="G52" s="257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4"/>
      <c r="AA52" s="214"/>
      <c r="AB52" s="214"/>
      <c r="AC52" s="214"/>
      <c r="AD52" s="214"/>
      <c r="AE52" s="214"/>
      <c r="AF52" s="214"/>
      <c r="AG52" s="214" t="s">
        <v>145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50">
        <v>20</v>
      </c>
      <c r="B53" s="251" t="s">
        <v>198</v>
      </c>
      <c r="C53" s="265" t="s">
        <v>199</v>
      </c>
      <c r="D53" s="252" t="s">
        <v>200</v>
      </c>
      <c r="E53" s="253">
        <v>226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21</v>
      </c>
      <c r="M53" s="255">
        <f>G53*(1+L53/100)</f>
        <v>0</v>
      </c>
      <c r="N53" s="253">
        <v>0</v>
      </c>
      <c r="O53" s="253">
        <f>ROUND(E53*N53,2)</f>
        <v>0</v>
      </c>
      <c r="P53" s="253">
        <v>0</v>
      </c>
      <c r="Q53" s="253">
        <f>ROUND(E53*P53,2)</f>
        <v>0</v>
      </c>
      <c r="R53" s="255"/>
      <c r="S53" s="255" t="s">
        <v>201</v>
      </c>
      <c r="T53" s="256" t="s">
        <v>196</v>
      </c>
      <c r="U53" s="225">
        <v>0</v>
      </c>
      <c r="V53" s="225">
        <f>ROUND(E53*U53,2)</f>
        <v>0</v>
      </c>
      <c r="W53" s="225"/>
      <c r="X53" s="225" t="s">
        <v>126</v>
      </c>
      <c r="Y53" s="225" t="s">
        <v>127</v>
      </c>
      <c r="Z53" s="214"/>
      <c r="AA53" s="214"/>
      <c r="AB53" s="214"/>
      <c r="AC53" s="214"/>
      <c r="AD53" s="214"/>
      <c r="AE53" s="214"/>
      <c r="AF53" s="214"/>
      <c r="AG53" s="214" t="s">
        <v>128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40">
        <v>21</v>
      </c>
      <c r="B54" s="241" t="s">
        <v>202</v>
      </c>
      <c r="C54" s="261" t="s">
        <v>203</v>
      </c>
      <c r="D54" s="242" t="s">
        <v>204</v>
      </c>
      <c r="E54" s="243">
        <v>95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2.0500000000000002E-3</v>
      </c>
      <c r="O54" s="243">
        <f>ROUND(E54*N54,2)</f>
        <v>0.19</v>
      </c>
      <c r="P54" s="243">
        <v>0</v>
      </c>
      <c r="Q54" s="243">
        <f>ROUND(E54*P54,2)</f>
        <v>0</v>
      </c>
      <c r="R54" s="245"/>
      <c r="S54" s="245" t="s">
        <v>201</v>
      </c>
      <c r="T54" s="246" t="s">
        <v>196</v>
      </c>
      <c r="U54" s="225">
        <v>0.61</v>
      </c>
      <c r="V54" s="225">
        <f>ROUND(E54*U54,2)</f>
        <v>57.95</v>
      </c>
      <c r="W54" s="225"/>
      <c r="X54" s="225" t="s">
        <v>126</v>
      </c>
      <c r="Y54" s="225" t="s">
        <v>127</v>
      </c>
      <c r="Z54" s="214"/>
      <c r="AA54" s="214"/>
      <c r="AB54" s="214"/>
      <c r="AC54" s="214"/>
      <c r="AD54" s="214"/>
      <c r="AE54" s="214"/>
      <c r="AF54" s="214"/>
      <c r="AG54" s="214" t="s">
        <v>128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21"/>
      <c r="B55" s="222"/>
      <c r="C55" s="266" t="s">
        <v>197</v>
      </c>
      <c r="D55" s="257"/>
      <c r="E55" s="257"/>
      <c r="F55" s="257"/>
      <c r="G55" s="257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4"/>
      <c r="AA55" s="214"/>
      <c r="AB55" s="214"/>
      <c r="AC55" s="214"/>
      <c r="AD55" s="214"/>
      <c r="AE55" s="214"/>
      <c r="AF55" s="214"/>
      <c r="AG55" s="214" t="s">
        <v>145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50">
        <v>22</v>
      </c>
      <c r="B56" s="251" t="s">
        <v>205</v>
      </c>
      <c r="C56" s="265" t="s">
        <v>206</v>
      </c>
      <c r="D56" s="252" t="s">
        <v>157</v>
      </c>
      <c r="E56" s="253">
        <v>60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21</v>
      </c>
      <c r="M56" s="255">
        <f>G56*(1+L56/100)</f>
        <v>0</v>
      </c>
      <c r="N56" s="253">
        <v>3.8999999999999999E-4</v>
      </c>
      <c r="O56" s="253">
        <f>ROUND(E56*N56,2)</f>
        <v>0.02</v>
      </c>
      <c r="P56" s="253">
        <v>0</v>
      </c>
      <c r="Q56" s="253">
        <f>ROUND(E56*P56,2)</f>
        <v>0</v>
      </c>
      <c r="R56" s="255"/>
      <c r="S56" s="255" t="s">
        <v>201</v>
      </c>
      <c r="T56" s="256" t="s">
        <v>196</v>
      </c>
      <c r="U56" s="225">
        <v>0</v>
      </c>
      <c r="V56" s="225">
        <f>ROUND(E56*U56,2)</f>
        <v>0</v>
      </c>
      <c r="W56" s="225"/>
      <c r="X56" s="225" t="s">
        <v>207</v>
      </c>
      <c r="Y56" s="225" t="s">
        <v>127</v>
      </c>
      <c r="Z56" s="214"/>
      <c r="AA56" s="214"/>
      <c r="AB56" s="214"/>
      <c r="AC56" s="214"/>
      <c r="AD56" s="214"/>
      <c r="AE56" s="214"/>
      <c r="AF56" s="214"/>
      <c r="AG56" s="214" t="s">
        <v>208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50">
        <v>23</v>
      </c>
      <c r="B57" s="251" t="s">
        <v>209</v>
      </c>
      <c r="C57" s="265" t="s">
        <v>210</v>
      </c>
      <c r="D57" s="252" t="s">
        <v>157</v>
      </c>
      <c r="E57" s="253">
        <v>60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21</v>
      </c>
      <c r="M57" s="255">
        <f>G57*(1+L57/100)</f>
        <v>0</v>
      </c>
      <c r="N57" s="253">
        <v>3.8999999999999999E-4</v>
      </c>
      <c r="O57" s="253">
        <f>ROUND(E57*N57,2)</f>
        <v>0.02</v>
      </c>
      <c r="P57" s="253">
        <v>0</v>
      </c>
      <c r="Q57" s="253">
        <f>ROUND(E57*P57,2)</f>
        <v>0</v>
      </c>
      <c r="R57" s="255"/>
      <c r="S57" s="255" t="s">
        <v>201</v>
      </c>
      <c r="T57" s="256" t="s">
        <v>196</v>
      </c>
      <c r="U57" s="225">
        <v>0</v>
      </c>
      <c r="V57" s="225">
        <f>ROUND(E57*U57,2)</f>
        <v>0</v>
      </c>
      <c r="W57" s="225"/>
      <c r="X57" s="225" t="s">
        <v>207</v>
      </c>
      <c r="Y57" s="225" t="s">
        <v>127</v>
      </c>
      <c r="Z57" s="214"/>
      <c r="AA57" s="214"/>
      <c r="AB57" s="214"/>
      <c r="AC57" s="214"/>
      <c r="AD57" s="214"/>
      <c r="AE57" s="214"/>
      <c r="AF57" s="214"/>
      <c r="AG57" s="214" t="s">
        <v>208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50">
        <v>24</v>
      </c>
      <c r="B58" s="251" t="s">
        <v>211</v>
      </c>
      <c r="C58" s="265" t="s">
        <v>212</v>
      </c>
      <c r="D58" s="252" t="s">
        <v>157</v>
      </c>
      <c r="E58" s="253">
        <v>40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21</v>
      </c>
      <c r="M58" s="255">
        <f>G58*(1+L58/100)</f>
        <v>0</v>
      </c>
      <c r="N58" s="253">
        <v>3.8999999999999999E-4</v>
      </c>
      <c r="O58" s="253">
        <f>ROUND(E58*N58,2)</f>
        <v>0.02</v>
      </c>
      <c r="P58" s="253">
        <v>0</v>
      </c>
      <c r="Q58" s="253">
        <f>ROUND(E58*P58,2)</f>
        <v>0</v>
      </c>
      <c r="R58" s="255"/>
      <c r="S58" s="255" t="s">
        <v>201</v>
      </c>
      <c r="T58" s="256" t="s">
        <v>196</v>
      </c>
      <c r="U58" s="225">
        <v>0</v>
      </c>
      <c r="V58" s="225">
        <f>ROUND(E58*U58,2)</f>
        <v>0</v>
      </c>
      <c r="W58" s="225"/>
      <c r="X58" s="225" t="s">
        <v>207</v>
      </c>
      <c r="Y58" s="225" t="s">
        <v>127</v>
      </c>
      <c r="Z58" s="214"/>
      <c r="AA58" s="214"/>
      <c r="AB58" s="214"/>
      <c r="AC58" s="214"/>
      <c r="AD58" s="214"/>
      <c r="AE58" s="214"/>
      <c r="AF58" s="214"/>
      <c r="AG58" s="214" t="s">
        <v>208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50">
        <v>25</v>
      </c>
      <c r="B59" s="251" t="s">
        <v>213</v>
      </c>
      <c r="C59" s="265" t="s">
        <v>214</v>
      </c>
      <c r="D59" s="252" t="s">
        <v>200</v>
      </c>
      <c r="E59" s="253">
        <v>4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21</v>
      </c>
      <c r="M59" s="255">
        <f>G59*(1+L59/100)</f>
        <v>0</v>
      </c>
      <c r="N59" s="253">
        <v>0</v>
      </c>
      <c r="O59" s="253">
        <f>ROUND(E59*N59,2)</f>
        <v>0</v>
      </c>
      <c r="P59" s="253">
        <v>0</v>
      </c>
      <c r="Q59" s="253">
        <f>ROUND(E59*P59,2)</f>
        <v>0</v>
      </c>
      <c r="R59" s="255"/>
      <c r="S59" s="255" t="s">
        <v>201</v>
      </c>
      <c r="T59" s="256" t="s">
        <v>196</v>
      </c>
      <c r="U59" s="225">
        <v>0</v>
      </c>
      <c r="V59" s="225">
        <f>ROUND(E59*U59,2)</f>
        <v>0</v>
      </c>
      <c r="W59" s="225"/>
      <c r="X59" s="225" t="s">
        <v>207</v>
      </c>
      <c r="Y59" s="225" t="s">
        <v>127</v>
      </c>
      <c r="Z59" s="214"/>
      <c r="AA59" s="214"/>
      <c r="AB59" s="214"/>
      <c r="AC59" s="214"/>
      <c r="AD59" s="214"/>
      <c r="AE59" s="214"/>
      <c r="AF59" s="214"/>
      <c r="AG59" s="214" t="s">
        <v>208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50">
        <v>26</v>
      </c>
      <c r="B60" s="251" t="s">
        <v>215</v>
      </c>
      <c r="C60" s="265" t="s">
        <v>216</v>
      </c>
      <c r="D60" s="252" t="s">
        <v>217</v>
      </c>
      <c r="E60" s="253">
        <v>5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21</v>
      </c>
      <c r="M60" s="255">
        <f>G60*(1+L60/100)</f>
        <v>0</v>
      </c>
      <c r="N60" s="253">
        <v>0</v>
      </c>
      <c r="O60" s="253">
        <f>ROUND(E60*N60,2)</f>
        <v>0</v>
      </c>
      <c r="P60" s="253">
        <v>0</v>
      </c>
      <c r="Q60" s="253">
        <f>ROUND(E60*P60,2)</f>
        <v>0</v>
      </c>
      <c r="R60" s="255"/>
      <c r="S60" s="255" t="s">
        <v>201</v>
      </c>
      <c r="T60" s="256" t="s">
        <v>196</v>
      </c>
      <c r="U60" s="225">
        <v>0</v>
      </c>
      <c r="V60" s="225">
        <f>ROUND(E60*U60,2)</f>
        <v>0</v>
      </c>
      <c r="W60" s="225"/>
      <c r="X60" s="225" t="s">
        <v>207</v>
      </c>
      <c r="Y60" s="225" t="s">
        <v>127</v>
      </c>
      <c r="Z60" s="214"/>
      <c r="AA60" s="214"/>
      <c r="AB60" s="214"/>
      <c r="AC60" s="214"/>
      <c r="AD60" s="214"/>
      <c r="AE60" s="214"/>
      <c r="AF60" s="214"/>
      <c r="AG60" s="214" t="s">
        <v>208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50">
        <v>27</v>
      </c>
      <c r="B61" s="251" t="s">
        <v>218</v>
      </c>
      <c r="C61" s="265" t="s">
        <v>219</v>
      </c>
      <c r="D61" s="252" t="s">
        <v>217</v>
      </c>
      <c r="E61" s="253">
        <v>140</v>
      </c>
      <c r="F61" s="254"/>
      <c r="G61" s="255">
        <f>ROUND(E61*F61,2)</f>
        <v>0</v>
      </c>
      <c r="H61" s="254"/>
      <c r="I61" s="255">
        <f>ROUND(E61*H61,2)</f>
        <v>0</v>
      </c>
      <c r="J61" s="254"/>
      <c r="K61" s="255">
        <f>ROUND(E61*J61,2)</f>
        <v>0</v>
      </c>
      <c r="L61" s="255">
        <v>21</v>
      </c>
      <c r="M61" s="255">
        <f>G61*(1+L61/100)</f>
        <v>0</v>
      </c>
      <c r="N61" s="253">
        <v>0</v>
      </c>
      <c r="O61" s="253">
        <f>ROUND(E61*N61,2)</f>
        <v>0</v>
      </c>
      <c r="P61" s="253">
        <v>0</v>
      </c>
      <c r="Q61" s="253">
        <f>ROUND(E61*P61,2)</f>
        <v>0</v>
      </c>
      <c r="R61" s="255"/>
      <c r="S61" s="255" t="s">
        <v>201</v>
      </c>
      <c r="T61" s="256" t="s">
        <v>196</v>
      </c>
      <c r="U61" s="225">
        <v>0</v>
      </c>
      <c r="V61" s="225">
        <f>ROUND(E61*U61,2)</f>
        <v>0</v>
      </c>
      <c r="W61" s="225"/>
      <c r="X61" s="225" t="s">
        <v>207</v>
      </c>
      <c r="Y61" s="225" t="s">
        <v>127</v>
      </c>
      <c r="Z61" s="214"/>
      <c r="AA61" s="214"/>
      <c r="AB61" s="214"/>
      <c r="AC61" s="214"/>
      <c r="AD61" s="214"/>
      <c r="AE61" s="214"/>
      <c r="AF61" s="214"/>
      <c r="AG61" s="214" t="s">
        <v>208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40">
        <v>28</v>
      </c>
      <c r="B62" s="241" t="s">
        <v>220</v>
      </c>
      <c r="C62" s="261" t="s">
        <v>221</v>
      </c>
      <c r="D62" s="242" t="s">
        <v>148</v>
      </c>
      <c r="E62" s="243">
        <v>0.25758999999999999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3">
        <v>0</v>
      </c>
      <c r="O62" s="243">
        <f>ROUND(E62*N62,2)</f>
        <v>0</v>
      </c>
      <c r="P62" s="243">
        <v>0</v>
      </c>
      <c r="Q62" s="243">
        <f>ROUND(E62*P62,2)</f>
        <v>0</v>
      </c>
      <c r="R62" s="245" t="s">
        <v>195</v>
      </c>
      <c r="S62" s="245" t="s">
        <v>125</v>
      </c>
      <c r="T62" s="246" t="s">
        <v>125</v>
      </c>
      <c r="U62" s="225">
        <v>1.831</v>
      </c>
      <c r="V62" s="225">
        <f>ROUND(E62*U62,2)</f>
        <v>0.47</v>
      </c>
      <c r="W62" s="225"/>
      <c r="X62" s="225" t="s">
        <v>222</v>
      </c>
      <c r="Y62" s="225" t="s">
        <v>127</v>
      </c>
      <c r="Z62" s="214"/>
      <c r="AA62" s="214"/>
      <c r="AB62" s="214"/>
      <c r="AC62" s="214"/>
      <c r="AD62" s="214"/>
      <c r="AE62" s="214"/>
      <c r="AF62" s="214"/>
      <c r="AG62" s="214" t="s">
        <v>223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1"/>
      <c r="B63" s="222"/>
      <c r="C63" s="262" t="s">
        <v>224</v>
      </c>
      <c r="D63" s="247"/>
      <c r="E63" s="247"/>
      <c r="F63" s="247"/>
      <c r="G63" s="247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4"/>
      <c r="AA63" s="214"/>
      <c r="AB63" s="214"/>
      <c r="AC63" s="214"/>
      <c r="AD63" s="214"/>
      <c r="AE63" s="214"/>
      <c r="AF63" s="214"/>
      <c r="AG63" s="214" t="s">
        <v>130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x14ac:dyDescent="0.2">
      <c r="A64" s="233" t="s">
        <v>119</v>
      </c>
      <c r="B64" s="234" t="s">
        <v>76</v>
      </c>
      <c r="C64" s="260" t="s">
        <v>77</v>
      </c>
      <c r="D64" s="235"/>
      <c r="E64" s="236"/>
      <c r="F64" s="237"/>
      <c r="G64" s="237">
        <f>SUMIF(AG65:AG70,"&lt;&gt;NOR",G65:G70)</f>
        <v>0</v>
      </c>
      <c r="H64" s="237"/>
      <c r="I64" s="237">
        <f>SUM(I65:I70)</f>
        <v>0</v>
      </c>
      <c r="J64" s="237"/>
      <c r="K64" s="237">
        <f>SUM(K65:K70)</f>
        <v>0</v>
      </c>
      <c r="L64" s="237"/>
      <c r="M64" s="237">
        <f>SUM(M65:M70)</f>
        <v>0</v>
      </c>
      <c r="N64" s="236"/>
      <c r="O64" s="236">
        <f>SUM(O65:O70)</f>
        <v>0</v>
      </c>
      <c r="P64" s="236"/>
      <c r="Q64" s="236">
        <f>SUM(Q65:Q70)</f>
        <v>0</v>
      </c>
      <c r="R64" s="237"/>
      <c r="S64" s="237"/>
      <c r="T64" s="238"/>
      <c r="U64" s="232"/>
      <c r="V64" s="232">
        <f>SUM(V65:V70)</f>
        <v>0</v>
      </c>
      <c r="W64" s="232"/>
      <c r="X64" s="232"/>
      <c r="Y64" s="232"/>
      <c r="AG64" t="s">
        <v>120</v>
      </c>
    </row>
    <row r="65" spans="1:60" ht="22.5" outlineLevel="1" x14ac:dyDescent="0.2">
      <c r="A65" s="240">
        <v>29</v>
      </c>
      <c r="B65" s="241" t="s">
        <v>225</v>
      </c>
      <c r="C65" s="261" t="s">
        <v>226</v>
      </c>
      <c r="D65" s="242" t="s">
        <v>217</v>
      </c>
      <c r="E65" s="243">
        <v>12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3">
        <v>0</v>
      </c>
      <c r="O65" s="243">
        <f>ROUND(E65*N65,2)</f>
        <v>0</v>
      </c>
      <c r="P65" s="243">
        <v>0</v>
      </c>
      <c r="Q65" s="243">
        <f>ROUND(E65*P65,2)</f>
        <v>0</v>
      </c>
      <c r="R65" s="245"/>
      <c r="S65" s="245" t="s">
        <v>201</v>
      </c>
      <c r="T65" s="246" t="s">
        <v>196</v>
      </c>
      <c r="U65" s="225">
        <v>0</v>
      </c>
      <c r="V65" s="225">
        <f>ROUND(E65*U65,2)</f>
        <v>0</v>
      </c>
      <c r="W65" s="225"/>
      <c r="X65" s="225" t="s">
        <v>126</v>
      </c>
      <c r="Y65" s="225" t="s">
        <v>127</v>
      </c>
      <c r="Z65" s="214"/>
      <c r="AA65" s="214"/>
      <c r="AB65" s="214"/>
      <c r="AC65" s="214"/>
      <c r="AD65" s="214"/>
      <c r="AE65" s="214"/>
      <c r="AF65" s="214"/>
      <c r="AG65" s="214" t="s">
        <v>128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56.25" outlineLevel="2" x14ac:dyDescent="0.2">
      <c r="A66" s="221"/>
      <c r="B66" s="222"/>
      <c r="C66" s="266" t="s">
        <v>227</v>
      </c>
      <c r="D66" s="257"/>
      <c r="E66" s="257"/>
      <c r="F66" s="257"/>
      <c r="G66" s="257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4"/>
      <c r="AA66" s="214"/>
      <c r="AB66" s="214"/>
      <c r="AC66" s="214"/>
      <c r="AD66" s="214"/>
      <c r="AE66" s="214"/>
      <c r="AF66" s="214"/>
      <c r="AG66" s="214" t="s">
        <v>145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48" t="str">
        <f>C66</f>
        <v xml:space="preserve"> 250-545m3/h, průtok chladicí vody 238-390 l/h, jm. chladicí výkon 1,4 kW, celkový 1,4-2,35kW; možnost teplovzdušného vytápění (nepřepokládá se), tlaková ztráta max. 15,2kPa, příkon ventilátoru max. 32W,  součástí příslušenství nástěnný termostat alt. dálkový infra ovladač, regulátor s infra přijímačem. připojení jednotek přes nerezový vlnovec, připojeno přes termostatický ventil s možností regulace průtoku a na zpětném potrubí uzavíratelné radiátorové šroubení DN20; nutno odvádět kondenzát pr. Ř16mm rozměry 880/322/212mm, 11 kg</v>
      </c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40">
        <v>30</v>
      </c>
      <c r="B67" s="241" t="s">
        <v>228</v>
      </c>
      <c r="C67" s="261" t="s">
        <v>229</v>
      </c>
      <c r="D67" s="242" t="s">
        <v>217</v>
      </c>
      <c r="E67" s="243">
        <v>11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5"/>
      <c r="S67" s="245" t="s">
        <v>201</v>
      </c>
      <c r="T67" s="246" t="s">
        <v>196</v>
      </c>
      <c r="U67" s="225">
        <v>0</v>
      </c>
      <c r="V67" s="225">
        <f>ROUND(E67*U67,2)</f>
        <v>0</v>
      </c>
      <c r="W67" s="225"/>
      <c r="X67" s="225" t="s">
        <v>126</v>
      </c>
      <c r="Y67" s="225" t="s">
        <v>127</v>
      </c>
      <c r="Z67" s="214"/>
      <c r="AA67" s="214"/>
      <c r="AB67" s="214"/>
      <c r="AC67" s="214"/>
      <c r="AD67" s="214"/>
      <c r="AE67" s="214"/>
      <c r="AF67" s="214"/>
      <c r="AG67" s="214" t="s">
        <v>128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56.25" outlineLevel="2" x14ac:dyDescent="0.2">
      <c r="A68" s="221"/>
      <c r="B68" s="222"/>
      <c r="C68" s="266" t="s">
        <v>230</v>
      </c>
      <c r="D68" s="257"/>
      <c r="E68" s="257"/>
      <c r="F68" s="257"/>
      <c r="G68" s="257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4"/>
      <c r="AA68" s="214"/>
      <c r="AB68" s="214"/>
      <c r="AC68" s="214"/>
      <c r="AD68" s="214"/>
      <c r="AE68" s="214"/>
      <c r="AF68" s="214"/>
      <c r="AG68" s="214" t="s">
        <v>145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48" t="str">
        <f>C68</f>
        <v xml:space="preserve"> 300-790m3/h, průtok chladicí vody 332-633 l/h, jm. chladicí výkon 2,3 kW, celkový 2,6-3,8kW, možnost teplovzdušného vytápění (nepřepokládá se), tlaková ztráta max. 39,7kPa, příkon ventilátoru max. 48W; součástí příslušenství nástěnný termostat alt. dálkový infra ovladač, regulátor s infra přijímačem. připojení jednotek přes nerezový vlnovec, připojeno přes termostatický ventil s možností regulace průtoku a na zpětném potrubí uzavíratelné radiátorové šroubení DN20; nutno odvádět kondenzát pr. Ř16mm,délka 1185mm, výška 322mm, hloubka 212mm, hmotnost 14kg</v>
      </c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40">
        <v>31</v>
      </c>
      <c r="B69" s="241" t="s">
        <v>231</v>
      </c>
      <c r="C69" s="261" t="s">
        <v>232</v>
      </c>
      <c r="D69" s="242" t="s">
        <v>217</v>
      </c>
      <c r="E69" s="243">
        <v>2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5"/>
      <c r="S69" s="245" t="s">
        <v>201</v>
      </c>
      <c r="T69" s="246" t="s">
        <v>196</v>
      </c>
      <c r="U69" s="225">
        <v>0</v>
      </c>
      <c r="V69" s="225">
        <f>ROUND(E69*U69,2)</f>
        <v>0</v>
      </c>
      <c r="W69" s="225"/>
      <c r="X69" s="225" t="s">
        <v>126</v>
      </c>
      <c r="Y69" s="225" t="s">
        <v>127</v>
      </c>
      <c r="Z69" s="214"/>
      <c r="AA69" s="214"/>
      <c r="AB69" s="214"/>
      <c r="AC69" s="214"/>
      <c r="AD69" s="214"/>
      <c r="AE69" s="214"/>
      <c r="AF69" s="214"/>
      <c r="AG69" s="214" t="s">
        <v>128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45" outlineLevel="2" x14ac:dyDescent="0.2">
      <c r="A70" s="221"/>
      <c r="B70" s="222"/>
      <c r="C70" s="266" t="s">
        <v>233</v>
      </c>
      <c r="D70" s="257"/>
      <c r="E70" s="257"/>
      <c r="F70" s="257"/>
      <c r="G70" s="257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4"/>
      <c r="AA70" s="214"/>
      <c r="AB70" s="214"/>
      <c r="AC70" s="214"/>
      <c r="AD70" s="214"/>
      <c r="AE70" s="214"/>
      <c r="AF70" s="214"/>
      <c r="AG70" s="214" t="s">
        <v>145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48" t="str">
        <f>C70</f>
        <v>v příp. třírychlostně, jm. průtok vzduchu 314-733m3/h, jm. chladicí výkon 2,7 kW, jm. průtok chladicí vody 0,44-0,834 m3/h možnost teplovzdušného vytápění (nepřepokládá se), tlaková ztráta max. 17,2kPa, příkon ventilátoru max. 42W; součástí příslušenství trojcestný ventil s pohonem, oběhové čerpadlo kondenzátu, regulace, možnost přiobjednání termostatu nástěnný termostat nutno odvádět kondenzát pr. Ř16mm,, připojení chladicí vody 1/2", délka 600mm, výška 328mm, šířka 600mm</v>
      </c>
      <c r="BB70" s="214"/>
      <c r="BC70" s="214"/>
      <c r="BD70" s="214"/>
      <c r="BE70" s="214"/>
      <c r="BF70" s="214"/>
      <c r="BG70" s="214"/>
      <c r="BH70" s="214"/>
    </row>
    <row r="71" spans="1:60" x14ac:dyDescent="0.2">
      <c r="A71" s="233" t="s">
        <v>119</v>
      </c>
      <c r="B71" s="234" t="s">
        <v>78</v>
      </c>
      <c r="C71" s="260" t="s">
        <v>79</v>
      </c>
      <c r="D71" s="235"/>
      <c r="E71" s="236"/>
      <c r="F71" s="237"/>
      <c r="G71" s="237">
        <f>SUMIF(AG72:AG86,"&lt;&gt;NOR",G72:G86)</f>
        <v>0</v>
      </c>
      <c r="H71" s="237"/>
      <c r="I71" s="237">
        <f>SUM(I72:I86)</f>
        <v>0</v>
      </c>
      <c r="J71" s="237"/>
      <c r="K71" s="237">
        <f>SUM(K72:K86)</f>
        <v>0</v>
      </c>
      <c r="L71" s="237"/>
      <c r="M71" s="237">
        <f>SUM(M72:M86)</f>
        <v>0</v>
      </c>
      <c r="N71" s="236"/>
      <c r="O71" s="236">
        <f>SUM(O72:O86)</f>
        <v>0</v>
      </c>
      <c r="P71" s="236"/>
      <c r="Q71" s="236">
        <f>SUM(Q72:Q86)</f>
        <v>0</v>
      </c>
      <c r="R71" s="237"/>
      <c r="S71" s="237"/>
      <c r="T71" s="238"/>
      <c r="U71" s="232"/>
      <c r="V71" s="232">
        <f>SUM(V72:V86)</f>
        <v>54</v>
      </c>
      <c r="W71" s="232"/>
      <c r="X71" s="232"/>
      <c r="Y71" s="232"/>
      <c r="AG71" t="s">
        <v>120</v>
      </c>
    </row>
    <row r="72" spans="1:60" ht="22.5" outlineLevel="1" x14ac:dyDescent="0.2">
      <c r="A72" s="240">
        <v>32</v>
      </c>
      <c r="B72" s="241" t="s">
        <v>234</v>
      </c>
      <c r="C72" s="261" t="s">
        <v>235</v>
      </c>
      <c r="D72" s="242" t="s">
        <v>152</v>
      </c>
      <c r="E72" s="243">
        <v>1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3">
        <v>0</v>
      </c>
      <c r="O72" s="243">
        <f>ROUND(E72*N72,2)</f>
        <v>0</v>
      </c>
      <c r="P72" s="243">
        <v>0</v>
      </c>
      <c r="Q72" s="243">
        <f>ROUND(E72*P72,2)</f>
        <v>0</v>
      </c>
      <c r="R72" s="245"/>
      <c r="S72" s="245" t="s">
        <v>201</v>
      </c>
      <c r="T72" s="246" t="s">
        <v>196</v>
      </c>
      <c r="U72" s="225">
        <v>30</v>
      </c>
      <c r="V72" s="225">
        <f>ROUND(E72*U72,2)</f>
        <v>30</v>
      </c>
      <c r="W72" s="225"/>
      <c r="X72" s="225" t="s">
        <v>126</v>
      </c>
      <c r="Y72" s="225" t="s">
        <v>127</v>
      </c>
      <c r="Z72" s="214"/>
      <c r="AA72" s="214"/>
      <c r="AB72" s="214"/>
      <c r="AC72" s="214"/>
      <c r="AD72" s="214"/>
      <c r="AE72" s="214"/>
      <c r="AF72" s="214"/>
      <c r="AG72" s="214" t="s">
        <v>128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45" outlineLevel="2" x14ac:dyDescent="0.2">
      <c r="A73" s="221"/>
      <c r="B73" s="222"/>
      <c r="C73" s="266" t="s">
        <v>236</v>
      </c>
      <c r="D73" s="257"/>
      <c r="E73" s="257"/>
      <c r="F73" s="257"/>
      <c r="G73" s="257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4"/>
      <c r="AA73" s="214"/>
      <c r="AB73" s="214"/>
      <c r="AC73" s="214"/>
      <c r="AD73" s="214"/>
      <c r="AE73" s="214"/>
      <c r="AF73" s="214"/>
      <c r="AG73" s="214" t="s">
        <v>145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48" t="str">
        <f>C73</f>
        <v xml:space="preserve"> jm. chladicí výkon (A35/W7) 23,1 kW / 48,1 kW, jm. příkon 7,8 kW, maximální příkon 26,4 kW. max. provozní tlak 3 bary,  napájení 400V, jištění C50; min. objemový tok topné vody 6 m3/h (max. 10,2 m3/h),  při instalaci dbát na dodržení pokynů výrobce, zejména volné cirkulace vzduchu (průtok výměníkem až 25000 m3/h) - rozměry (h/š/v): 1000/1900/2300; hmotnost 870kg. montuje se na ocelovou konstrukci, ukotvení řeší stavba</v>
      </c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7" t="s">
        <v>237</v>
      </c>
      <c r="D74" s="229"/>
      <c r="E74" s="230"/>
      <c r="F74" s="231"/>
      <c r="G74" s="231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4"/>
      <c r="AA74" s="214"/>
      <c r="AB74" s="214"/>
      <c r="AC74" s="214"/>
      <c r="AD74" s="214"/>
      <c r="AE74" s="214"/>
      <c r="AF74" s="214"/>
      <c r="AG74" s="214" t="s">
        <v>145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64" t="s">
        <v>238</v>
      </c>
      <c r="D75" s="249"/>
      <c r="E75" s="249"/>
      <c r="F75" s="249"/>
      <c r="G75" s="249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4"/>
      <c r="AA75" s="214"/>
      <c r="AB75" s="214"/>
      <c r="AC75" s="214"/>
      <c r="AD75" s="214"/>
      <c r="AE75" s="214"/>
      <c r="AF75" s="214"/>
      <c r="AG75" s="214" t="s">
        <v>145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50">
        <v>33</v>
      </c>
      <c r="B76" s="251" t="s">
        <v>239</v>
      </c>
      <c r="C76" s="265" t="s">
        <v>240</v>
      </c>
      <c r="D76" s="252" t="s">
        <v>241</v>
      </c>
      <c r="E76" s="253">
        <v>1</v>
      </c>
      <c r="F76" s="254"/>
      <c r="G76" s="255">
        <f>ROUND(E76*F76,2)</f>
        <v>0</v>
      </c>
      <c r="H76" s="254"/>
      <c r="I76" s="255">
        <f>ROUND(E76*H76,2)</f>
        <v>0</v>
      </c>
      <c r="J76" s="254"/>
      <c r="K76" s="255">
        <f>ROUND(E76*J76,2)</f>
        <v>0</v>
      </c>
      <c r="L76" s="255">
        <v>21</v>
      </c>
      <c r="M76" s="255">
        <f>G76*(1+L76/100)</f>
        <v>0</v>
      </c>
      <c r="N76" s="253">
        <v>0</v>
      </c>
      <c r="O76" s="253">
        <f>ROUND(E76*N76,2)</f>
        <v>0</v>
      </c>
      <c r="P76" s="253">
        <v>0</v>
      </c>
      <c r="Q76" s="253">
        <f>ROUND(E76*P76,2)</f>
        <v>0</v>
      </c>
      <c r="R76" s="255"/>
      <c r="S76" s="255" t="s">
        <v>201</v>
      </c>
      <c r="T76" s="256" t="s">
        <v>196</v>
      </c>
      <c r="U76" s="225">
        <v>0</v>
      </c>
      <c r="V76" s="225">
        <f>ROUND(E76*U76,2)</f>
        <v>0</v>
      </c>
      <c r="W76" s="225"/>
      <c r="X76" s="225" t="s">
        <v>126</v>
      </c>
      <c r="Y76" s="225" t="s">
        <v>127</v>
      </c>
      <c r="Z76" s="214"/>
      <c r="AA76" s="214"/>
      <c r="AB76" s="214"/>
      <c r="AC76" s="214"/>
      <c r="AD76" s="214"/>
      <c r="AE76" s="214"/>
      <c r="AF76" s="214"/>
      <c r="AG76" s="214" t="s">
        <v>128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50">
        <v>34</v>
      </c>
      <c r="B77" s="251" t="s">
        <v>242</v>
      </c>
      <c r="C77" s="265" t="s">
        <v>243</v>
      </c>
      <c r="D77" s="252" t="s">
        <v>217</v>
      </c>
      <c r="E77" s="253">
        <v>1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21</v>
      </c>
      <c r="M77" s="255">
        <f>G77*(1+L77/100)</f>
        <v>0</v>
      </c>
      <c r="N77" s="253">
        <v>0</v>
      </c>
      <c r="O77" s="253">
        <f>ROUND(E77*N77,2)</f>
        <v>0</v>
      </c>
      <c r="P77" s="253">
        <v>0</v>
      </c>
      <c r="Q77" s="253">
        <f>ROUND(E77*P77,2)</f>
        <v>0</v>
      </c>
      <c r="R77" s="255"/>
      <c r="S77" s="255" t="s">
        <v>201</v>
      </c>
      <c r="T77" s="256" t="s">
        <v>196</v>
      </c>
      <c r="U77" s="225">
        <v>0</v>
      </c>
      <c r="V77" s="225">
        <f>ROUND(E77*U77,2)</f>
        <v>0</v>
      </c>
      <c r="W77" s="225"/>
      <c r="X77" s="225" t="s">
        <v>126</v>
      </c>
      <c r="Y77" s="225" t="s">
        <v>127</v>
      </c>
      <c r="Z77" s="214"/>
      <c r="AA77" s="214"/>
      <c r="AB77" s="214"/>
      <c r="AC77" s="214"/>
      <c r="AD77" s="214"/>
      <c r="AE77" s="214"/>
      <c r="AF77" s="214"/>
      <c r="AG77" s="214" t="s">
        <v>128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0">
        <v>35</v>
      </c>
      <c r="B78" s="251" t="s">
        <v>244</v>
      </c>
      <c r="C78" s="265" t="s">
        <v>245</v>
      </c>
      <c r="D78" s="252" t="s">
        <v>217</v>
      </c>
      <c r="E78" s="253">
        <v>1</v>
      </c>
      <c r="F78" s="254"/>
      <c r="G78" s="255">
        <f>ROUND(E78*F78,2)</f>
        <v>0</v>
      </c>
      <c r="H78" s="254"/>
      <c r="I78" s="255">
        <f>ROUND(E78*H78,2)</f>
        <v>0</v>
      </c>
      <c r="J78" s="254"/>
      <c r="K78" s="255">
        <f>ROUND(E78*J78,2)</f>
        <v>0</v>
      </c>
      <c r="L78" s="255">
        <v>21</v>
      </c>
      <c r="M78" s="255">
        <f>G78*(1+L78/100)</f>
        <v>0</v>
      </c>
      <c r="N78" s="253">
        <v>0</v>
      </c>
      <c r="O78" s="253">
        <f>ROUND(E78*N78,2)</f>
        <v>0</v>
      </c>
      <c r="P78" s="253">
        <v>0</v>
      </c>
      <c r="Q78" s="253">
        <f>ROUND(E78*P78,2)</f>
        <v>0</v>
      </c>
      <c r="R78" s="255"/>
      <c r="S78" s="255" t="s">
        <v>201</v>
      </c>
      <c r="T78" s="256" t="s">
        <v>196</v>
      </c>
      <c r="U78" s="225">
        <v>0</v>
      </c>
      <c r="V78" s="225">
        <f>ROUND(E78*U78,2)</f>
        <v>0</v>
      </c>
      <c r="W78" s="225"/>
      <c r="X78" s="225" t="s">
        <v>126</v>
      </c>
      <c r="Y78" s="225" t="s">
        <v>127</v>
      </c>
      <c r="Z78" s="214"/>
      <c r="AA78" s="214"/>
      <c r="AB78" s="214"/>
      <c r="AC78" s="214"/>
      <c r="AD78" s="214"/>
      <c r="AE78" s="214"/>
      <c r="AF78" s="214"/>
      <c r="AG78" s="214" t="s">
        <v>128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40">
        <v>36</v>
      </c>
      <c r="B79" s="241" t="s">
        <v>246</v>
      </c>
      <c r="C79" s="261" t="s">
        <v>247</v>
      </c>
      <c r="D79" s="242" t="s">
        <v>217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0</v>
      </c>
      <c r="O79" s="243">
        <f>ROUND(E79*N79,2)</f>
        <v>0</v>
      </c>
      <c r="P79" s="243">
        <v>0</v>
      </c>
      <c r="Q79" s="243">
        <f>ROUND(E79*P79,2)</f>
        <v>0</v>
      </c>
      <c r="R79" s="245"/>
      <c r="S79" s="245" t="s">
        <v>201</v>
      </c>
      <c r="T79" s="246" t="s">
        <v>196</v>
      </c>
      <c r="U79" s="225">
        <v>0</v>
      </c>
      <c r="V79" s="225">
        <f>ROUND(E79*U79,2)</f>
        <v>0</v>
      </c>
      <c r="W79" s="225"/>
      <c r="X79" s="225" t="s">
        <v>126</v>
      </c>
      <c r="Y79" s="225" t="s">
        <v>127</v>
      </c>
      <c r="Z79" s="214"/>
      <c r="AA79" s="214"/>
      <c r="AB79" s="214"/>
      <c r="AC79" s="214"/>
      <c r="AD79" s="214"/>
      <c r="AE79" s="214"/>
      <c r="AF79" s="214"/>
      <c r="AG79" s="214" t="s">
        <v>128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66" t="s">
        <v>248</v>
      </c>
      <c r="D80" s="257"/>
      <c r="E80" s="257"/>
      <c r="F80" s="257"/>
      <c r="G80" s="257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4"/>
      <c r="AA80" s="214"/>
      <c r="AB80" s="214"/>
      <c r="AC80" s="214"/>
      <c r="AD80" s="214"/>
      <c r="AE80" s="214"/>
      <c r="AF80" s="214"/>
      <c r="AG80" s="214" t="s">
        <v>145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50">
        <v>37</v>
      </c>
      <c r="B81" s="251" t="s">
        <v>249</v>
      </c>
      <c r="C81" s="265" t="s">
        <v>250</v>
      </c>
      <c r="D81" s="252" t="s">
        <v>251</v>
      </c>
      <c r="E81" s="253">
        <v>20</v>
      </c>
      <c r="F81" s="254"/>
      <c r="G81" s="255">
        <f>ROUND(E81*F81,2)</f>
        <v>0</v>
      </c>
      <c r="H81" s="254"/>
      <c r="I81" s="255">
        <f>ROUND(E81*H81,2)</f>
        <v>0</v>
      </c>
      <c r="J81" s="254"/>
      <c r="K81" s="255">
        <f>ROUND(E81*J81,2)</f>
        <v>0</v>
      </c>
      <c r="L81" s="255">
        <v>21</v>
      </c>
      <c r="M81" s="255">
        <f>G81*(1+L81/100)</f>
        <v>0</v>
      </c>
      <c r="N81" s="253">
        <v>0</v>
      </c>
      <c r="O81" s="253">
        <f>ROUND(E81*N81,2)</f>
        <v>0</v>
      </c>
      <c r="P81" s="253">
        <v>0</v>
      </c>
      <c r="Q81" s="253">
        <f>ROUND(E81*P81,2)</f>
        <v>0</v>
      </c>
      <c r="R81" s="255"/>
      <c r="S81" s="255" t="s">
        <v>201</v>
      </c>
      <c r="T81" s="256" t="s">
        <v>196</v>
      </c>
      <c r="U81" s="225">
        <v>0</v>
      </c>
      <c r="V81" s="225">
        <f>ROUND(E81*U81,2)</f>
        <v>0</v>
      </c>
      <c r="W81" s="225"/>
      <c r="X81" s="225" t="s">
        <v>126</v>
      </c>
      <c r="Y81" s="225" t="s">
        <v>127</v>
      </c>
      <c r="Z81" s="214"/>
      <c r="AA81" s="214"/>
      <c r="AB81" s="214"/>
      <c r="AC81" s="214"/>
      <c r="AD81" s="214"/>
      <c r="AE81" s="214"/>
      <c r="AF81" s="214"/>
      <c r="AG81" s="214" t="s">
        <v>128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1" x14ac:dyDescent="0.2">
      <c r="A82" s="240">
        <v>38</v>
      </c>
      <c r="B82" s="241" t="s">
        <v>252</v>
      </c>
      <c r="C82" s="261" t="s">
        <v>253</v>
      </c>
      <c r="D82" s="242" t="s">
        <v>217</v>
      </c>
      <c r="E82" s="243">
        <v>1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3">
        <v>0</v>
      </c>
      <c r="O82" s="243">
        <f>ROUND(E82*N82,2)</f>
        <v>0</v>
      </c>
      <c r="P82" s="243">
        <v>0</v>
      </c>
      <c r="Q82" s="243">
        <f>ROUND(E82*P82,2)</f>
        <v>0</v>
      </c>
      <c r="R82" s="245"/>
      <c r="S82" s="245" t="s">
        <v>201</v>
      </c>
      <c r="T82" s="246" t="s">
        <v>196</v>
      </c>
      <c r="U82" s="225">
        <v>0</v>
      </c>
      <c r="V82" s="225">
        <f>ROUND(E82*U82,2)</f>
        <v>0</v>
      </c>
      <c r="W82" s="225"/>
      <c r="X82" s="225" t="s">
        <v>126</v>
      </c>
      <c r="Y82" s="225" t="s">
        <v>127</v>
      </c>
      <c r="Z82" s="214"/>
      <c r="AA82" s="214"/>
      <c r="AB82" s="214"/>
      <c r="AC82" s="214"/>
      <c r="AD82" s="214"/>
      <c r="AE82" s="214"/>
      <c r="AF82" s="214"/>
      <c r="AG82" s="214" t="s">
        <v>128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2" x14ac:dyDescent="0.2">
      <c r="A83" s="221"/>
      <c r="B83" s="222"/>
      <c r="C83" s="266" t="s">
        <v>254</v>
      </c>
      <c r="D83" s="257"/>
      <c r="E83" s="257"/>
      <c r="F83" s="257"/>
      <c r="G83" s="257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4"/>
      <c r="AA83" s="214"/>
      <c r="AB83" s="214"/>
      <c r="AC83" s="214"/>
      <c r="AD83" s="214"/>
      <c r="AE83" s="214"/>
      <c r="AF83" s="214"/>
      <c r="AG83" s="214" t="s">
        <v>145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48" t="str">
        <f>C83</f>
        <v xml:space="preserve"> stávající nepoužívaná elektroinstalace, akumulační nádoba, rozdělovač a sběrač pro dvě topné větve, stávající zásobník teplé vody a větev pro jeho nabíjení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40">
        <v>39</v>
      </c>
      <c r="B84" s="241" t="s">
        <v>255</v>
      </c>
      <c r="C84" s="261" t="s">
        <v>256</v>
      </c>
      <c r="D84" s="242" t="s">
        <v>257</v>
      </c>
      <c r="E84" s="243">
        <v>24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5" t="s">
        <v>258</v>
      </c>
      <c r="S84" s="245" t="s">
        <v>125</v>
      </c>
      <c r="T84" s="246" t="s">
        <v>125</v>
      </c>
      <c r="U84" s="225">
        <v>1</v>
      </c>
      <c r="V84" s="225">
        <f>ROUND(E84*U84,2)</f>
        <v>24</v>
      </c>
      <c r="W84" s="225"/>
      <c r="X84" s="225" t="s">
        <v>259</v>
      </c>
      <c r="Y84" s="225" t="s">
        <v>127</v>
      </c>
      <c r="Z84" s="214"/>
      <c r="AA84" s="214"/>
      <c r="AB84" s="214"/>
      <c r="AC84" s="214"/>
      <c r="AD84" s="214"/>
      <c r="AE84" s="214"/>
      <c r="AF84" s="214"/>
      <c r="AG84" s="214" t="s">
        <v>260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>
        <v>40</v>
      </c>
      <c r="B85" s="222" t="s">
        <v>261</v>
      </c>
      <c r="C85" s="268" t="s">
        <v>262</v>
      </c>
      <c r="D85" s="223" t="s">
        <v>0</v>
      </c>
      <c r="E85" s="258"/>
      <c r="F85" s="226"/>
      <c r="G85" s="225">
        <f>ROUND(E85*F85,2)</f>
        <v>0</v>
      </c>
      <c r="H85" s="226"/>
      <c r="I85" s="225">
        <f>ROUND(E85*H85,2)</f>
        <v>0</v>
      </c>
      <c r="J85" s="226"/>
      <c r="K85" s="225">
        <f>ROUND(E85*J85,2)</f>
        <v>0</v>
      </c>
      <c r="L85" s="225">
        <v>21</v>
      </c>
      <c r="M85" s="225">
        <f>G85*(1+L85/100)</f>
        <v>0</v>
      </c>
      <c r="N85" s="224">
        <v>0</v>
      </c>
      <c r="O85" s="224">
        <f>ROUND(E85*N85,2)</f>
        <v>0</v>
      </c>
      <c r="P85" s="224">
        <v>0</v>
      </c>
      <c r="Q85" s="224">
        <f>ROUND(E85*P85,2)</f>
        <v>0</v>
      </c>
      <c r="R85" s="225" t="s">
        <v>263</v>
      </c>
      <c r="S85" s="225" t="s">
        <v>125</v>
      </c>
      <c r="T85" s="225" t="s">
        <v>125</v>
      </c>
      <c r="U85" s="225">
        <v>0</v>
      </c>
      <c r="V85" s="225">
        <f>ROUND(E85*U85,2)</f>
        <v>0</v>
      </c>
      <c r="W85" s="225"/>
      <c r="X85" s="225" t="s">
        <v>222</v>
      </c>
      <c r="Y85" s="225" t="s">
        <v>127</v>
      </c>
      <c r="Z85" s="214"/>
      <c r="AA85" s="214"/>
      <c r="AB85" s="214"/>
      <c r="AC85" s="214"/>
      <c r="AD85" s="214"/>
      <c r="AE85" s="214"/>
      <c r="AF85" s="214"/>
      <c r="AG85" s="214" t="s">
        <v>223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21"/>
      <c r="B86" s="222"/>
      <c r="C86" s="269" t="s">
        <v>264</v>
      </c>
      <c r="D86" s="259"/>
      <c r="E86" s="259"/>
      <c r="F86" s="259"/>
      <c r="G86" s="25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4"/>
      <c r="AA86" s="214"/>
      <c r="AB86" s="214"/>
      <c r="AC86" s="214"/>
      <c r="AD86" s="214"/>
      <c r="AE86" s="214"/>
      <c r="AF86" s="214"/>
      <c r="AG86" s="214" t="s">
        <v>130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33" t="s">
        <v>119</v>
      </c>
      <c r="B87" s="234" t="s">
        <v>80</v>
      </c>
      <c r="C87" s="260" t="s">
        <v>81</v>
      </c>
      <c r="D87" s="235"/>
      <c r="E87" s="236"/>
      <c r="F87" s="237"/>
      <c r="G87" s="237">
        <f>SUMIF(AG88:AG102,"&lt;&gt;NOR",G88:G102)</f>
        <v>0</v>
      </c>
      <c r="H87" s="237"/>
      <c r="I87" s="237">
        <f>SUM(I88:I102)</f>
        <v>0</v>
      </c>
      <c r="J87" s="237"/>
      <c r="K87" s="237">
        <f>SUM(K88:K102)</f>
        <v>0</v>
      </c>
      <c r="L87" s="237"/>
      <c r="M87" s="237">
        <f>SUM(M88:M102)</f>
        <v>0</v>
      </c>
      <c r="N87" s="236"/>
      <c r="O87" s="236">
        <f>SUM(O88:O102)</f>
        <v>0.38</v>
      </c>
      <c r="P87" s="236"/>
      <c r="Q87" s="236">
        <f>SUM(Q88:Q102)</f>
        <v>0</v>
      </c>
      <c r="R87" s="237"/>
      <c r="S87" s="237"/>
      <c r="T87" s="238"/>
      <c r="U87" s="232"/>
      <c r="V87" s="232">
        <f>SUM(V88:V102)</f>
        <v>25.279999999999998</v>
      </c>
      <c r="W87" s="232"/>
      <c r="X87" s="232"/>
      <c r="Y87" s="232"/>
      <c r="AG87" t="s">
        <v>120</v>
      </c>
    </row>
    <row r="88" spans="1:60" outlineLevel="1" x14ac:dyDescent="0.2">
      <c r="A88" s="250">
        <v>41</v>
      </c>
      <c r="B88" s="251" t="s">
        <v>265</v>
      </c>
      <c r="C88" s="265" t="s">
        <v>266</v>
      </c>
      <c r="D88" s="252" t="s">
        <v>217</v>
      </c>
      <c r="E88" s="253">
        <v>1</v>
      </c>
      <c r="F88" s="254"/>
      <c r="G88" s="255">
        <f>ROUND(E88*F88,2)</f>
        <v>0</v>
      </c>
      <c r="H88" s="254"/>
      <c r="I88" s="255">
        <f>ROUND(E88*H88,2)</f>
        <v>0</v>
      </c>
      <c r="J88" s="254"/>
      <c r="K88" s="255">
        <f>ROUND(E88*J88,2)</f>
        <v>0</v>
      </c>
      <c r="L88" s="255">
        <v>21</v>
      </c>
      <c r="M88" s="255">
        <f>G88*(1+L88/100)</f>
        <v>0</v>
      </c>
      <c r="N88" s="253">
        <v>6.9529999999999995E-2</v>
      </c>
      <c r="O88" s="253">
        <f>ROUND(E88*N88,2)</f>
        <v>7.0000000000000007E-2</v>
      </c>
      <c r="P88" s="253">
        <v>0</v>
      </c>
      <c r="Q88" s="253">
        <f>ROUND(E88*P88,2)</f>
        <v>0</v>
      </c>
      <c r="R88" s="255"/>
      <c r="S88" s="255" t="s">
        <v>201</v>
      </c>
      <c r="T88" s="256" t="s">
        <v>196</v>
      </c>
      <c r="U88" s="225">
        <v>5.5590000000000002</v>
      </c>
      <c r="V88" s="225">
        <f>ROUND(E88*U88,2)</f>
        <v>5.56</v>
      </c>
      <c r="W88" s="225"/>
      <c r="X88" s="225" t="s">
        <v>126</v>
      </c>
      <c r="Y88" s="225" t="s">
        <v>127</v>
      </c>
      <c r="Z88" s="214"/>
      <c r="AA88" s="214"/>
      <c r="AB88" s="214"/>
      <c r="AC88" s="214"/>
      <c r="AD88" s="214"/>
      <c r="AE88" s="214"/>
      <c r="AF88" s="214"/>
      <c r="AG88" s="214" t="s">
        <v>128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40">
        <v>42</v>
      </c>
      <c r="B89" s="241" t="s">
        <v>267</v>
      </c>
      <c r="C89" s="261" t="s">
        <v>268</v>
      </c>
      <c r="D89" s="242" t="s">
        <v>217</v>
      </c>
      <c r="E89" s="243">
        <v>1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3">
        <v>9.9290000000000003E-2</v>
      </c>
      <c r="O89" s="243">
        <f>ROUND(E89*N89,2)</f>
        <v>0.1</v>
      </c>
      <c r="P89" s="243">
        <v>0</v>
      </c>
      <c r="Q89" s="243">
        <f>ROUND(E89*P89,2)</f>
        <v>0</v>
      </c>
      <c r="R89" s="245"/>
      <c r="S89" s="245" t="s">
        <v>201</v>
      </c>
      <c r="T89" s="246" t="s">
        <v>196</v>
      </c>
      <c r="U89" s="225">
        <v>12.699</v>
      </c>
      <c r="V89" s="225">
        <f>ROUND(E89*U89,2)</f>
        <v>12.7</v>
      </c>
      <c r="W89" s="225"/>
      <c r="X89" s="225" t="s">
        <v>126</v>
      </c>
      <c r="Y89" s="225" t="s">
        <v>127</v>
      </c>
      <c r="Z89" s="214"/>
      <c r="AA89" s="214"/>
      <c r="AB89" s="214"/>
      <c r="AC89" s="214"/>
      <c r="AD89" s="214"/>
      <c r="AE89" s="214"/>
      <c r="AF89" s="214"/>
      <c r="AG89" s="214" t="s">
        <v>128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21"/>
      <c r="B90" s="222"/>
      <c r="C90" s="266" t="s">
        <v>269</v>
      </c>
      <c r="D90" s="257"/>
      <c r="E90" s="257"/>
      <c r="F90" s="257"/>
      <c r="G90" s="257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4"/>
      <c r="AA90" s="214"/>
      <c r="AB90" s="214"/>
      <c r="AC90" s="214"/>
      <c r="AD90" s="214"/>
      <c r="AE90" s="214"/>
      <c r="AF90" s="214"/>
      <c r="AG90" s="214" t="s">
        <v>145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50">
        <v>43</v>
      </c>
      <c r="B91" s="251" t="s">
        <v>270</v>
      </c>
      <c r="C91" s="265" t="s">
        <v>271</v>
      </c>
      <c r="D91" s="252" t="s">
        <v>152</v>
      </c>
      <c r="E91" s="253">
        <v>1</v>
      </c>
      <c r="F91" s="254"/>
      <c r="G91" s="255">
        <f>ROUND(E91*F91,2)</f>
        <v>0</v>
      </c>
      <c r="H91" s="254"/>
      <c r="I91" s="255">
        <f>ROUND(E91*H91,2)</f>
        <v>0</v>
      </c>
      <c r="J91" s="254"/>
      <c r="K91" s="255">
        <f>ROUND(E91*J91,2)</f>
        <v>0</v>
      </c>
      <c r="L91" s="255">
        <v>21</v>
      </c>
      <c r="M91" s="255">
        <f>G91*(1+L91/100)</f>
        <v>0</v>
      </c>
      <c r="N91" s="253">
        <v>0</v>
      </c>
      <c r="O91" s="253">
        <f>ROUND(E91*N91,2)</f>
        <v>0</v>
      </c>
      <c r="P91" s="253">
        <v>0</v>
      </c>
      <c r="Q91" s="253">
        <f>ROUND(E91*P91,2)</f>
        <v>0</v>
      </c>
      <c r="R91" s="255"/>
      <c r="S91" s="255" t="s">
        <v>201</v>
      </c>
      <c r="T91" s="256" t="s">
        <v>196</v>
      </c>
      <c r="U91" s="225">
        <v>1.35</v>
      </c>
      <c r="V91" s="225">
        <f>ROUND(E91*U91,2)</f>
        <v>1.35</v>
      </c>
      <c r="W91" s="225"/>
      <c r="X91" s="225" t="s">
        <v>126</v>
      </c>
      <c r="Y91" s="225" t="s">
        <v>127</v>
      </c>
      <c r="Z91" s="214"/>
      <c r="AA91" s="214"/>
      <c r="AB91" s="214"/>
      <c r="AC91" s="214"/>
      <c r="AD91" s="214"/>
      <c r="AE91" s="214"/>
      <c r="AF91" s="214"/>
      <c r="AG91" s="214" t="s">
        <v>128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50">
        <v>44</v>
      </c>
      <c r="B92" s="251" t="s">
        <v>272</v>
      </c>
      <c r="C92" s="265" t="s">
        <v>273</v>
      </c>
      <c r="D92" s="252" t="s">
        <v>217</v>
      </c>
      <c r="E92" s="253">
        <v>1</v>
      </c>
      <c r="F92" s="254"/>
      <c r="G92" s="255">
        <f>ROUND(E92*F92,2)</f>
        <v>0</v>
      </c>
      <c r="H92" s="254"/>
      <c r="I92" s="255">
        <f>ROUND(E92*H92,2)</f>
        <v>0</v>
      </c>
      <c r="J92" s="254"/>
      <c r="K92" s="255">
        <f>ROUND(E92*J92,2)</f>
        <v>0</v>
      </c>
      <c r="L92" s="255">
        <v>21</v>
      </c>
      <c r="M92" s="255">
        <f>G92*(1+L92/100)</f>
        <v>0</v>
      </c>
      <c r="N92" s="253">
        <v>1.6160000000000001E-2</v>
      </c>
      <c r="O92" s="253">
        <f>ROUND(E92*N92,2)</f>
        <v>0.02</v>
      </c>
      <c r="P92" s="253">
        <v>0</v>
      </c>
      <c r="Q92" s="253">
        <f>ROUND(E92*P92,2)</f>
        <v>0</v>
      </c>
      <c r="R92" s="255"/>
      <c r="S92" s="255" t="s">
        <v>201</v>
      </c>
      <c r="T92" s="256" t="s">
        <v>196</v>
      </c>
      <c r="U92" s="225">
        <v>0.81</v>
      </c>
      <c r="V92" s="225">
        <f>ROUND(E92*U92,2)</f>
        <v>0.81</v>
      </c>
      <c r="W92" s="225"/>
      <c r="X92" s="225" t="s">
        <v>126</v>
      </c>
      <c r="Y92" s="225" t="s">
        <v>127</v>
      </c>
      <c r="Z92" s="214"/>
      <c r="AA92" s="214"/>
      <c r="AB92" s="214"/>
      <c r="AC92" s="214"/>
      <c r="AD92" s="214"/>
      <c r="AE92" s="214"/>
      <c r="AF92" s="214"/>
      <c r="AG92" s="214" t="s">
        <v>128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22.5" outlineLevel="1" x14ac:dyDescent="0.2">
      <c r="A93" s="240">
        <v>45</v>
      </c>
      <c r="B93" s="241" t="s">
        <v>274</v>
      </c>
      <c r="C93" s="261" t="s">
        <v>275</v>
      </c>
      <c r="D93" s="242" t="s">
        <v>217</v>
      </c>
      <c r="E93" s="243">
        <v>1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3">
        <v>0.18559999999999999</v>
      </c>
      <c r="O93" s="243">
        <f>ROUND(E93*N93,2)</f>
        <v>0.19</v>
      </c>
      <c r="P93" s="243">
        <v>0</v>
      </c>
      <c r="Q93" s="243">
        <f>ROUND(E93*P93,2)</f>
        <v>0</v>
      </c>
      <c r="R93" s="245"/>
      <c r="S93" s="245" t="s">
        <v>201</v>
      </c>
      <c r="T93" s="246" t="s">
        <v>196</v>
      </c>
      <c r="U93" s="225">
        <v>4.157</v>
      </c>
      <c r="V93" s="225">
        <f>ROUND(E93*U93,2)</f>
        <v>4.16</v>
      </c>
      <c r="W93" s="225"/>
      <c r="X93" s="225" t="s">
        <v>126</v>
      </c>
      <c r="Y93" s="225" t="s">
        <v>127</v>
      </c>
      <c r="Z93" s="214"/>
      <c r="AA93" s="214"/>
      <c r="AB93" s="214"/>
      <c r="AC93" s="214"/>
      <c r="AD93" s="214"/>
      <c r="AE93" s="214"/>
      <c r="AF93" s="214"/>
      <c r="AG93" s="214" t="s">
        <v>128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66" t="s">
        <v>276</v>
      </c>
      <c r="D94" s="257"/>
      <c r="E94" s="257"/>
      <c r="F94" s="257"/>
      <c r="G94" s="257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4"/>
      <c r="AA94" s="214"/>
      <c r="AB94" s="214"/>
      <c r="AC94" s="214"/>
      <c r="AD94" s="214"/>
      <c r="AE94" s="214"/>
      <c r="AF94" s="214"/>
      <c r="AG94" s="214" t="s">
        <v>145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2.5" outlineLevel="1" x14ac:dyDescent="0.2">
      <c r="A95" s="240">
        <v>46</v>
      </c>
      <c r="B95" s="241" t="s">
        <v>277</v>
      </c>
      <c r="C95" s="261" t="s">
        <v>278</v>
      </c>
      <c r="D95" s="242" t="s">
        <v>152</v>
      </c>
      <c r="E95" s="243">
        <v>1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3">
        <v>4.15E-3</v>
      </c>
      <c r="O95" s="243">
        <f>ROUND(E95*N95,2)</f>
        <v>0</v>
      </c>
      <c r="P95" s="243">
        <v>0</v>
      </c>
      <c r="Q95" s="243">
        <f>ROUND(E95*P95,2)</f>
        <v>0</v>
      </c>
      <c r="R95" s="245"/>
      <c r="S95" s="245" t="s">
        <v>201</v>
      </c>
      <c r="T95" s="246" t="s">
        <v>196</v>
      </c>
      <c r="U95" s="225">
        <v>0.7</v>
      </c>
      <c r="V95" s="225">
        <f>ROUND(E95*U95,2)</f>
        <v>0.7</v>
      </c>
      <c r="W95" s="225"/>
      <c r="X95" s="225" t="s">
        <v>126</v>
      </c>
      <c r="Y95" s="225" t="s">
        <v>127</v>
      </c>
      <c r="Z95" s="214"/>
      <c r="AA95" s="214"/>
      <c r="AB95" s="214"/>
      <c r="AC95" s="214"/>
      <c r="AD95" s="214"/>
      <c r="AE95" s="214"/>
      <c r="AF95" s="214"/>
      <c r="AG95" s="214" t="s">
        <v>128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66" t="s">
        <v>279</v>
      </c>
      <c r="D96" s="257"/>
      <c r="E96" s="257"/>
      <c r="F96" s="257"/>
      <c r="G96" s="257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4"/>
      <c r="AA96" s="214"/>
      <c r="AB96" s="214"/>
      <c r="AC96" s="214"/>
      <c r="AD96" s="214"/>
      <c r="AE96" s="214"/>
      <c r="AF96" s="214"/>
      <c r="AG96" s="214" t="s">
        <v>145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 x14ac:dyDescent="0.2">
      <c r="A97" s="240">
        <v>47</v>
      </c>
      <c r="B97" s="241" t="s">
        <v>280</v>
      </c>
      <c r="C97" s="261" t="s">
        <v>281</v>
      </c>
      <c r="D97" s="242" t="s">
        <v>217</v>
      </c>
      <c r="E97" s="243">
        <v>1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0</v>
      </c>
      <c r="O97" s="243">
        <f>ROUND(E97*N97,2)</f>
        <v>0</v>
      </c>
      <c r="P97" s="243">
        <v>0</v>
      </c>
      <c r="Q97" s="243">
        <f>ROUND(E97*P97,2)</f>
        <v>0</v>
      </c>
      <c r="R97" s="245"/>
      <c r="S97" s="245" t="s">
        <v>201</v>
      </c>
      <c r="T97" s="246" t="s">
        <v>196</v>
      </c>
      <c r="U97" s="225">
        <v>0</v>
      </c>
      <c r="V97" s="225">
        <f>ROUND(E97*U97,2)</f>
        <v>0</v>
      </c>
      <c r="W97" s="225"/>
      <c r="X97" s="225" t="s">
        <v>126</v>
      </c>
      <c r="Y97" s="225" t="s">
        <v>127</v>
      </c>
      <c r="Z97" s="214"/>
      <c r="AA97" s="214"/>
      <c r="AB97" s="214"/>
      <c r="AC97" s="214"/>
      <c r="AD97" s="214"/>
      <c r="AE97" s="214"/>
      <c r="AF97" s="214"/>
      <c r="AG97" s="214" t="s">
        <v>128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2" x14ac:dyDescent="0.2">
      <c r="A98" s="221"/>
      <c r="B98" s="222"/>
      <c r="C98" s="266" t="s">
        <v>282</v>
      </c>
      <c r="D98" s="257"/>
      <c r="E98" s="257"/>
      <c r="F98" s="257"/>
      <c r="G98" s="257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4"/>
      <c r="AA98" s="214"/>
      <c r="AB98" s="214"/>
      <c r="AC98" s="214"/>
      <c r="AD98" s="214"/>
      <c r="AE98" s="214"/>
      <c r="AF98" s="214"/>
      <c r="AG98" s="214" t="s">
        <v>145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50">
        <v>48</v>
      </c>
      <c r="B99" s="251" t="s">
        <v>283</v>
      </c>
      <c r="C99" s="265" t="s">
        <v>284</v>
      </c>
      <c r="D99" s="252" t="s">
        <v>217</v>
      </c>
      <c r="E99" s="253">
        <v>1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21</v>
      </c>
      <c r="M99" s="255">
        <f>G99*(1+L99/100)</f>
        <v>0</v>
      </c>
      <c r="N99" s="253">
        <v>0</v>
      </c>
      <c r="O99" s="253">
        <f>ROUND(E99*N99,2)</f>
        <v>0</v>
      </c>
      <c r="P99" s="253">
        <v>0</v>
      </c>
      <c r="Q99" s="253">
        <f>ROUND(E99*P99,2)</f>
        <v>0</v>
      </c>
      <c r="R99" s="255"/>
      <c r="S99" s="255" t="s">
        <v>201</v>
      </c>
      <c r="T99" s="256" t="s">
        <v>196</v>
      </c>
      <c r="U99" s="225">
        <v>0</v>
      </c>
      <c r="V99" s="225">
        <f>ROUND(E99*U99,2)</f>
        <v>0</v>
      </c>
      <c r="W99" s="225"/>
      <c r="X99" s="225" t="s">
        <v>126</v>
      </c>
      <c r="Y99" s="225" t="s">
        <v>127</v>
      </c>
      <c r="Z99" s="214"/>
      <c r="AA99" s="214"/>
      <c r="AB99" s="214"/>
      <c r="AC99" s="214"/>
      <c r="AD99" s="214"/>
      <c r="AE99" s="214"/>
      <c r="AF99" s="214"/>
      <c r="AG99" s="214" t="s">
        <v>128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50">
        <v>49</v>
      </c>
      <c r="B100" s="251" t="s">
        <v>285</v>
      </c>
      <c r="C100" s="265" t="s">
        <v>286</v>
      </c>
      <c r="D100" s="252" t="s">
        <v>217</v>
      </c>
      <c r="E100" s="253">
        <v>1</v>
      </c>
      <c r="F100" s="254"/>
      <c r="G100" s="255">
        <f>ROUND(E100*F100,2)</f>
        <v>0</v>
      </c>
      <c r="H100" s="254"/>
      <c r="I100" s="255">
        <f>ROUND(E100*H100,2)</f>
        <v>0</v>
      </c>
      <c r="J100" s="254"/>
      <c r="K100" s="255">
        <f>ROUND(E100*J100,2)</f>
        <v>0</v>
      </c>
      <c r="L100" s="255">
        <v>21</v>
      </c>
      <c r="M100" s="255">
        <f>G100*(1+L100/100)</f>
        <v>0</v>
      </c>
      <c r="N100" s="253">
        <v>0</v>
      </c>
      <c r="O100" s="253">
        <f>ROUND(E100*N100,2)</f>
        <v>0</v>
      </c>
      <c r="P100" s="253">
        <v>0</v>
      </c>
      <c r="Q100" s="253">
        <f>ROUND(E100*P100,2)</f>
        <v>0</v>
      </c>
      <c r="R100" s="255"/>
      <c r="S100" s="255" t="s">
        <v>201</v>
      </c>
      <c r="T100" s="256" t="s">
        <v>196</v>
      </c>
      <c r="U100" s="225">
        <v>0</v>
      </c>
      <c r="V100" s="225">
        <f>ROUND(E100*U100,2)</f>
        <v>0</v>
      </c>
      <c r="W100" s="225"/>
      <c r="X100" s="225" t="s">
        <v>126</v>
      </c>
      <c r="Y100" s="225" t="s">
        <v>127</v>
      </c>
      <c r="Z100" s="214"/>
      <c r="AA100" s="214"/>
      <c r="AB100" s="214"/>
      <c r="AC100" s="214"/>
      <c r="AD100" s="214"/>
      <c r="AE100" s="214"/>
      <c r="AF100" s="214"/>
      <c r="AG100" s="214" t="s">
        <v>128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40">
        <v>50</v>
      </c>
      <c r="B101" s="241" t="s">
        <v>287</v>
      </c>
      <c r="C101" s="261" t="s">
        <v>288</v>
      </c>
      <c r="D101" s="242" t="s">
        <v>217</v>
      </c>
      <c r="E101" s="243">
        <v>1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0</v>
      </c>
      <c r="O101" s="243">
        <f>ROUND(E101*N101,2)</f>
        <v>0</v>
      </c>
      <c r="P101" s="243">
        <v>0</v>
      </c>
      <c r="Q101" s="243">
        <f>ROUND(E101*P101,2)</f>
        <v>0</v>
      </c>
      <c r="R101" s="245"/>
      <c r="S101" s="245" t="s">
        <v>201</v>
      </c>
      <c r="T101" s="246" t="s">
        <v>196</v>
      </c>
      <c r="U101" s="225">
        <v>0</v>
      </c>
      <c r="V101" s="225">
        <f>ROUND(E101*U101,2)</f>
        <v>0</v>
      </c>
      <c r="W101" s="225"/>
      <c r="X101" s="225" t="s">
        <v>126</v>
      </c>
      <c r="Y101" s="225" t="s">
        <v>127</v>
      </c>
      <c r="Z101" s="214"/>
      <c r="AA101" s="214"/>
      <c r="AB101" s="214"/>
      <c r="AC101" s="214"/>
      <c r="AD101" s="214"/>
      <c r="AE101" s="214"/>
      <c r="AF101" s="214"/>
      <c r="AG101" s="214" t="s">
        <v>128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>
        <v>51</v>
      </c>
      <c r="B102" s="222" t="s">
        <v>289</v>
      </c>
      <c r="C102" s="268" t="s">
        <v>290</v>
      </c>
      <c r="D102" s="223" t="s">
        <v>0</v>
      </c>
      <c r="E102" s="258"/>
      <c r="F102" s="226"/>
      <c r="G102" s="225">
        <f>ROUND(E102*F102,2)</f>
        <v>0</v>
      </c>
      <c r="H102" s="226"/>
      <c r="I102" s="225">
        <f>ROUND(E102*H102,2)</f>
        <v>0</v>
      </c>
      <c r="J102" s="226"/>
      <c r="K102" s="225">
        <f>ROUND(E102*J102,2)</f>
        <v>0</v>
      </c>
      <c r="L102" s="225">
        <v>21</v>
      </c>
      <c r="M102" s="225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5" t="s">
        <v>263</v>
      </c>
      <c r="S102" s="225" t="s">
        <v>125</v>
      </c>
      <c r="T102" s="225" t="s">
        <v>125</v>
      </c>
      <c r="U102" s="225">
        <v>0</v>
      </c>
      <c r="V102" s="225">
        <f>ROUND(E102*U102,2)</f>
        <v>0</v>
      </c>
      <c r="W102" s="225"/>
      <c r="X102" s="225" t="s">
        <v>222</v>
      </c>
      <c r="Y102" s="225" t="s">
        <v>127</v>
      </c>
      <c r="Z102" s="214"/>
      <c r="AA102" s="214"/>
      <c r="AB102" s="214"/>
      <c r="AC102" s="214"/>
      <c r="AD102" s="214"/>
      <c r="AE102" s="214"/>
      <c r="AF102" s="214"/>
      <c r="AG102" s="214" t="s">
        <v>223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33" t="s">
        <v>119</v>
      </c>
      <c r="B103" s="234" t="s">
        <v>82</v>
      </c>
      <c r="C103" s="260" t="s">
        <v>83</v>
      </c>
      <c r="D103" s="235"/>
      <c r="E103" s="236"/>
      <c r="F103" s="237"/>
      <c r="G103" s="237">
        <f>SUMIF(AG104:AG131,"&lt;&gt;NOR",G104:G131)</f>
        <v>0</v>
      </c>
      <c r="H103" s="237"/>
      <c r="I103" s="237">
        <f>SUM(I104:I131)</f>
        <v>0</v>
      </c>
      <c r="J103" s="237"/>
      <c r="K103" s="237">
        <f>SUM(K104:K131)</f>
        <v>0</v>
      </c>
      <c r="L103" s="237"/>
      <c r="M103" s="237">
        <f>SUM(M104:M131)</f>
        <v>0</v>
      </c>
      <c r="N103" s="236"/>
      <c r="O103" s="236">
        <f>SUM(O104:O131)</f>
        <v>0.75000000000000011</v>
      </c>
      <c r="P103" s="236"/>
      <c r="Q103" s="236">
        <f>SUM(Q104:Q131)</f>
        <v>0</v>
      </c>
      <c r="R103" s="237"/>
      <c r="S103" s="237"/>
      <c r="T103" s="238"/>
      <c r="U103" s="232"/>
      <c r="V103" s="232">
        <f>SUM(V104:V131)</f>
        <v>115.15999999999998</v>
      </c>
      <c r="W103" s="232"/>
      <c r="X103" s="232"/>
      <c r="Y103" s="232"/>
      <c r="AG103" t="s">
        <v>120</v>
      </c>
    </row>
    <row r="104" spans="1:60" ht="22.5" outlineLevel="1" x14ac:dyDescent="0.2">
      <c r="A104" s="250">
        <v>52</v>
      </c>
      <c r="B104" s="251" t="s">
        <v>291</v>
      </c>
      <c r="C104" s="265" t="s">
        <v>292</v>
      </c>
      <c r="D104" s="252" t="s">
        <v>152</v>
      </c>
      <c r="E104" s="253">
        <v>8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21</v>
      </c>
      <c r="M104" s="255">
        <f>G104*(1+L104/100)</f>
        <v>0</v>
      </c>
      <c r="N104" s="253">
        <v>0</v>
      </c>
      <c r="O104" s="253">
        <f>ROUND(E104*N104,2)</f>
        <v>0</v>
      </c>
      <c r="P104" s="253">
        <v>0</v>
      </c>
      <c r="Q104" s="253">
        <f>ROUND(E104*P104,2)</f>
        <v>0</v>
      </c>
      <c r="R104" s="255" t="s">
        <v>263</v>
      </c>
      <c r="S104" s="255" t="s">
        <v>125</v>
      </c>
      <c r="T104" s="256" t="s">
        <v>125</v>
      </c>
      <c r="U104" s="225">
        <v>0.75</v>
      </c>
      <c r="V104" s="225">
        <f>ROUND(E104*U104,2)</f>
        <v>6</v>
      </c>
      <c r="W104" s="225"/>
      <c r="X104" s="225" t="s">
        <v>126</v>
      </c>
      <c r="Y104" s="225" t="s">
        <v>127</v>
      </c>
      <c r="Z104" s="214"/>
      <c r="AA104" s="214"/>
      <c r="AB104" s="214"/>
      <c r="AC104" s="214"/>
      <c r="AD104" s="214"/>
      <c r="AE104" s="214"/>
      <c r="AF104" s="214"/>
      <c r="AG104" s="214" t="s">
        <v>128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33.75" outlineLevel="1" x14ac:dyDescent="0.2">
      <c r="A105" s="240">
        <v>53</v>
      </c>
      <c r="B105" s="241" t="s">
        <v>293</v>
      </c>
      <c r="C105" s="261" t="s">
        <v>294</v>
      </c>
      <c r="D105" s="242" t="s">
        <v>157</v>
      </c>
      <c r="E105" s="243">
        <v>44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21</v>
      </c>
      <c r="M105" s="245">
        <f>G105*(1+L105/100)</f>
        <v>0</v>
      </c>
      <c r="N105" s="243">
        <v>9.0399999999999994E-3</v>
      </c>
      <c r="O105" s="243">
        <f>ROUND(E105*N105,2)</f>
        <v>0.4</v>
      </c>
      <c r="P105" s="243">
        <v>0</v>
      </c>
      <c r="Q105" s="243">
        <f>ROUND(E105*P105,2)</f>
        <v>0</v>
      </c>
      <c r="R105" s="245" t="s">
        <v>263</v>
      </c>
      <c r="S105" s="245" t="s">
        <v>125</v>
      </c>
      <c r="T105" s="246" t="s">
        <v>125</v>
      </c>
      <c r="U105" s="225">
        <v>0.54300000000000004</v>
      </c>
      <c r="V105" s="225">
        <f>ROUND(E105*U105,2)</f>
        <v>23.89</v>
      </c>
      <c r="W105" s="225"/>
      <c r="X105" s="225" t="s">
        <v>126</v>
      </c>
      <c r="Y105" s="225" t="s">
        <v>127</v>
      </c>
      <c r="Z105" s="214"/>
      <c r="AA105" s="214"/>
      <c r="AB105" s="214"/>
      <c r="AC105" s="214"/>
      <c r="AD105" s="214"/>
      <c r="AE105" s="214"/>
      <c r="AF105" s="214"/>
      <c r="AG105" s="214" t="s">
        <v>128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 x14ac:dyDescent="0.2">
      <c r="A106" s="221"/>
      <c r="B106" s="222"/>
      <c r="C106" s="266" t="s">
        <v>295</v>
      </c>
      <c r="D106" s="257"/>
      <c r="E106" s="257"/>
      <c r="F106" s="257"/>
      <c r="G106" s="257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4"/>
      <c r="AA106" s="214"/>
      <c r="AB106" s="214"/>
      <c r="AC106" s="214"/>
      <c r="AD106" s="214"/>
      <c r="AE106" s="214"/>
      <c r="AF106" s="214"/>
      <c r="AG106" s="214" t="s">
        <v>145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33.75" outlineLevel="1" x14ac:dyDescent="0.2">
      <c r="A107" s="240">
        <v>54</v>
      </c>
      <c r="B107" s="241" t="s">
        <v>296</v>
      </c>
      <c r="C107" s="261" t="s">
        <v>297</v>
      </c>
      <c r="D107" s="242" t="s">
        <v>157</v>
      </c>
      <c r="E107" s="243">
        <v>60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3">
        <v>8.8999999999999995E-4</v>
      </c>
      <c r="O107" s="243">
        <f>ROUND(E107*N107,2)</f>
        <v>0.05</v>
      </c>
      <c r="P107" s="243">
        <v>0</v>
      </c>
      <c r="Q107" s="243">
        <f>ROUND(E107*P107,2)</f>
        <v>0</v>
      </c>
      <c r="R107" s="245" t="s">
        <v>263</v>
      </c>
      <c r="S107" s="245" t="s">
        <v>125</v>
      </c>
      <c r="T107" s="246" t="s">
        <v>125</v>
      </c>
      <c r="U107" s="225">
        <v>0.30737999999999999</v>
      </c>
      <c r="V107" s="225">
        <f>ROUND(E107*U107,2)</f>
        <v>18.440000000000001</v>
      </c>
      <c r="W107" s="225"/>
      <c r="X107" s="225" t="s">
        <v>126</v>
      </c>
      <c r="Y107" s="225" t="s">
        <v>127</v>
      </c>
      <c r="Z107" s="214"/>
      <c r="AA107" s="214"/>
      <c r="AB107" s="214"/>
      <c r="AC107" s="214"/>
      <c r="AD107" s="214"/>
      <c r="AE107" s="214"/>
      <c r="AF107" s="214"/>
      <c r="AG107" s="214" t="s">
        <v>128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21"/>
      <c r="B108" s="222"/>
      <c r="C108" s="262" t="s">
        <v>298</v>
      </c>
      <c r="D108" s="247"/>
      <c r="E108" s="247"/>
      <c r="F108" s="247"/>
      <c r="G108" s="247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4"/>
      <c r="AA108" s="214"/>
      <c r="AB108" s="214"/>
      <c r="AC108" s="214"/>
      <c r="AD108" s="214"/>
      <c r="AE108" s="214"/>
      <c r="AF108" s="214"/>
      <c r="AG108" s="214" t="s">
        <v>130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2" x14ac:dyDescent="0.2">
      <c r="A109" s="221"/>
      <c r="B109" s="222"/>
      <c r="C109" s="264" t="s">
        <v>197</v>
      </c>
      <c r="D109" s="249"/>
      <c r="E109" s="249"/>
      <c r="F109" s="249"/>
      <c r="G109" s="249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4"/>
      <c r="AA109" s="214"/>
      <c r="AB109" s="214"/>
      <c r="AC109" s="214"/>
      <c r="AD109" s="214"/>
      <c r="AE109" s="214"/>
      <c r="AF109" s="214"/>
      <c r="AG109" s="214" t="s">
        <v>145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33.75" outlineLevel="1" x14ac:dyDescent="0.2">
      <c r="A110" s="240">
        <v>55</v>
      </c>
      <c r="B110" s="241" t="s">
        <v>299</v>
      </c>
      <c r="C110" s="261" t="s">
        <v>300</v>
      </c>
      <c r="D110" s="242" t="s">
        <v>157</v>
      </c>
      <c r="E110" s="243">
        <v>60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3">
        <v>1.0200000000000001E-3</v>
      </c>
      <c r="O110" s="243">
        <f>ROUND(E110*N110,2)</f>
        <v>0.06</v>
      </c>
      <c r="P110" s="243">
        <v>0</v>
      </c>
      <c r="Q110" s="243">
        <f>ROUND(E110*P110,2)</f>
        <v>0</v>
      </c>
      <c r="R110" s="245" t="s">
        <v>263</v>
      </c>
      <c r="S110" s="245" t="s">
        <v>125</v>
      </c>
      <c r="T110" s="246" t="s">
        <v>125</v>
      </c>
      <c r="U110" s="225">
        <v>0.31738</v>
      </c>
      <c r="V110" s="225">
        <f>ROUND(E110*U110,2)</f>
        <v>19.04</v>
      </c>
      <c r="W110" s="225"/>
      <c r="X110" s="225" t="s">
        <v>126</v>
      </c>
      <c r="Y110" s="225" t="s">
        <v>127</v>
      </c>
      <c r="Z110" s="214"/>
      <c r="AA110" s="214"/>
      <c r="AB110" s="214"/>
      <c r="AC110" s="214"/>
      <c r="AD110" s="214"/>
      <c r="AE110" s="214"/>
      <c r="AF110" s="214"/>
      <c r="AG110" s="214" t="s">
        <v>128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2">
      <c r="A111" s="221"/>
      <c r="B111" s="222"/>
      <c r="C111" s="262" t="s">
        <v>298</v>
      </c>
      <c r="D111" s="247"/>
      <c r="E111" s="247"/>
      <c r="F111" s="247"/>
      <c r="G111" s="247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4"/>
      <c r="AA111" s="214"/>
      <c r="AB111" s="214"/>
      <c r="AC111" s="214"/>
      <c r="AD111" s="214"/>
      <c r="AE111" s="214"/>
      <c r="AF111" s="214"/>
      <c r="AG111" s="214" t="s">
        <v>130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21"/>
      <c r="B112" s="222"/>
      <c r="C112" s="264" t="s">
        <v>197</v>
      </c>
      <c r="D112" s="249"/>
      <c r="E112" s="249"/>
      <c r="F112" s="249"/>
      <c r="G112" s="249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4"/>
      <c r="AA112" s="214"/>
      <c r="AB112" s="214"/>
      <c r="AC112" s="214"/>
      <c r="AD112" s="214"/>
      <c r="AE112" s="214"/>
      <c r="AF112" s="214"/>
      <c r="AG112" s="214" t="s">
        <v>145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33.75" outlineLevel="1" x14ac:dyDescent="0.2">
      <c r="A113" s="240">
        <v>56</v>
      </c>
      <c r="B113" s="241" t="s">
        <v>301</v>
      </c>
      <c r="C113" s="261" t="s">
        <v>302</v>
      </c>
      <c r="D113" s="242" t="s">
        <v>157</v>
      </c>
      <c r="E113" s="243">
        <v>44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1.6000000000000001E-3</v>
      </c>
      <c r="O113" s="243">
        <f>ROUND(E113*N113,2)</f>
        <v>7.0000000000000007E-2</v>
      </c>
      <c r="P113" s="243">
        <v>0</v>
      </c>
      <c r="Q113" s="243">
        <f>ROUND(E113*P113,2)</f>
        <v>0</v>
      </c>
      <c r="R113" s="245" t="s">
        <v>263</v>
      </c>
      <c r="S113" s="245" t="s">
        <v>125</v>
      </c>
      <c r="T113" s="246" t="s">
        <v>125</v>
      </c>
      <c r="U113" s="225">
        <v>0.33332000000000001</v>
      </c>
      <c r="V113" s="225">
        <f>ROUND(E113*U113,2)</f>
        <v>14.67</v>
      </c>
      <c r="W113" s="225"/>
      <c r="X113" s="225" t="s">
        <v>126</v>
      </c>
      <c r="Y113" s="225" t="s">
        <v>127</v>
      </c>
      <c r="Z113" s="214"/>
      <c r="AA113" s="214"/>
      <c r="AB113" s="214"/>
      <c r="AC113" s="214"/>
      <c r="AD113" s="214"/>
      <c r="AE113" s="214"/>
      <c r="AF113" s="214"/>
      <c r="AG113" s="214" t="s">
        <v>128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2" x14ac:dyDescent="0.2">
      <c r="A114" s="221"/>
      <c r="B114" s="222"/>
      <c r="C114" s="262" t="s">
        <v>298</v>
      </c>
      <c r="D114" s="247"/>
      <c r="E114" s="247"/>
      <c r="F114" s="247"/>
      <c r="G114" s="247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4"/>
      <c r="AA114" s="214"/>
      <c r="AB114" s="214"/>
      <c r="AC114" s="214"/>
      <c r="AD114" s="214"/>
      <c r="AE114" s="214"/>
      <c r="AF114" s="214"/>
      <c r="AG114" s="214" t="s">
        <v>130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 x14ac:dyDescent="0.2">
      <c r="A115" s="221"/>
      <c r="B115" s="222"/>
      <c r="C115" s="264" t="s">
        <v>197</v>
      </c>
      <c r="D115" s="249"/>
      <c r="E115" s="249"/>
      <c r="F115" s="249"/>
      <c r="G115" s="249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4"/>
      <c r="AA115" s="214"/>
      <c r="AB115" s="214"/>
      <c r="AC115" s="214"/>
      <c r="AD115" s="214"/>
      <c r="AE115" s="214"/>
      <c r="AF115" s="214"/>
      <c r="AG115" s="214" t="s">
        <v>145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33.75" outlineLevel="1" x14ac:dyDescent="0.2">
      <c r="A116" s="240">
        <v>57</v>
      </c>
      <c r="B116" s="241" t="s">
        <v>303</v>
      </c>
      <c r="C116" s="261" t="s">
        <v>304</v>
      </c>
      <c r="D116" s="242" t="s">
        <v>157</v>
      </c>
      <c r="E116" s="243">
        <v>20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21</v>
      </c>
      <c r="M116" s="245">
        <f>G116*(1+L116/100)</f>
        <v>0</v>
      </c>
      <c r="N116" s="243">
        <v>1.97E-3</v>
      </c>
      <c r="O116" s="243">
        <f>ROUND(E116*N116,2)</f>
        <v>0.04</v>
      </c>
      <c r="P116" s="243">
        <v>0</v>
      </c>
      <c r="Q116" s="243">
        <f>ROUND(E116*P116,2)</f>
        <v>0</v>
      </c>
      <c r="R116" s="245" t="s">
        <v>263</v>
      </c>
      <c r="S116" s="245" t="s">
        <v>125</v>
      </c>
      <c r="T116" s="246" t="s">
        <v>125</v>
      </c>
      <c r="U116" s="225">
        <v>0.3579</v>
      </c>
      <c r="V116" s="225">
        <f>ROUND(E116*U116,2)</f>
        <v>7.16</v>
      </c>
      <c r="W116" s="225"/>
      <c r="X116" s="225" t="s">
        <v>126</v>
      </c>
      <c r="Y116" s="225" t="s">
        <v>127</v>
      </c>
      <c r="Z116" s="214"/>
      <c r="AA116" s="214"/>
      <c r="AB116" s="214"/>
      <c r="AC116" s="214"/>
      <c r="AD116" s="214"/>
      <c r="AE116" s="214"/>
      <c r="AF116" s="214"/>
      <c r="AG116" s="214" t="s">
        <v>128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2" x14ac:dyDescent="0.2">
      <c r="A117" s="221"/>
      <c r="B117" s="222"/>
      <c r="C117" s="262" t="s">
        <v>298</v>
      </c>
      <c r="D117" s="247"/>
      <c r="E117" s="247"/>
      <c r="F117" s="247"/>
      <c r="G117" s="247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4"/>
      <c r="AA117" s="214"/>
      <c r="AB117" s="214"/>
      <c r="AC117" s="214"/>
      <c r="AD117" s="214"/>
      <c r="AE117" s="214"/>
      <c r="AF117" s="214"/>
      <c r="AG117" s="214" t="s">
        <v>130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21"/>
      <c r="B118" s="222"/>
      <c r="C118" s="264" t="s">
        <v>197</v>
      </c>
      <c r="D118" s="249"/>
      <c r="E118" s="249"/>
      <c r="F118" s="249"/>
      <c r="G118" s="249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4"/>
      <c r="AA118" s="214"/>
      <c r="AB118" s="214"/>
      <c r="AC118" s="214"/>
      <c r="AD118" s="214"/>
      <c r="AE118" s="214"/>
      <c r="AF118" s="214"/>
      <c r="AG118" s="214" t="s">
        <v>145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33.75" outlineLevel="1" x14ac:dyDescent="0.2">
      <c r="A119" s="240">
        <v>58</v>
      </c>
      <c r="B119" s="241" t="s">
        <v>305</v>
      </c>
      <c r="C119" s="261" t="s">
        <v>306</v>
      </c>
      <c r="D119" s="242" t="s">
        <v>157</v>
      </c>
      <c r="E119" s="243">
        <v>20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21</v>
      </c>
      <c r="M119" s="245">
        <f>G119*(1+L119/100)</f>
        <v>0</v>
      </c>
      <c r="N119" s="243">
        <v>2.3500000000000001E-3</v>
      </c>
      <c r="O119" s="243">
        <f>ROUND(E119*N119,2)</f>
        <v>0.05</v>
      </c>
      <c r="P119" s="243">
        <v>0</v>
      </c>
      <c r="Q119" s="243">
        <f>ROUND(E119*P119,2)</f>
        <v>0</v>
      </c>
      <c r="R119" s="245" t="s">
        <v>263</v>
      </c>
      <c r="S119" s="245" t="s">
        <v>125</v>
      </c>
      <c r="T119" s="246" t="s">
        <v>125</v>
      </c>
      <c r="U119" s="225">
        <v>0.4088</v>
      </c>
      <c r="V119" s="225">
        <f>ROUND(E119*U119,2)</f>
        <v>8.18</v>
      </c>
      <c r="W119" s="225"/>
      <c r="X119" s="225" t="s">
        <v>126</v>
      </c>
      <c r="Y119" s="225" t="s">
        <v>127</v>
      </c>
      <c r="Z119" s="214"/>
      <c r="AA119" s="214"/>
      <c r="AB119" s="214"/>
      <c r="AC119" s="214"/>
      <c r="AD119" s="214"/>
      <c r="AE119" s="214"/>
      <c r="AF119" s="214"/>
      <c r="AG119" s="214" t="s">
        <v>128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2" x14ac:dyDescent="0.2">
      <c r="A120" s="221"/>
      <c r="B120" s="222"/>
      <c r="C120" s="262" t="s">
        <v>298</v>
      </c>
      <c r="D120" s="247"/>
      <c r="E120" s="247"/>
      <c r="F120" s="247"/>
      <c r="G120" s="247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4"/>
      <c r="AA120" s="214"/>
      <c r="AB120" s="214"/>
      <c r="AC120" s="214"/>
      <c r="AD120" s="214"/>
      <c r="AE120" s="214"/>
      <c r="AF120" s="214"/>
      <c r="AG120" s="214" t="s">
        <v>130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21"/>
      <c r="B121" s="222"/>
      <c r="C121" s="264" t="s">
        <v>197</v>
      </c>
      <c r="D121" s="249"/>
      <c r="E121" s="249"/>
      <c r="F121" s="249"/>
      <c r="G121" s="249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4"/>
      <c r="AA121" s="214"/>
      <c r="AB121" s="214"/>
      <c r="AC121" s="214"/>
      <c r="AD121" s="214"/>
      <c r="AE121" s="214"/>
      <c r="AF121" s="214"/>
      <c r="AG121" s="214" t="s">
        <v>145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33.75" outlineLevel="1" x14ac:dyDescent="0.2">
      <c r="A122" s="240">
        <v>59</v>
      </c>
      <c r="B122" s="241" t="s">
        <v>307</v>
      </c>
      <c r="C122" s="261" t="s">
        <v>308</v>
      </c>
      <c r="D122" s="242" t="s">
        <v>157</v>
      </c>
      <c r="E122" s="243">
        <v>22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21</v>
      </c>
      <c r="M122" s="245">
        <f>G122*(1+L122/100)</f>
        <v>0</v>
      </c>
      <c r="N122" s="243">
        <v>3.7699999999999999E-3</v>
      </c>
      <c r="O122" s="243">
        <f>ROUND(E122*N122,2)</f>
        <v>0.08</v>
      </c>
      <c r="P122" s="243">
        <v>0</v>
      </c>
      <c r="Q122" s="243">
        <f>ROUND(E122*P122,2)</f>
        <v>0</v>
      </c>
      <c r="R122" s="245" t="s">
        <v>263</v>
      </c>
      <c r="S122" s="245" t="s">
        <v>125</v>
      </c>
      <c r="T122" s="246" t="s">
        <v>125</v>
      </c>
      <c r="U122" s="225">
        <v>0.46579999999999999</v>
      </c>
      <c r="V122" s="225">
        <f>ROUND(E122*U122,2)</f>
        <v>10.25</v>
      </c>
      <c r="W122" s="225"/>
      <c r="X122" s="225" t="s">
        <v>126</v>
      </c>
      <c r="Y122" s="225" t="s">
        <v>127</v>
      </c>
      <c r="Z122" s="214"/>
      <c r="AA122" s="214"/>
      <c r="AB122" s="214"/>
      <c r="AC122" s="214"/>
      <c r="AD122" s="214"/>
      <c r="AE122" s="214"/>
      <c r="AF122" s="214"/>
      <c r="AG122" s="214" t="s">
        <v>128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2" x14ac:dyDescent="0.2">
      <c r="A123" s="221"/>
      <c r="B123" s="222"/>
      <c r="C123" s="262" t="s">
        <v>298</v>
      </c>
      <c r="D123" s="247"/>
      <c r="E123" s="247"/>
      <c r="F123" s="247"/>
      <c r="G123" s="247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4"/>
      <c r="AA123" s="214"/>
      <c r="AB123" s="214"/>
      <c r="AC123" s="214"/>
      <c r="AD123" s="214"/>
      <c r="AE123" s="214"/>
      <c r="AF123" s="214"/>
      <c r="AG123" s="214" t="s">
        <v>130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 x14ac:dyDescent="0.2">
      <c r="A124" s="221"/>
      <c r="B124" s="222"/>
      <c r="C124" s="264" t="s">
        <v>197</v>
      </c>
      <c r="D124" s="249"/>
      <c r="E124" s="249"/>
      <c r="F124" s="249"/>
      <c r="G124" s="249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4"/>
      <c r="AA124" s="214"/>
      <c r="AB124" s="214"/>
      <c r="AC124" s="214"/>
      <c r="AD124" s="214"/>
      <c r="AE124" s="214"/>
      <c r="AF124" s="214"/>
      <c r="AG124" s="214" t="s">
        <v>145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40">
        <v>60</v>
      </c>
      <c r="B125" s="241" t="s">
        <v>309</v>
      </c>
      <c r="C125" s="261" t="s">
        <v>310</v>
      </c>
      <c r="D125" s="242" t="s">
        <v>157</v>
      </c>
      <c r="E125" s="243">
        <v>184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0</v>
      </c>
      <c r="O125" s="243">
        <f>ROUND(E125*N125,2)</f>
        <v>0</v>
      </c>
      <c r="P125" s="243">
        <v>0</v>
      </c>
      <c r="Q125" s="243">
        <f>ROUND(E125*P125,2)</f>
        <v>0</v>
      </c>
      <c r="R125" s="245" t="s">
        <v>263</v>
      </c>
      <c r="S125" s="245" t="s">
        <v>125</v>
      </c>
      <c r="T125" s="246" t="s">
        <v>125</v>
      </c>
      <c r="U125" s="225">
        <v>2.1499999999999998E-2</v>
      </c>
      <c r="V125" s="225">
        <f>ROUND(E125*U125,2)</f>
        <v>3.96</v>
      </c>
      <c r="W125" s="225"/>
      <c r="X125" s="225" t="s">
        <v>126</v>
      </c>
      <c r="Y125" s="225" t="s">
        <v>127</v>
      </c>
      <c r="Z125" s="214"/>
      <c r="AA125" s="214"/>
      <c r="AB125" s="214"/>
      <c r="AC125" s="214"/>
      <c r="AD125" s="214"/>
      <c r="AE125" s="214"/>
      <c r="AF125" s="214"/>
      <c r="AG125" s="214" t="s">
        <v>128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2">
      <c r="A126" s="221"/>
      <c r="B126" s="222"/>
      <c r="C126" s="266" t="s">
        <v>311</v>
      </c>
      <c r="D126" s="257"/>
      <c r="E126" s="257"/>
      <c r="F126" s="257"/>
      <c r="G126" s="257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25"/>
      <c r="Z126" s="214"/>
      <c r="AA126" s="214"/>
      <c r="AB126" s="214"/>
      <c r="AC126" s="214"/>
      <c r="AD126" s="214"/>
      <c r="AE126" s="214"/>
      <c r="AF126" s="214"/>
      <c r="AG126" s="214" t="s">
        <v>145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40">
        <v>61</v>
      </c>
      <c r="B127" s="241" t="s">
        <v>312</v>
      </c>
      <c r="C127" s="261" t="s">
        <v>313</v>
      </c>
      <c r="D127" s="242" t="s">
        <v>157</v>
      </c>
      <c r="E127" s="243">
        <v>42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21</v>
      </c>
      <c r="M127" s="245">
        <f>G127*(1+L127/100)</f>
        <v>0</v>
      </c>
      <c r="N127" s="243">
        <v>0</v>
      </c>
      <c r="O127" s="243">
        <f>ROUND(E127*N127,2)</f>
        <v>0</v>
      </c>
      <c r="P127" s="243">
        <v>0</v>
      </c>
      <c r="Q127" s="243">
        <f>ROUND(E127*P127,2)</f>
        <v>0</v>
      </c>
      <c r="R127" s="245" t="s">
        <v>263</v>
      </c>
      <c r="S127" s="245" t="s">
        <v>125</v>
      </c>
      <c r="T127" s="246" t="s">
        <v>125</v>
      </c>
      <c r="U127" s="225">
        <v>4.1000000000000002E-2</v>
      </c>
      <c r="V127" s="225">
        <f>ROUND(E127*U127,2)</f>
        <v>1.72</v>
      </c>
      <c r="W127" s="225"/>
      <c r="X127" s="225" t="s">
        <v>126</v>
      </c>
      <c r="Y127" s="225" t="s">
        <v>127</v>
      </c>
      <c r="Z127" s="214"/>
      <c r="AA127" s="214"/>
      <c r="AB127" s="214"/>
      <c r="AC127" s="214"/>
      <c r="AD127" s="214"/>
      <c r="AE127" s="214"/>
      <c r="AF127" s="214"/>
      <c r="AG127" s="214" t="s">
        <v>128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21"/>
      <c r="B128" s="222"/>
      <c r="C128" s="266" t="s">
        <v>311</v>
      </c>
      <c r="D128" s="257"/>
      <c r="E128" s="257"/>
      <c r="F128" s="257"/>
      <c r="G128" s="257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4"/>
      <c r="AA128" s="214"/>
      <c r="AB128" s="214"/>
      <c r="AC128" s="214"/>
      <c r="AD128" s="214"/>
      <c r="AE128" s="214"/>
      <c r="AF128" s="214"/>
      <c r="AG128" s="214" t="s">
        <v>145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40">
        <v>62</v>
      </c>
      <c r="B129" s="241" t="s">
        <v>314</v>
      </c>
      <c r="C129" s="261" t="s">
        <v>315</v>
      </c>
      <c r="D129" s="242" t="s">
        <v>157</v>
      </c>
      <c r="E129" s="243">
        <v>44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21</v>
      </c>
      <c r="M129" s="245">
        <f>G129*(1+L129/100)</f>
        <v>0</v>
      </c>
      <c r="N129" s="243">
        <v>0</v>
      </c>
      <c r="O129" s="243">
        <f>ROUND(E129*N129,2)</f>
        <v>0</v>
      </c>
      <c r="P129" s="243">
        <v>0</v>
      </c>
      <c r="Q129" s="243">
        <f>ROUND(E129*P129,2)</f>
        <v>0</v>
      </c>
      <c r="R129" s="245" t="s">
        <v>263</v>
      </c>
      <c r="S129" s="245" t="s">
        <v>125</v>
      </c>
      <c r="T129" s="246" t="s">
        <v>125</v>
      </c>
      <c r="U129" s="225">
        <v>4.2000000000000003E-2</v>
      </c>
      <c r="V129" s="225">
        <f>ROUND(E129*U129,2)</f>
        <v>1.85</v>
      </c>
      <c r="W129" s="225"/>
      <c r="X129" s="225" t="s">
        <v>126</v>
      </c>
      <c r="Y129" s="225" t="s">
        <v>127</v>
      </c>
      <c r="Z129" s="214"/>
      <c r="AA129" s="214"/>
      <c r="AB129" s="214"/>
      <c r="AC129" s="214"/>
      <c r="AD129" s="214"/>
      <c r="AE129" s="214"/>
      <c r="AF129" s="214"/>
      <c r="AG129" s="214" t="s">
        <v>128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2" x14ac:dyDescent="0.2">
      <c r="A130" s="221"/>
      <c r="B130" s="222"/>
      <c r="C130" s="266" t="s">
        <v>311</v>
      </c>
      <c r="D130" s="257"/>
      <c r="E130" s="257"/>
      <c r="F130" s="257"/>
      <c r="G130" s="257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4"/>
      <c r="AA130" s="214"/>
      <c r="AB130" s="214"/>
      <c r="AC130" s="214"/>
      <c r="AD130" s="214"/>
      <c r="AE130" s="214"/>
      <c r="AF130" s="214"/>
      <c r="AG130" s="214" t="s">
        <v>145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>
        <v>63</v>
      </c>
      <c r="B131" s="222" t="s">
        <v>316</v>
      </c>
      <c r="C131" s="268" t="s">
        <v>317</v>
      </c>
      <c r="D131" s="223" t="s">
        <v>0</v>
      </c>
      <c r="E131" s="258"/>
      <c r="F131" s="226"/>
      <c r="G131" s="225">
        <f>ROUND(E131*F131,2)</f>
        <v>0</v>
      </c>
      <c r="H131" s="226"/>
      <c r="I131" s="225">
        <f>ROUND(E131*H131,2)</f>
        <v>0</v>
      </c>
      <c r="J131" s="226"/>
      <c r="K131" s="225">
        <f>ROUND(E131*J131,2)</f>
        <v>0</v>
      </c>
      <c r="L131" s="225">
        <v>21</v>
      </c>
      <c r="M131" s="225">
        <f>G131*(1+L131/100)</f>
        <v>0</v>
      </c>
      <c r="N131" s="224">
        <v>0</v>
      </c>
      <c r="O131" s="224">
        <f>ROUND(E131*N131,2)</f>
        <v>0</v>
      </c>
      <c r="P131" s="224">
        <v>0</v>
      </c>
      <c r="Q131" s="224">
        <f>ROUND(E131*P131,2)</f>
        <v>0</v>
      </c>
      <c r="R131" s="225" t="s">
        <v>263</v>
      </c>
      <c r="S131" s="225" t="s">
        <v>125</v>
      </c>
      <c r="T131" s="225" t="s">
        <v>125</v>
      </c>
      <c r="U131" s="225">
        <v>0</v>
      </c>
      <c r="V131" s="225">
        <f>ROUND(E131*U131,2)</f>
        <v>0</v>
      </c>
      <c r="W131" s="225"/>
      <c r="X131" s="225" t="s">
        <v>222</v>
      </c>
      <c r="Y131" s="225" t="s">
        <v>127</v>
      </c>
      <c r="Z131" s="214"/>
      <c r="AA131" s="214"/>
      <c r="AB131" s="214"/>
      <c r="AC131" s="214"/>
      <c r="AD131" s="214"/>
      <c r="AE131" s="214"/>
      <c r="AF131" s="214"/>
      <c r="AG131" s="214" t="s">
        <v>223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x14ac:dyDescent="0.2">
      <c r="A132" s="233" t="s">
        <v>119</v>
      </c>
      <c r="B132" s="234" t="s">
        <v>84</v>
      </c>
      <c r="C132" s="260" t="s">
        <v>85</v>
      </c>
      <c r="D132" s="235"/>
      <c r="E132" s="236"/>
      <c r="F132" s="237"/>
      <c r="G132" s="237">
        <f>SUMIF(AG133:AG154,"&lt;&gt;NOR",G133:G154)</f>
        <v>0</v>
      </c>
      <c r="H132" s="237"/>
      <c r="I132" s="237">
        <f>SUM(I133:I154)</f>
        <v>0</v>
      </c>
      <c r="J132" s="237"/>
      <c r="K132" s="237">
        <f>SUM(K133:K154)</f>
        <v>0</v>
      </c>
      <c r="L132" s="237"/>
      <c r="M132" s="237">
        <f>SUM(M133:M154)</f>
        <v>0</v>
      </c>
      <c r="N132" s="236"/>
      <c r="O132" s="236">
        <f>SUM(O133:O154)</f>
        <v>0.30000000000000004</v>
      </c>
      <c r="P132" s="236"/>
      <c r="Q132" s="236">
        <f>SUM(Q133:Q154)</f>
        <v>0</v>
      </c>
      <c r="R132" s="237"/>
      <c r="S132" s="237"/>
      <c r="T132" s="238"/>
      <c r="U132" s="232"/>
      <c r="V132" s="232">
        <f>SUM(V133:V154)</f>
        <v>39.46</v>
      </c>
      <c r="W132" s="232"/>
      <c r="X132" s="232"/>
      <c r="Y132" s="232"/>
      <c r="AG132" t="s">
        <v>120</v>
      </c>
    </row>
    <row r="133" spans="1:60" ht="22.5" outlineLevel="1" x14ac:dyDescent="0.2">
      <c r="A133" s="250">
        <v>64</v>
      </c>
      <c r="B133" s="251" t="s">
        <v>318</v>
      </c>
      <c r="C133" s="265" t="s">
        <v>319</v>
      </c>
      <c r="D133" s="252" t="s">
        <v>152</v>
      </c>
      <c r="E133" s="253">
        <v>1</v>
      </c>
      <c r="F133" s="254"/>
      <c r="G133" s="255">
        <f>ROUND(E133*F133,2)</f>
        <v>0</v>
      </c>
      <c r="H133" s="254"/>
      <c r="I133" s="255">
        <f>ROUND(E133*H133,2)</f>
        <v>0</v>
      </c>
      <c r="J133" s="254"/>
      <c r="K133" s="255">
        <f>ROUND(E133*J133,2)</f>
        <v>0</v>
      </c>
      <c r="L133" s="255">
        <v>21</v>
      </c>
      <c r="M133" s="255">
        <f>G133*(1+L133/100)</f>
        <v>0</v>
      </c>
      <c r="N133" s="253">
        <v>3.4000000000000002E-4</v>
      </c>
      <c r="O133" s="253">
        <f>ROUND(E133*N133,2)</f>
        <v>0</v>
      </c>
      <c r="P133" s="253">
        <v>0</v>
      </c>
      <c r="Q133" s="253">
        <f>ROUND(E133*P133,2)</f>
        <v>0</v>
      </c>
      <c r="R133" s="255" t="s">
        <v>263</v>
      </c>
      <c r="S133" s="255" t="s">
        <v>125</v>
      </c>
      <c r="T133" s="256" t="s">
        <v>125</v>
      </c>
      <c r="U133" s="225">
        <v>0.20599999999999999</v>
      </c>
      <c r="V133" s="225">
        <f>ROUND(E133*U133,2)</f>
        <v>0.21</v>
      </c>
      <c r="W133" s="225"/>
      <c r="X133" s="225" t="s">
        <v>126</v>
      </c>
      <c r="Y133" s="225" t="s">
        <v>127</v>
      </c>
      <c r="Z133" s="214"/>
      <c r="AA133" s="214"/>
      <c r="AB133" s="214"/>
      <c r="AC133" s="214"/>
      <c r="AD133" s="214"/>
      <c r="AE133" s="214"/>
      <c r="AF133" s="214"/>
      <c r="AG133" s="214" t="s">
        <v>128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ht="22.5" outlineLevel="1" x14ac:dyDescent="0.2">
      <c r="A134" s="250">
        <v>65</v>
      </c>
      <c r="B134" s="251" t="s">
        <v>320</v>
      </c>
      <c r="C134" s="265" t="s">
        <v>321</v>
      </c>
      <c r="D134" s="252" t="s">
        <v>152</v>
      </c>
      <c r="E134" s="253">
        <v>10</v>
      </c>
      <c r="F134" s="254"/>
      <c r="G134" s="255">
        <f>ROUND(E134*F134,2)</f>
        <v>0</v>
      </c>
      <c r="H134" s="254"/>
      <c r="I134" s="255">
        <f>ROUND(E134*H134,2)</f>
        <v>0</v>
      </c>
      <c r="J134" s="254"/>
      <c r="K134" s="255">
        <f>ROUND(E134*J134,2)</f>
        <v>0</v>
      </c>
      <c r="L134" s="255">
        <v>21</v>
      </c>
      <c r="M134" s="255">
        <f>G134*(1+L134/100)</f>
        <v>0</v>
      </c>
      <c r="N134" s="253">
        <v>2.036E-2</v>
      </c>
      <c r="O134" s="253">
        <f>ROUND(E134*N134,2)</f>
        <v>0.2</v>
      </c>
      <c r="P134" s="253">
        <v>0</v>
      </c>
      <c r="Q134" s="253">
        <f>ROUND(E134*P134,2)</f>
        <v>0</v>
      </c>
      <c r="R134" s="255" t="s">
        <v>263</v>
      </c>
      <c r="S134" s="255" t="s">
        <v>125</v>
      </c>
      <c r="T134" s="256" t="s">
        <v>125</v>
      </c>
      <c r="U134" s="225">
        <v>1.29</v>
      </c>
      <c r="V134" s="225">
        <f>ROUND(E134*U134,2)</f>
        <v>12.9</v>
      </c>
      <c r="W134" s="225"/>
      <c r="X134" s="225" t="s">
        <v>126</v>
      </c>
      <c r="Y134" s="225" t="s">
        <v>127</v>
      </c>
      <c r="Z134" s="214"/>
      <c r="AA134" s="214"/>
      <c r="AB134" s="214"/>
      <c r="AC134" s="214"/>
      <c r="AD134" s="214"/>
      <c r="AE134" s="214"/>
      <c r="AF134" s="214"/>
      <c r="AG134" s="214" t="s">
        <v>128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50">
        <v>66</v>
      </c>
      <c r="B135" s="251" t="s">
        <v>322</v>
      </c>
      <c r="C135" s="265" t="s">
        <v>323</v>
      </c>
      <c r="D135" s="252" t="s">
        <v>324</v>
      </c>
      <c r="E135" s="253">
        <v>8</v>
      </c>
      <c r="F135" s="254"/>
      <c r="G135" s="255">
        <f>ROUND(E135*F135,2)</f>
        <v>0</v>
      </c>
      <c r="H135" s="254"/>
      <c r="I135" s="255">
        <f>ROUND(E135*H135,2)</f>
        <v>0</v>
      </c>
      <c r="J135" s="254"/>
      <c r="K135" s="255">
        <f>ROUND(E135*J135,2)</f>
        <v>0</v>
      </c>
      <c r="L135" s="255">
        <v>21</v>
      </c>
      <c r="M135" s="255">
        <f>G135*(1+L135/100)</f>
        <v>0</v>
      </c>
      <c r="N135" s="253">
        <v>6.62E-3</v>
      </c>
      <c r="O135" s="253">
        <f>ROUND(E135*N135,2)</f>
        <v>0.05</v>
      </c>
      <c r="P135" s="253">
        <v>0</v>
      </c>
      <c r="Q135" s="253">
        <f>ROUND(E135*P135,2)</f>
        <v>0</v>
      </c>
      <c r="R135" s="255" t="s">
        <v>263</v>
      </c>
      <c r="S135" s="255" t="s">
        <v>125</v>
      </c>
      <c r="T135" s="256" t="s">
        <v>125</v>
      </c>
      <c r="U135" s="225">
        <v>0.78</v>
      </c>
      <c r="V135" s="225">
        <f>ROUND(E135*U135,2)</f>
        <v>6.24</v>
      </c>
      <c r="W135" s="225"/>
      <c r="X135" s="225" t="s">
        <v>126</v>
      </c>
      <c r="Y135" s="225" t="s">
        <v>127</v>
      </c>
      <c r="Z135" s="214"/>
      <c r="AA135" s="214"/>
      <c r="AB135" s="214"/>
      <c r="AC135" s="214"/>
      <c r="AD135" s="214"/>
      <c r="AE135" s="214"/>
      <c r="AF135" s="214"/>
      <c r="AG135" s="214" t="s">
        <v>128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1" x14ac:dyDescent="0.2">
      <c r="A136" s="250">
        <v>67</v>
      </c>
      <c r="B136" s="251" t="s">
        <v>325</v>
      </c>
      <c r="C136" s="265" t="s">
        <v>326</v>
      </c>
      <c r="D136" s="252" t="s">
        <v>152</v>
      </c>
      <c r="E136" s="253">
        <v>2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21</v>
      </c>
      <c r="M136" s="255">
        <f>G136*(1+L136/100)</f>
        <v>0</v>
      </c>
      <c r="N136" s="253">
        <v>1.576E-2</v>
      </c>
      <c r="O136" s="253">
        <f>ROUND(E136*N136,2)</f>
        <v>0.03</v>
      </c>
      <c r="P136" s="253">
        <v>0</v>
      </c>
      <c r="Q136" s="253">
        <f>ROUND(E136*P136,2)</f>
        <v>0</v>
      </c>
      <c r="R136" s="255" t="s">
        <v>263</v>
      </c>
      <c r="S136" s="255" t="s">
        <v>125</v>
      </c>
      <c r="T136" s="256" t="s">
        <v>125</v>
      </c>
      <c r="U136" s="225">
        <v>1.238</v>
      </c>
      <c r="V136" s="225">
        <f>ROUND(E136*U136,2)</f>
        <v>2.48</v>
      </c>
      <c r="W136" s="225"/>
      <c r="X136" s="225" t="s">
        <v>126</v>
      </c>
      <c r="Y136" s="225" t="s">
        <v>127</v>
      </c>
      <c r="Z136" s="214"/>
      <c r="AA136" s="214"/>
      <c r="AB136" s="214"/>
      <c r="AC136" s="214"/>
      <c r="AD136" s="214"/>
      <c r="AE136" s="214"/>
      <c r="AF136" s="214"/>
      <c r="AG136" s="214" t="s">
        <v>128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0">
        <v>68</v>
      </c>
      <c r="B137" s="251" t="s">
        <v>327</v>
      </c>
      <c r="C137" s="265" t="s">
        <v>328</v>
      </c>
      <c r="D137" s="252" t="s">
        <v>152</v>
      </c>
      <c r="E137" s="253">
        <v>4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21</v>
      </c>
      <c r="M137" s="255">
        <f>G137*(1+L137/100)</f>
        <v>0</v>
      </c>
      <c r="N137" s="253">
        <v>1E-4</v>
      </c>
      <c r="O137" s="253">
        <f>ROUND(E137*N137,2)</f>
        <v>0</v>
      </c>
      <c r="P137" s="253">
        <v>0</v>
      </c>
      <c r="Q137" s="253">
        <f>ROUND(E137*P137,2)</f>
        <v>0</v>
      </c>
      <c r="R137" s="255" t="s">
        <v>263</v>
      </c>
      <c r="S137" s="255" t="s">
        <v>125</v>
      </c>
      <c r="T137" s="256" t="s">
        <v>125</v>
      </c>
      <c r="U137" s="225">
        <v>6.2E-2</v>
      </c>
      <c r="V137" s="225">
        <f>ROUND(E137*U137,2)</f>
        <v>0.25</v>
      </c>
      <c r="W137" s="225"/>
      <c r="X137" s="225" t="s">
        <v>126</v>
      </c>
      <c r="Y137" s="225" t="s">
        <v>127</v>
      </c>
      <c r="Z137" s="214"/>
      <c r="AA137" s="214"/>
      <c r="AB137" s="214"/>
      <c r="AC137" s="214"/>
      <c r="AD137" s="214"/>
      <c r="AE137" s="214"/>
      <c r="AF137" s="214"/>
      <c r="AG137" s="214" t="s">
        <v>128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50">
        <v>69</v>
      </c>
      <c r="B138" s="251" t="s">
        <v>329</v>
      </c>
      <c r="C138" s="265" t="s">
        <v>330</v>
      </c>
      <c r="D138" s="252" t="s">
        <v>152</v>
      </c>
      <c r="E138" s="253">
        <v>8</v>
      </c>
      <c r="F138" s="254"/>
      <c r="G138" s="255">
        <f>ROUND(E138*F138,2)</f>
        <v>0</v>
      </c>
      <c r="H138" s="254"/>
      <c r="I138" s="255">
        <f>ROUND(E138*H138,2)</f>
        <v>0</v>
      </c>
      <c r="J138" s="254"/>
      <c r="K138" s="255">
        <f>ROUND(E138*J138,2)</f>
        <v>0</v>
      </c>
      <c r="L138" s="255">
        <v>21</v>
      </c>
      <c r="M138" s="255">
        <f>G138*(1+L138/100)</f>
        <v>0</v>
      </c>
      <c r="N138" s="253">
        <v>1.6299999999999999E-3</v>
      </c>
      <c r="O138" s="253">
        <f>ROUND(E138*N138,2)</f>
        <v>0.01</v>
      </c>
      <c r="P138" s="253">
        <v>0</v>
      </c>
      <c r="Q138" s="253">
        <f>ROUND(E138*P138,2)</f>
        <v>0</v>
      </c>
      <c r="R138" s="255" t="s">
        <v>263</v>
      </c>
      <c r="S138" s="255" t="s">
        <v>125</v>
      </c>
      <c r="T138" s="256" t="s">
        <v>125</v>
      </c>
      <c r="U138" s="225">
        <v>0.42399999999999999</v>
      </c>
      <c r="V138" s="225">
        <f>ROUND(E138*U138,2)</f>
        <v>3.39</v>
      </c>
      <c r="W138" s="225"/>
      <c r="X138" s="225" t="s">
        <v>126</v>
      </c>
      <c r="Y138" s="225" t="s">
        <v>127</v>
      </c>
      <c r="Z138" s="214"/>
      <c r="AA138" s="214"/>
      <c r="AB138" s="214"/>
      <c r="AC138" s="214"/>
      <c r="AD138" s="214"/>
      <c r="AE138" s="214"/>
      <c r="AF138" s="214"/>
      <c r="AG138" s="214" t="s">
        <v>128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50">
        <v>70</v>
      </c>
      <c r="B139" s="251" t="s">
        <v>331</v>
      </c>
      <c r="C139" s="265" t="s">
        <v>332</v>
      </c>
      <c r="D139" s="252" t="s">
        <v>152</v>
      </c>
      <c r="E139" s="253">
        <v>2</v>
      </c>
      <c r="F139" s="254"/>
      <c r="G139" s="255">
        <f>ROUND(E139*F139,2)</f>
        <v>0</v>
      </c>
      <c r="H139" s="254"/>
      <c r="I139" s="255">
        <f>ROUND(E139*H139,2)</f>
        <v>0</v>
      </c>
      <c r="J139" s="254"/>
      <c r="K139" s="255">
        <f>ROUND(E139*J139,2)</f>
        <v>0</v>
      </c>
      <c r="L139" s="255">
        <v>21</v>
      </c>
      <c r="M139" s="255">
        <f>G139*(1+L139/100)</f>
        <v>0</v>
      </c>
      <c r="N139" s="253">
        <v>2.5999999999999998E-4</v>
      </c>
      <c r="O139" s="253">
        <f>ROUND(E139*N139,2)</f>
        <v>0</v>
      </c>
      <c r="P139" s="253">
        <v>0</v>
      </c>
      <c r="Q139" s="253">
        <f>ROUND(E139*P139,2)</f>
        <v>0</v>
      </c>
      <c r="R139" s="255" t="s">
        <v>263</v>
      </c>
      <c r="S139" s="255" t="s">
        <v>125</v>
      </c>
      <c r="T139" s="256" t="s">
        <v>125</v>
      </c>
      <c r="U139" s="225">
        <v>0.16500000000000001</v>
      </c>
      <c r="V139" s="225">
        <f>ROUND(E139*U139,2)</f>
        <v>0.33</v>
      </c>
      <c r="W139" s="225"/>
      <c r="X139" s="225" t="s">
        <v>126</v>
      </c>
      <c r="Y139" s="225" t="s">
        <v>127</v>
      </c>
      <c r="Z139" s="214"/>
      <c r="AA139" s="214"/>
      <c r="AB139" s="214"/>
      <c r="AC139" s="214"/>
      <c r="AD139" s="214"/>
      <c r="AE139" s="214"/>
      <c r="AF139" s="214"/>
      <c r="AG139" s="214" t="s">
        <v>128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50">
        <v>71</v>
      </c>
      <c r="B140" s="251" t="s">
        <v>333</v>
      </c>
      <c r="C140" s="265" t="s">
        <v>334</v>
      </c>
      <c r="D140" s="252" t="s">
        <v>152</v>
      </c>
      <c r="E140" s="253">
        <v>2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21</v>
      </c>
      <c r="M140" s="255">
        <f>G140*(1+L140/100)</f>
        <v>0</v>
      </c>
      <c r="N140" s="253">
        <v>1.06E-3</v>
      </c>
      <c r="O140" s="253">
        <f>ROUND(E140*N140,2)</f>
        <v>0</v>
      </c>
      <c r="P140" s="253">
        <v>0</v>
      </c>
      <c r="Q140" s="253">
        <f>ROUND(E140*P140,2)</f>
        <v>0</v>
      </c>
      <c r="R140" s="255" t="s">
        <v>263</v>
      </c>
      <c r="S140" s="255" t="s">
        <v>125</v>
      </c>
      <c r="T140" s="256" t="s">
        <v>125</v>
      </c>
      <c r="U140" s="225">
        <v>0.42399999999999999</v>
      </c>
      <c r="V140" s="225">
        <f>ROUND(E140*U140,2)</f>
        <v>0.85</v>
      </c>
      <c r="W140" s="225"/>
      <c r="X140" s="225" t="s">
        <v>126</v>
      </c>
      <c r="Y140" s="225" t="s">
        <v>127</v>
      </c>
      <c r="Z140" s="214"/>
      <c r="AA140" s="214"/>
      <c r="AB140" s="214"/>
      <c r="AC140" s="214"/>
      <c r="AD140" s="214"/>
      <c r="AE140" s="214"/>
      <c r="AF140" s="214"/>
      <c r="AG140" s="214" t="s">
        <v>128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2.5" outlineLevel="1" x14ac:dyDescent="0.2">
      <c r="A141" s="250">
        <v>72</v>
      </c>
      <c r="B141" s="251" t="s">
        <v>335</v>
      </c>
      <c r="C141" s="265" t="s">
        <v>336</v>
      </c>
      <c r="D141" s="252" t="s">
        <v>152</v>
      </c>
      <c r="E141" s="253">
        <v>12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21</v>
      </c>
      <c r="M141" s="255">
        <f>G141*(1+L141/100)</f>
        <v>0</v>
      </c>
      <c r="N141" s="253">
        <v>2.3000000000000001E-4</v>
      </c>
      <c r="O141" s="253">
        <f>ROUND(E141*N141,2)</f>
        <v>0</v>
      </c>
      <c r="P141" s="253">
        <v>0</v>
      </c>
      <c r="Q141" s="253">
        <f>ROUND(E141*P141,2)</f>
        <v>0</v>
      </c>
      <c r="R141" s="255" t="s">
        <v>263</v>
      </c>
      <c r="S141" s="255" t="s">
        <v>125</v>
      </c>
      <c r="T141" s="256" t="s">
        <v>125</v>
      </c>
      <c r="U141" s="225">
        <v>8.2000000000000003E-2</v>
      </c>
      <c r="V141" s="225">
        <f>ROUND(E141*U141,2)</f>
        <v>0.98</v>
      </c>
      <c r="W141" s="225"/>
      <c r="X141" s="225" t="s">
        <v>126</v>
      </c>
      <c r="Y141" s="225" t="s">
        <v>127</v>
      </c>
      <c r="Z141" s="214"/>
      <c r="AA141" s="214"/>
      <c r="AB141" s="214"/>
      <c r="AC141" s="214"/>
      <c r="AD141" s="214"/>
      <c r="AE141" s="214"/>
      <c r="AF141" s="214"/>
      <c r="AG141" s="214" t="s">
        <v>128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 x14ac:dyDescent="0.2">
      <c r="A142" s="250">
        <v>73</v>
      </c>
      <c r="B142" s="251" t="s">
        <v>337</v>
      </c>
      <c r="C142" s="265" t="s">
        <v>338</v>
      </c>
      <c r="D142" s="252" t="s">
        <v>152</v>
      </c>
      <c r="E142" s="253">
        <v>11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21</v>
      </c>
      <c r="M142" s="255">
        <f>G142*(1+L142/100)</f>
        <v>0</v>
      </c>
      <c r="N142" s="253">
        <v>3.3E-4</v>
      </c>
      <c r="O142" s="253">
        <f>ROUND(E142*N142,2)</f>
        <v>0</v>
      </c>
      <c r="P142" s="253">
        <v>0</v>
      </c>
      <c r="Q142" s="253">
        <f>ROUND(E142*P142,2)</f>
        <v>0</v>
      </c>
      <c r="R142" s="255" t="s">
        <v>263</v>
      </c>
      <c r="S142" s="255" t="s">
        <v>125</v>
      </c>
      <c r="T142" s="256" t="s">
        <v>125</v>
      </c>
      <c r="U142" s="225">
        <v>9.2999999999999999E-2</v>
      </c>
      <c r="V142" s="225">
        <f>ROUND(E142*U142,2)</f>
        <v>1.02</v>
      </c>
      <c r="W142" s="225"/>
      <c r="X142" s="225" t="s">
        <v>126</v>
      </c>
      <c r="Y142" s="225" t="s">
        <v>127</v>
      </c>
      <c r="Z142" s="214"/>
      <c r="AA142" s="214"/>
      <c r="AB142" s="214"/>
      <c r="AC142" s="214"/>
      <c r="AD142" s="214"/>
      <c r="AE142" s="214"/>
      <c r="AF142" s="214"/>
      <c r="AG142" s="214" t="s">
        <v>128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2.5" outlineLevel="1" x14ac:dyDescent="0.2">
      <c r="A143" s="250">
        <v>74</v>
      </c>
      <c r="B143" s="251" t="s">
        <v>339</v>
      </c>
      <c r="C143" s="265" t="s">
        <v>340</v>
      </c>
      <c r="D143" s="252" t="s">
        <v>152</v>
      </c>
      <c r="E143" s="253">
        <v>24</v>
      </c>
      <c r="F143" s="254"/>
      <c r="G143" s="255">
        <f>ROUND(E143*F143,2)</f>
        <v>0</v>
      </c>
      <c r="H143" s="254"/>
      <c r="I143" s="255">
        <f>ROUND(E143*H143,2)</f>
        <v>0</v>
      </c>
      <c r="J143" s="254"/>
      <c r="K143" s="255">
        <f>ROUND(E143*J143,2)</f>
        <v>0</v>
      </c>
      <c r="L143" s="255">
        <v>21</v>
      </c>
      <c r="M143" s="255">
        <f>G143*(1+L143/100)</f>
        <v>0</v>
      </c>
      <c r="N143" s="253">
        <v>1.4999999999999999E-4</v>
      </c>
      <c r="O143" s="253">
        <f>ROUND(E143*N143,2)</f>
        <v>0</v>
      </c>
      <c r="P143" s="253">
        <v>0</v>
      </c>
      <c r="Q143" s="253">
        <f>ROUND(E143*P143,2)</f>
        <v>0</v>
      </c>
      <c r="R143" s="255" t="s">
        <v>263</v>
      </c>
      <c r="S143" s="255" t="s">
        <v>125</v>
      </c>
      <c r="T143" s="256" t="s">
        <v>125</v>
      </c>
      <c r="U143" s="225">
        <v>6.5000000000000002E-2</v>
      </c>
      <c r="V143" s="225">
        <f>ROUND(E143*U143,2)</f>
        <v>1.56</v>
      </c>
      <c r="W143" s="225"/>
      <c r="X143" s="225" t="s">
        <v>126</v>
      </c>
      <c r="Y143" s="225" t="s">
        <v>127</v>
      </c>
      <c r="Z143" s="214"/>
      <c r="AA143" s="214"/>
      <c r="AB143" s="214"/>
      <c r="AC143" s="214"/>
      <c r="AD143" s="214"/>
      <c r="AE143" s="214"/>
      <c r="AF143" s="214"/>
      <c r="AG143" s="214" t="s">
        <v>128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50">
        <v>75</v>
      </c>
      <c r="B144" s="251" t="s">
        <v>341</v>
      </c>
      <c r="C144" s="265" t="s">
        <v>342</v>
      </c>
      <c r="D144" s="252" t="s">
        <v>152</v>
      </c>
      <c r="E144" s="253">
        <v>2</v>
      </c>
      <c r="F144" s="254"/>
      <c r="G144" s="255">
        <f>ROUND(E144*F144,2)</f>
        <v>0</v>
      </c>
      <c r="H144" s="254"/>
      <c r="I144" s="255">
        <f>ROUND(E144*H144,2)</f>
        <v>0</v>
      </c>
      <c r="J144" s="254"/>
      <c r="K144" s="255">
        <f>ROUND(E144*J144,2)</f>
        <v>0</v>
      </c>
      <c r="L144" s="255">
        <v>21</v>
      </c>
      <c r="M144" s="255">
        <f>G144*(1+L144/100)</f>
        <v>0</v>
      </c>
      <c r="N144" s="253">
        <v>1.9000000000000001E-4</v>
      </c>
      <c r="O144" s="253">
        <f>ROUND(E144*N144,2)</f>
        <v>0</v>
      </c>
      <c r="P144" s="253">
        <v>0</v>
      </c>
      <c r="Q144" s="253">
        <f>ROUND(E144*P144,2)</f>
        <v>0</v>
      </c>
      <c r="R144" s="255" t="s">
        <v>263</v>
      </c>
      <c r="S144" s="255" t="s">
        <v>125</v>
      </c>
      <c r="T144" s="256" t="s">
        <v>125</v>
      </c>
      <c r="U144" s="225">
        <v>8.3000000000000004E-2</v>
      </c>
      <c r="V144" s="225">
        <f>ROUND(E144*U144,2)</f>
        <v>0.17</v>
      </c>
      <c r="W144" s="225"/>
      <c r="X144" s="225" t="s">
        <v>126</v>
      </c>
      <c r="Y144" s="225" t="s">
        <v>127</v>
      </c>
      <c r="Z144" s="214"/>
      <c r="AA144" s="214"/>
      <c r="AB144" s="214"/>
      <c r="AC144" s="214"/>
      <c r="AD144" s="214"/>
      <c r="AE144" s="214"/>
      <c r="AF144" s="214"/>
      <c r="AG144" s="214" t="s">
        <v>128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50">
        <v>76</v>
      </c>
      <c r="B145" s="251" t="s">
        <v>343</v>
      </c>
      <c r="C145" s="265" t="s">
        <v>344</v>
      </c>
      <c r="D145" s="252" t="s">
        <v>152</v>
      </c>
      <c r="E145" s="253">
        <v>2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21</v>
      </c>
      <c r="M145" s="255">
        <f>G145*(1+L145/100)</f>
        <v>0</v>
      </c>
      <c r="N145" s="253">
        <v>1.42E-3</v>
      </c>
      <c r="O145" s="253">
        <f>ROUND(E145*N145,2)</f>
        <v>0</v>
      </c>
      <c r="P145" s="253">
        <v>0</v>
      </c>
      <c r="Q145" s="253">
        <f>ROUND(E145*P145,2)</f>
        <v>0</v>
      </c>
      <c r="R145" s="255" t="s">
        <v>263</v>
      </c>
      <c r="S145" s="255" t="s">
        <v>125</v>
      </c>
      <c r="T145" s="256" t="s">
        <v>125</v>
      </c>
      <c r="U145" s="225">
        <v>0.42399999999999999</v>
      </c>
      <c r="V145" s="225">
        <f>ROUND(E145*U145,2)</f>
        <v>0.85</v>
      </c>
      <c r="W145" s="225"/>
      <c r="X145" s="225" t="s">
        <v>126</v>
      </c>
      <c r="Y145" s="225" t="s">
        <v>127</v>
      </c>
      <c r="Z145" s="214"/>
      <c r="AA145" s="214"/>
      <c r="AB145" s="214"/>
      <c r="AC145" s="214"/>
      <c r="AD145" s="214"/>
      <c r="AE145" s="214"/>
      <c r="AF145" s="214"/>
      <c r="AG145" s="214" t="s">
        <v>128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50">
        <v>77</v>
      </c>
      <c r="B146" s="251" t="s">
        <v>345</v>
      </c>
      <c r="C146" s="265" t="s">
        <v>346</v>
      </c>
      <c r="D146" s="252" t="s">
        <v>152</v>
      </c>
      <c r="E146" s="253">
        <v>2</v>
      </c>
      <c r="F146" s="254"/>
      <c r="G146" s="255">
        <f>ROUND(E146*F146,2)</f>
        <v>0</v>
      </c>
      <c r="H146" s="254"/>
      <c r="I146" s="255">
        <f>ROUND(E146*H146,2)</f>
        <v>0</v>
      </c>
      <c r="J146" s="254"/>
      <c r="K146" s="255">
        <f>ROUND(E146*J146,2)</f>
        <v>0</v>
      </c>
      <c r="L146" s="255">
        <v>21</v>
      </c>
      <c r="M146" s="255">
        <f>G146*(1+L146/100)</f>
        <v>0</v>
      </c>
      <c r="N146" s="253">
        <v>2.1299999999999999E-3</v>
      </c>
      <c r="O146" s="253">
        <f>ROUND(E146*N146,2)</f>
        <v>0</v>
      </c>
      <c r="P146" s="253">
        <v>0</v>
      </c>
      <c r="Q146" s="253">
        <f>ROUND(E146*P146,2)</f>
        <v>0</v>
      </c>
      <c r="R146" s="255" t="s">
        <v>263</v>
      </c>
      <c r="S146" s="255" t="s">
        <v>125</v>
      </c>
      <c r="T146" s="256" t="s">
        <v>125</v>
      </c>
      <c r="U146" s="225">
        <v>0.53800000000000003</v>
      </c>
      <c r="V146" s="225">
        <f>ROUND(E146*U146,2)</f>
        <v>1.08</v>
      </c>
      <c r="W146" s="225"/>
      <c r="X146" s="225" t="s">
        <v>126</v>
      </c>
      <c r="Y146" s="225" t="s">
        <v>127</v>
      </c>
      <c r="Z146" s="214"/>
      <c r="AA146" s="214"/>
      <c r="AB146" s="214"/>
      <c r="AC146" s="214"/>
      <c r="AD146" s="214"/>
      <c r="AE146" s="214"/>
      <c r="AF146" s="214"/>
      <c r="AG146" s="214" t="s">
        <v>128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1" x14ac:dyDescent="0.2">
      <c r="A147" s="250">
        <v>78</v>
      </c>
      <c r="B147" s="251" t="s">
        <v>347</v>
      </c>
      <c r="C147" s="265" t="s">
        <v>348</v>
      </c>
      <c r="D147" s="252" t="s">
        <v>152</v>
      </c>
      <c r="E147" s="253">
        <v>5</v>
      </c>
      <c r="F147" s="254"/>
      <c r="G147" s="255">
        <f>ROUND(E147*F147,2)</f>
        <v>0</v>
      </c>
      <c r="H147" s="254"/>
      <c r="I147" s="255">
        <f>ROUND(E147*H147,2)</f>
        <v>0</v>
      </c>
      <c r="J147" s="254"/>
      <c r="K147" s="255">
        <f>ROUND(E147*J147,2)</f>
        <v>0</v>
      </c>
      <c r="L147" s="255">
        <v>21</v>
      </c>
      <c r="M147" s="255">
        <f>G147*(1+L147/100)</f>
        <v>0</v>
      </c>
      <c r="N147" s="253">
        <v>6.3000000000000003E-4</v>
      </c>
      <c r="O147" s="253">
        <f>ROUND(E147*N147,2)</f>
        <v>0</v>
      </c>
      <c r="P147" s="253">
        <v>0</v>
      </c>
      <c r="Q147" s="253">
        <f>ROUND(E147*P147,2)</f>
        <v>0</v>
      </c>
      <c r="R147" s="255" t="s">
        <v>263</v>
      </c>
      <c r="S147" s="255" t="s">
        <v>125</v>
      </c>
      <c r="T147" s="256" t="s">
        <v>125</v>
      </c>
      <c r="U147" s="225">
        <v>0.38100000000000001</v>
      </c>
      <c r="V147" s="225">
        <f>ROUND(E147*U147,2)</f>
        <v>1.91</v>
      </c>
      <c r="W147" s="225"/>
      <c r="X147" s="225" t="s">
        <v>126</v>
      </c>
      <c r="Y147" s="225" t="s">
        <v>127</v>
      </c>
      <c r="Z147" s="214"/>
      <c r="AA147" s="214"/>
      <c r="AB147" s="214"/>
      <c r="AC147" s="214"/>
      <c r="AD147" s="214"/>
      <c r="AE147" s="214"/>
      <c r="AF147" s="214"/>
      <c r="AG147" s="214" t="s">
        <v>128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40">
        <v>79</v>
      </c>
      <c r="B148" s="241" t="s">
        <v>349</v>
      </c>
      <c r="C148" s="261" t="s">
        <v>350</v>
      </c>
      <c r="D148" s="242" t="s">
        <v>152</v>
      </c>
      <c r="E148" s="243">
        <v>3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21</v>
      </c>
      <c r="M148" s="245">
        <f>G148*(1+L148/100)</f>
        <v>0</v>
      </c>
      <c r="N148" s="243">
        <v>2.5200000000000001E-3</v>
      </c>
      <c r="O148" s="243">
        <f>ROUND(E148*N148,2)</f>
        <v>0.01</v>
      </c>
      <c r="P148" s="243">
        <v>0</v>
      </c>
      <c r="Q148" s="243">
        <f>ROUND(E148*P148,2)</f>
        <v>0</v>
      </c>
      <c r="R148" s="245" t="s">
        <v>263</v>
      </c>
      <c r="S148" s="245" t="s">
        <v>125</v>
      </c>
      <c r="T148" s="246" t="s">
        <v>125</v>
      </c>
      <c r="U148" s="225">
        <v>0.43</v>
      </c>
      <c r="V148" s="225">
        <f>ROUND(E148*U148,2)</f>
        <v>1.29</v>
      </c>
      <c r="W148" s="225"/>
      <c r="X148" s="225" t="s">
        <v>126</v>
      </c>
      <c r="Y148" s="225" t="s">
        <v>127</v>
      </c>
      <c r="Z148" s="214"/>
      <c r="AA148" s="214"/>
      <c r="AB148" s="214"/>
      <c r="AC148" s="214"/>
      <c r="AD148" s="214"/>
      <c r="AE148" s="214"/>
      <c r="AF148" s="214"/>
      <c r="AG148" s="214" t="s">
        <v>128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2" x14ac:dyDescent="0.2">
      <c r="A149" s="221"/>
      <c r="B149" s="222"/>
      <c r="C149" s="266" t="s">
        <v>351</v>
      </c>
      <c r="D149" s="257"/>
      <c r="E149" s="257"/>
      <c r="F149" s="257"/>
      <c r="G149" s="257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25"/>
      <c r="Z149" s="214"/>
      <c r="AA149" s="214"/>
      <c r="AB149" s="214"/>
      <c r="AC149" s="214"/>
      <c r="AD149" s="214"/>
      <c r="AE149" s="214"/>
      <c r="AF149" s="214"/>
      <c r="AG149" s="214" t="s">
        <v>145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50">
        <v>80</v>
      </c>
      <c r="B150" s="251" t="s">
        <v>352</v>
      </c>
      <c r="C150" s="265" t="s">
        <v>353</v>
      </c>
      <c r="D150" s="252" t="s">
        <v>152</v>
      </c>
      <c r="E150" s="253">
        <v>8</v>
      </c>
      <c r="F150" s="254"/>
      <c r="G150" s="255">
        <f>ROUND(E150*F150,2)</f>
        <v>0</v>
      </c>
      <c r="H150" s="254"/>
      <c r="I150" s="255">
        <f>ROUND(E150*H150,2)</f>
        <v>0</v>
      </c>
      <c r="J150" s="254"/>
      <c r="K150" s="255">
        <f>ROUND(E150*J150,2)</f>
        <v>0</v>
      </c>
      <c r="L150" s="255">
        <v>21</v>
      </c>
      <c r="M150" s="255">
        <f>G150*(1+L150/100)</f>
        <v>0</v>
      </c>
      <c r="N150" s="253">
        <v>2.4000000000000001E-4</v>
      </c>
      <c r="O150" s="253">
        <f>ROUND(E150*N150,2)</f>
        <v>0</v>
      </c>
      <c r="P150" s="253">
        <v>0</v>
      </c>
      <c r="Q150" s="253">
        <f>ROUND(E150*P150,2)</f>
        <v>0</v>
      </c>
      <c r="R150" s="255" t="s">
        <v>263</v>
      </c>
      <c r="S150" s="255" t="s">
        <v>125</v>
      </c>
      <c r="T150" s="256" t="s">
        <v>125</v>
      </c>
      <c r="U150" s="225">
        <v>0.28000000000000003</v>
      </c>
      <c r="V150" s="225">
        <f>ROUND(E150*U150,2)</f>
        <v>2.2400000000000002</v>
      </c>
      <c r="W150" s="225"/>
      <c r="X150" s="225" t="s">
        <v>126</v>
      </c>
      <c r="Y150" s="225" t="s">
        <v>127</v>
      </c>
      <c r="Z150" s="214"/>
      <c r="AA150" s="214"/>
      <c r="AB150" s="214"/>
      <c r="AC150" s="214"/>
      <c r="AD150" s="214"/>
      <c r="AE150" s="214"/>
      <c r="AF150" s="214"/>
      <c r="AG150" s="214" t="s">
        <v>128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50">
        <v>81</v>
      </c>
      <c r="B151" s="251" t="s">
        <v>354</v>
      </c>
      <c r="C151" s="265" t="s">
        <v>355</v>
      </c>
      <c r="D151" s="252" t="s">
        <v>217</v>
      </c>
      <c r="E151" s="253">
        <v>12</v>
      </c>
      <c r="F151" s="254"/>
      <c r="G151" s="255">
        <f>ROUND(E151*F151,2)</f>
        <v>0</v>
      </c>
      <c r="H151" s="254"/>
      <c r="I151" s="255">
        <f>ROUND(E151*H151,2)</f>
        <v>0</v>
      </c>
      <c r="J151" s="254"/>
      <c r="K151" s="255">
        <f>ROUND(E151*J151,2)</f>
        <v>0</v>
      </c>
      <c r="L151" s="255">
        <v>21</v>
      </c>
      <c r="M151" s="255">
        <f>G151*(1+L151/100)</f>
        <v>0</v>
      </c>
      <c r="N151" s="253">
        <v>0</v>
      </c>
      <c r="O151" s="253">
        <f>ROUND(E151*N151,2)</f>
        <v>0</v>
      </c>
      <c r="P151" s="253">
        <v>0</v>
      </c>
      <c r="Q151" s="253">
        <f>ROUND(E151*P151,2)</f>
        <v>0</v>
      </c>
      <c r="R151" s="255"/>
      <c r="S151" s="255" t="s">
        <v>201</v>
      </c>
      <c r="T151" s="256" t="s">
        <v>196</v>
      </c>
      <c r="U151" s="225">
        <v>0</v>
      </c>
      <c r="V151" s="225">
        <f>ROUND(E151*U151,2)</f>
        <v>0</v>
      </c>
      <c r="W151" s="225"/>
      <c r="X151" s="225" t="s">
        <v>126</v>
      </c>
      <c r="Y151" s="225" t="s">
        <v>127</v>
      </c>
      <c r="Z151" s="214"/>
      <c r="AA151" s="214"/>
      <c r="AB151" s="214"/>
      <c r="AC151" s="214"/>
      <c r="AD151" s="214"/>
      <c r="AE151" s="214"/>
      <c r="AF151" s="214"/>
      <c r="AG151" s="214" t="s">
        <v>128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50">
        <v>82</v>
      </c>
      <c r="B152" s="251" t="s">
        <v>356</v>
      </c>
      <c r="C152" s="265" t="s">
        <v>357</v>
      </c>
      <c r="D152" s="252" t="s">
        <v>217</v>
      </c>
      <c r="E152" s="253">
        <v>11</v>
      </c>
      <c r="F152" s="254"/>
      <c r="G152" s="255">
        <f>ROUND(E152*F152,2)</f>
        <v>0</v>
      </c>
      <c r="H152" s="254"/>
      <c r="I152" s="255">
        <f>ROUND(E152*H152,2)</f>
        <v>0</v>
      </c>
      <c r="J152" s="254"/>
      <c r="K152" s="255">
        <f>ROUND(E152*J152,2)</f>
        <v>0</v>
      </c>
      <c r="L152" s="255">
        <v>21</v>
      </c>
      <c r="M152" s="255">
        <f>G152*(1+L152/100)</f>
        <v>0</v>
      </c>
      <c r="N152" s="253">
        <v>0</v>
      </c>
      <c r="O152" s="253">
        <f>ROUND(E152*N152,2)</f>
        <v>0</v>
      </c>
      <c r="P152" s="253">
        <v>0</v>
      </c>
      <c r="Q152" s="253">
        <f>ROUND(E152*P152,2)</f>
        <v>0</v>
      </c>
      <c r="R152" s="255"/>
      <c r="S152" s="255" t="s">
        <v>201</v>
      </c>
      <c r="T152" s="256" t="s">
        <v>196</v>
      </c>
      <c r="U152" s="225">
        <v>0</v>
      </c>
      <c r="V152" s="225">
        <f>ROUND(E152*U152,2)</f>
        <v>0</v>
      </c>
      <c r="W152" s="225"/>
      <c r="X152" s="225" t="s">
        <v>126</v>
      </c>
      <c r="Y152" s="225" t="s">
        <v>127</v>
      </c>
      <c r="Z152" s="214"/>
      <c r="AA152" s="214"/>
      <c r="AB152" s="214"/>
      <c r="AC152" s="214"/>
      <c r="AD152" s="214"/>
      <c r="AE152" s="214"/>
      <c r="AF152" s="214"/>
      <c r="AG152" s="214" t="s">
        <v>128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50">
        <v>83</v>
      </c>
      <c r="B153" s="251" t="s">
        <v>358</v>
      </c>
      <c r="C153" s="265" t="s">
        <v>359</v>
      </c>
      <c r="D153" s="252" t="s">
        <v>152</v>
      </c>
      <c r="E153" s="253">
        <v>1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21</v>
      </c>
      <c r="M153" s="255">
        <f>G153*(1+L153/100)</f>
        <v>0</v>
      </c>
      <c r="N153" s="253">
        <v>2.1000000000000001E-4</v>
      </c>
      <c r="O153" s="253">
        <f>ROUND(E153*N153,2)</f>
        <v>0</v>
      </c>
      <c r="P153" s="253">
        <v>0</v>
      </c>
      <c r="Q153" s="253">
        <f>ROUND(E153*P153,2)</f>
        <v>0</v>
      </c>
      <c r="R153" s="255"/>
      <c r="S153" s="255" t="s">
        <v>201</v>
      </c>
      <c r="T153" s="256" t="s">
        <v>125</v>
      </c>
      <c r="U153" s="225">
        <v>0.16500000000000001</v>
      </c>
      <c r="V153" s="225">
        <f>ROUND(E153*U153,2)</f>
        <v>0.17</v>
      </c>
      <c r="W153" s="225"/>
      <c r="X153" s="225" t="s">
        <v>126</v>
      </c>
      <c r="Y153" s="225" t="s">
        <v>127</v>
      </c>
      <c r="Z153" s="214"/>
      <c r="AA153" s="214"/>
      <c r="AB153" s="214"/>
      <c r="AC153" s="214"/>
      <c r="AD153" s="214"/>
      <c r="AE153" s="214"/>
      <c r="AF153" s="214"/>
      <c r="AG153" s="214" t="s">
        <v>128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50">
        <v>84</v>
      </c>
      <c r="B154" s="251" t="s">
        <v>360</v>
      </c>
      <c r="C154" s="265" t="s">
        <v>361</v>
      </c>
      <c r="D154" s="252" t="s">
        <v>152</v>
      </c>
      <c r="E154" s="253">
        <v>22</v>
      </c>
      <c r="F154" s="254"/>
      <c r="G154" s="255">
        <f>ROUND(E154*F154,2)</f>
        <v>0</v>
      </c>
      <c r="H154" s="254"/>
      <c r="I154" s="255">
        <f>ROUND(E154*H154,2)</f>
        <v>0</v>
      </c>
      <c r="J154" s="254"/>
      <c r="K154" s="255">
        <f>ROUND(E154*J154,2)</f>
        <v>0</v>
      </c>
      <c r="L154" s="255">
        <v>21</v>
      </c>
      <c r="M154" s="255">
        <f>G154*(1+L154/100)</f>
        <v>0</v>
      </c>
      <c r="N154" s="253">
        <v>1.4999999999999999E-4</v>
      </c>
      <c r="O154" s="253">
        <f>ROUND(E154*N154,2)</f>
        <v>0</v>
      </c>
      <c r="P154" s="253">
        <v>0</v>
      </c>
      <c r="Q154" s="253">
        <f>ROUND(E154*P154,2)</f>
        <v>0</v>
      </c>
      <c r="R154" s="255"/>
      <c r="S154" s="255" t="s">
        <v>201</v>
      </c>
      <c r="T154" s="256" t="s">
        <v>196</v>
      </c>
      <c r="U154" s="225">
        <v>7.0000000000000007E-2</v>
      </c>
      <c r="V154" s="225">
        <f>ROUND(E154*U154,2)</f>
        <v>1.54</v>
      </c>
      <c r="W154" s="225"/>
      <c r="X154" s="225" t="s">
        <v>126</v>
      </c>
      <c r="Y154" s="225" t="s">
        <v>127</v>
      </c>
      <c r="Z154" s="214"/>
      <c r="AA154" s="214"/>
      <c r="AB154" s="214"/>
      <c r="AC154" s="214"/>
      <c r="AD154" s="214"/>
      <c r="AE154" s="214"/>
      <c r="AF154" s="214"/>
      <c r="AG154" s="214" t="s">
        <v>128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2">
      <c r="A155" s="233" t="s">
        <v>119</v>
      </c>
      <c r="B155" s="234" t="s">
        <v>86</v>
      </c>
      <c r="C155" s="260" t="s">
        <v>87</v>
      </c>
      <c r="D155" s="235"/>
      <c r="E155" s="236"/>
      <c r="F155" s="237"/>
      <c r="G155" s="237">
        <f>SUMIF(AG156:AG157,"&lt;&gt;NOR",G156:G157)</f>
        <v>0</v>
      </c>
      <c r="H155" s="237"/>
      <c r="I155" s="237">
        <f>SUM(I156:I157)</f>
        <v>0</v>
      </c>
      <c r="J155" s="237"/>
      <c r="K155" s="237">
        <f>SUM(K156:K157)</f>
        <v>0</v>
      </c>
      <c r="L155" s="237"/>
      <c r="M155" s="237">
        <f>SUM(M156:M157)</f>
        <v>0</v>
      </c>
      <c r="N155" s="236"/>
      <c r="O155" s="236">
        <f>SUM(O156:O157)</f>
        <v>0.01</v>
      </c>
      <c r="P155" s="236"/>
      <c r="Q155" s="236">
        <f>SUM(Q156:Q157)</f>
        <v>0</v>
      </c>
      <c r="R155" s="237"/>
      <c r="S155" s="237"/>
      <c r="T155" s="238"/>
      <c r="U155" s="232"/>
      <c r="V155" s="232">
        <f>SUM(V156:V157)</f>
        <v>6.16</v>
      </c>
      <c r="W155" s="232"/>
      <c r="X155" s="232"/>
      <c r="Y155" s="232"/>
      <c r="AG155" t="s">
        <v>120</v>
      </c>
    </row>
    <row r="156" spans="1:60" ht="22.5" outlineLevel="1" x14ac:dyDescent="0.2">
      <c r="A156" s="240">
        <v>85</v>
      </c>
      <c r="B156" s="241" t="s">
        <v>362</v>
      </c>
      <c r="C156" s="261" t="s">
        <v>363</v>
      </c>
      <c r="D156" s="242" t="s">
        <v>157</v>
      </c>
      <c r="E156" s="243">
        <v>44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21</v>
      </c>
      <c r="M156" s="245">
        <f>G156*(1+L156/100)</f>
        <v>0</v>
      </c>
      <c r="N156" s="243">
        <v>1.2E-4</v>
      </c>
      <c r="O156" s="243">
        <f>ROUND(E156*N156,2)</f>
        <v>0.01</v>
      </c>
      <c r="P156" s="243">
        <v>0</v>
      </c>
      <c r="Q156" s="243">
        <f>ROUND(E156*P156,2)</f>
        <v>0</v>
      </c>
      <c r="R156" s="245" t="s">
        <v>364</v>
      </c>
      <c r="S156" s="245" t="s">
        <v>125</v>
      </c>
      <c r="T156" s="246" t="s">
        <v>125</v>
      </c>
      <c r="U156" s="225">
        <v>0.14000000000000001</v>
      </c>
      <c r="V156" s="225">
        <f>ROUND(E156*U156,2)</f>
        <v>6.16</v>
      </c>
      <c r="W156" s="225"/>
      <c r="X156" s="225" t="s">
        <v>126</v>
      </c>
      <c r="Y156" s="225" t="s">
        <v>127</v>
      </c>
      <c r="Z156" s="214"/>
      <c r="AA156" s="214"/>
      <c r="AB156" s="214"/>
      <c r="AC156" s="214"/>
      <c r="AD156" s="214"/>
      <c r="AE156" s="214"/>
      <c r="AF156" s="214"/>
      <c r="AG156" s="214" t="s">
        <v>128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2" x14ac:dyDescent="0.2">
      <c r="A157" s="221"/>
      <c r="B157" s="222"/>
      <c r="C157" s="262" t="s">
        <v>365</v>
      </c>
      <c r="D157" s="247"/>
      <c r="E157" s="247"/>
      <c r="F157" s="247"/>
      <c r="G157" s="247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25"/>
      <c r="Z157" s="214"/>
      <c r="AA157" s="214"/>
      <c r="AB157" s="214"/>
      <c r="AC157" s="214"/>
      <c r="AD157" s="214"/>
      <c r="AE157" s="214"/>
      <c r="AF157" s="214"/>
      <c r="AG157" s="214" t="s">
        <v>130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x14ac:dyDescent="0.2">
      <c r="A158" s="233" t="s">
        <v>119</v>
      </c>
      <c r="B158" s="234" t="s">
        <v>88</v>
      </c>
      <c r="C158" s="260" t="s">
        <v>89</v>
      </c>
      <c r="D158" s="235"/>
      <c r="E158" s="236"/>
      <c r="F158" s="237"/>
      <c r="G158" s="237">
        <f>SUMIF(AG159:AG165,"&lt;&gt;NOR",G159:G165)</f>
        <v>0</v>
      </c>
      <c r="H158" s="237"/>
      <c r="I158" s="237">
        <f>SUM(I159:I165)</f>
        <v>0</v>
      </c>
      <c r="J158" s="237"/>
      <c r="K158" s="237">
        <f>SUM(K159:K165)</f>
        <v>0</v>
      </c>
      <c r="L158" s="237"/>
      <c r="M158" s="237">
        <f>SUM(M159:M165)</f>
        <v>0</v>
      </c>
      <c r="N158" s="236"/>
      <c r="O158" s="236">
        <f>SUM(O159:O165)</f>
        <v>0.01</v>
      </c>
      <c r="P158" s="236"/>
      <c r="Q158" s="236">
        <f>SUM(Q159:Q165)</f>
        <v>0</v>
      </c>
      <c r="R158" s="237"/>
      <c r="S158" s="237"/>
      <c r="T158" s="238"/>
      <c r="U158" s="232"/>
      <c r="V158" s="232">
        <f>SUM(V159:V165)</f>
        <v>3.39</v>
      </c>
      <c r="W158" s="232"/>
      <c r="X158" s="232"/>
      <c r="Y158" s="232"/>
      <c r="AG158" t="s">
        <v>120</v>
      </c>
    </row>
    <row r="159" spans="1:60" ht="22.5" outlineLevel="1" x14ac:dyDescent="0.2">
      <c r="A159" s="250">
        <v>86</v>
      </c>
      <c r="B159" s="251" t="s">
        <v>366</v>
      </c>
      <c r="C159" s="265" t="s">
        <v>367</v>
      </c>
      <c r="D159" s="252" t="s">
        <v>217</v>
      </c>
      <c r="E159" s="253">
        <v>1</v>
      </c>
      <c r="F159" s="254"/>
      <c r="G159" s="255">
        <f>ROUND(E159*F159,2)</f>
        <v>0</v>
      </c>
      <c r="H159" s="254"/>
      <c r="I159" s="255">
        <f>ROUND(E159*H159,2)</f>
        <v>0</v>
      </c>
      <c r="J159" s="254"/>
      <c r="K159" s="255">
        <f>ROUND(E159*J159,2)</f>
        <v>0</v>
      </c>
      <c r="L159" s="255">
        <v>21</v>
      </c>
      <c r="M159" s="255">
        <f>G159*(1+L159/100)</f>
        <v>0</v>
      </c>
      <c r="N159" s="253">
        <v>0</v>
      </c>
      <c r="O159" s="253">
        <f>ROUND(E159*N159,2)</f>
        <v>0</v>
      </c>
      <c r="P159" s="253">
        <v>0</v>
      </c>
      <c r="Q159" s="253">
        <f>ROUND(E159*P159,2)</f>
        <v>0</v>
      </c>
      <c r="R159" s="255"/>
      <c r="S159" s="255" t="s">
        <v>201</v>
      </c>
      <c r="T159" s="256" t="s">
        <v>196</v>
      </c>
      <c r="U159" s="225">
        <v>0</v>
      </c>
      <c r="V159" s="225">
        <f>ROUND(E159*U159,2)</f>
        <v>0</v>
      </c>
      <c r="W159" s="225"/>
      <c r="X159" s="225" t="s">
        <v>126</v>
      </c>
      <c r="Y159" s="225" t="s">
        <v>127</v>
      </c>
      <c r="Z159" s="214"/>
      <c r="AA159" s="214"/>
      <c r="AB159" s="214"/>
      <c r="AC159" s="214"/>
      <c r="AD159" s="214"/>
      <c r="AE159" s="214"/>
      <c r="AF159" s="214"/>
      <c r="AG159" s="214" t="s">
        <v>128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50">
        <v>87</v>
      </c>
      <c r="B160" s="251" t="s">
        <v>368</v>
      </c>
      <c r="C160" s="265" t="s">
        <v>369</v>
      </c>
      <c r="D160" s="252" t="s">
        <v>370</v>
      </c>
      <c r="E160" s="253">
        <v>40</v>
      </c>
      <c r="F160" s="254"/>
      <c r="G160" s="255">
        <f>ROUND(E160*F160,2)</f>
        <v>0</v>
      </c>
      <c r="H160" s="254"/>
      <c r="I160" s="255">
        <f>ROUND(E160*H160,2)</f>
        <v>0</v>
      </c>
      <c r="J160" s="254"/>
      <c r="K160" s="255">
        <f>ROUND(E160*J160,2)</f>
        <v>0</v>
      </c>
      <c r="L160" s="255">
        <v>21</v>
      </c>
      <c r="M160" s="255">
        <f>G160*(1+L160/100)</f>
        <v>0</v>
      </c>
      <c r="N160" s="253">
        <v>0</v>
      </c>
      <c r="O160" s="253">
        <f>ROUND(E160*N160,2)</f>
        <v>0</v>
      </c>
      <c r="P160" s="253">
        <v>0</v>
      </c>
      <c r="Q160" s="253">
        <f>ROUND(E160*P160,2)</f>
        <v>0</v>
      </c>
      <c r="R160" s="255"/>
      <c r="S160" s="255" t="s">
        <v>201</v>
      </c>
      <c r="T160" s="256" t="s">
        <v>196</v>
      </c>
      <c r="U160" s="225">
        <v>0</v>
      </c>
      <c r="V160" s="225">
        <f>ROUND(E160*U160,2)</f>
        <v>0</v>
      </c>
      <c r="W160" s="225"/>
      <c r="X160" s="225" t="s">
        <v>126</v>
      </c>
      <c r="Y160" s="225" t="s">
        <v>127</v>
      </c>
      <c r="Z160" s="214"/>
      <c r="AA160" s="214"/>
      <c r="AB160" s="214"/>
      <c r="AC160" s="214"/>
      <c r="AD160" s="214"/>
      <c r="AE160" s="214"/>
      <c r="AF160" s="214"/>
      <c r="AG160" s="214" t="s">
        <v>128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1" x14ac:dyDescent="0.2">
      <c r="A161" s="240">
        <v>88</v>
      </c>
      <c r="B161" s="241" t="s">
        <v>371</v>
      </c>
      <c r="C161" s="261" t="s">
        <v>372</v>
      </c>
      <c r="D161" s="242" t="s">
        <v>217</v>
      </c>
      <c r="E161" s="243">
        <v>1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21</v>
      </c>
      <c r="M161" s="245">
        <f>G161*(1+L161/100)</f>
        <v>0</v>
      </c>
      <c r="N161" s="243">
        <v>0</v>
      </c>
      <c r="O161" s="243">
        <f>ROUND(E161*N161,2)</f>
        <v>0</v>
      </c>
      <c r="P161" s="243">
        <v>0</v>
      </c>
      <c r="Q161" s="243">
        <f>ROUND(E161*P161,2)</f>
        <v>0</v>
      </c>
      <c r="R161" s="245"/>
      <c r="S161" s="245" t="s">
        <v>201</v>
      </c>
      <c r="T161" s="246" t="s">
        <v>196</v>
      </c>
      <c r="U161" s="225">
        <v>0</v>
      </c>
      <c r="V161" s="225">
        <f>ROUND(E161*U161,2)</f>
        <v>0</v>
      </c>
      <c r="W161" s="225"/>
      <c r="X161" s="225" t="s">
        <v>126</v>
      </c>
      <c r="Y161" s="225" t="s">
        <v>127</v>
      </c>
      <c r="Z161" s="214"/>
      <c r="AA161" s="214"/>
      <c r="AB161" s="214"/>
      <c r="AC161" s="214"/>
      <c r="AD161" s="214"/>
      <c r="AE161" s="214"/>
      <c r="AF161" s="214"/>
      <c r="AG161" s="214" t="s">
        <v>128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2" x14ac:dyDescent="0.2">
      <c r="A162" s="221"/>
      <c r="B162" s="222"/>
      <c r="C162" s="266" t="s">
        <v>373</v>
      </c>
      <c r="D162" s="257"/>
      <c r="E162" s="257"/>
      <c r="F162" s="257"/>
      <c r="G162" s="257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4"/>
      <c r="AA162" s="214"/>
      <c r="AB162" s="214"/>
      <c r="AC162" s="214"/>
      <c r="AD162" s="214"/>
      <c r="AE162" s="214"/>
      <c r="AF162" s="214"/>
      <c r="AG162" s="214" t="s">
        <v>145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40">
        <v>89</v>
      </c>
      <c r="B163" s="241" t="s">
        <v>374</v>
      </c>
      <c r="C163" s="261" t="s">
        <v>375</v>
      </c>
      <c r="D163" s="242" t="s">
        <v>152</v>
      </c>
      <c r="E163" s="243">
        <v>2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21</v>
      </c>
      <c r="M163" s="245">
        <f>G163*(1+L163/100)</f>
        <v>0</v>
      </c>
      <c r="N163" s="243">
        <v>2.9399999999999999E-3</v>
      </c>
      <c r="O163" s="243">
        <f>ROUND(E163*N163,2)</f>
        <v>0.01</v>
      </c>
      <c r="P163" s="243">
        <v>0</v>
      </c>
      <c r="Q163" s="243">
        <f>ROUND(E163*P163,2)</f>
        <v>0</v>
      </c>
      <c r="R163" s="245"/>
      <c r="S163" s="245" t="s">
        <v>201</v>
      </c>
      <c r="T163" s="246" t="s">
        <v>196</v>
      </c>
      <c r="U163" s="225">
        <v>1.6950000000000001</v>
      </c>
      <c r="V163" s="225">
        <f>ROUND(E163*U163,2)</f>
        <v>3.39</v>
      </c>
      <c r="W163" s="225"/>
      <c r="X163" s="225" t="s">
        <v>126</v>
      </c>
      <c r="Y163" s="225" t="s">
        <v>127</v>
      </c>
      <c r="Z163" s="214"/>
      <c r="AA163" s="214"/>
      <c r="AB163" s="214"/>
      <c r="AC163" s="214"/>
      <c r="AD163" s="214"/>
      <c r="AE163" s="214"/>
      <c r="AF163" s="214"/>
      <c r="AG163" s="214" t="s">
        <v>128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22.5" outlineLevel="2" x14ac:dyDescent="0.2">
      <c r="A164" s="221"/>
      <c r="B164" s="222"/>
      <c r="C164" s="266" t="s">
        <v>376</v>
      </c>
      <c r="D164" s="257"/>
      <c r="E164" s="257"/>
      <c r="F164" s="257"/>
      <c r="G164" s="257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25"/>
      <c r="Z164" s="214"/>
      <c r="AA164" s="214"/>
      <c r="AB164" s="214"/>
      <c r="AC164" s="214"/>
      <c r="AD164" s="214"/>
      <c r="AE164" s="214"/>
      <c r="AF164" s="214"/>
      <c r="AG164" s="214" t="s">
        <v>145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48" t="str">
        <f>C164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2">
      <c r="A165" s="221"/>
      <c r="B165" s="222"/>
      <c r="C165" s="264" t="s">
        <v>197</v>
      </c>
      <c r="D165" s="249"/>
      <c r="E165" s="249"/>
      <c r="F165" s="249"/>
      <c r="G165" s="249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25"/>
      <c r="Z165" s="214"/>
      <c r="AA165" s="214"/>
      <c r="AB165" s="214"/>
      <c r="AC165" s="214"/>
      <c r="AD165" s="214"/>
      <c r="AE165" s="214"/>
      <c r="AF165" s="214"/>
      <c r="AG165" s="214" t="s">
        <v>145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x14ac:dyDescent="0.2">
      <c r="A166" s="233" t="s">
        <v>119</v>
      </c>
      <c r="B166" s="234" t="s">
        <v>90</v>
      </c>
      <c r="C166" s="260" t="s">
        <v>27</v>
      </c>
      <c r="D166" s="235"/>
      <c r="E166" s="236"/>
      <c r="F166" s="237"/>
      <c r="G166" s="237">
        <f>SUMIF(AG167:AG168,"&lt;&gt;NOR",G167:G168)</f>
        <v>0</v>
      </c>
      <c r="H166" s="237"/>
      <c r="I166" s="237">
        <f>SUM(I167:I168)</f>
        <v>0</v>
      </c>
      <c r="J166" s="237"/>
      <c r="K166" s="237">
        <f>SUM(K167:K168)</f>
        <v>0</v>
      </c>
      <c r="L166" s="237"/>
      <c r="M166" s="237">
        <f>SUM(M167:M168)</f>
        <v>0</v>
      </c>
      <c r="N166" s="236"/>
      <c r="O166" s="236">
        <f>SUM(O167:O168)</f>
        <v>0</v>
      </c>
      <c r="P166" s="236"/>
      <c r="Q166" s="236">
        <f>SUM(Q167:Q168)</f>
        <v>0</v>
      </c>
      <c r="R166" s="237"/>
      <c r="S166" s="237"/>
      <c r="T166" s="238"/>
      <c r="U166" s="232"/>
      <c r="V166" s="232">
        <f>SUM(V167:V168)</f>
        <v>0</v>
      </c>
      <c r="W166" s="232"/>
      <c r="X166" s="232"/>
      <c r="Y166" s="232"/>
      <c r="AG166" t="s">
        <v>120</v>
      </c>
    </row>
    <row r="167" spans="1:60" outlineLevel="1" x14ac:dyDescent="0.2">
      <c r="A167" s="240">
        <v>90</v>
      </c>
      <c r="B167" s="241" t="s">
        <v>377</v>
      </c>
      <c r="C167" s="261" t="s">
        <v>378</v>
      </c>
      <c r="D167" s="242" t="s">
        <v>379</v>
      </c>
      <c r="E167" s="243">
        <v>1</v>
      </c>
      <c r="F167" s="244"/>
      <c r="G167" s="245">
        <f>ROUND(E167*F167,2)</f>
        <v>0</v>
      </c>
      <c r="H167" s="244"/>
      <c r="I167" s="245">
        <f>ROUND(E167*H167,2)</f>
        <v>0</v>
      </c>
      <c r="J167" s="244"/>
      <c r="K167" s="245">
        <f>ROUND(E167*J167,2)</f>
        <v>0</v>
      </c>
      <c r="L167" s="245">
        <v>21</v>
      </c>
      <c r="M167" s="245">
        <f>G167*(1+L167/100)</f>
        <v>0</v>
      </c>
      <c r="N167" s="243">
        <v>0</v>
      </c>
      <c r="O167" s="243">
        <f>ROUND(E167*N167,2)</f>
        <v>0</v>
      </c>
      <c r="P167" s="243">
        <v>0</v>
      </c>
      <c r="Q167" s="243">
        <f>ROUND(E167*P167,2)</f>
        <v>0</v>
      </c>
      <c r="R167" s="245"/>
      <c r="S167" s="245" t="s">
        <v>125</v>
      </c>
      <c r="T167" s="246" t="s">
        <v>196</v>
      </c>
      <c r="U167" s="225">
        <v>0</v>
      </c>
      <c r="V167" s="225">
        <f>ROUND(E167*U167,2)</f>
        <v>0</v>
      </c>
      <c r="W167" s="225"/>
      <c r="X167" s="225" t="s">
        <v>380</v>
      </c>
      <c r="Y167" s="225" t="s">
        <v>127</v>
      </c>
      <c r="Z167" s="214"/>
      <c r="AA167" s="214"/>
      <c r="AB167" s="214"/>
      <c r="AC167" s="214"/>
      <c r="AD167" s="214"/>
      <c r="AE167" s="214"/>
      <c r="AF167" s="214"/>
      <c r="AG167" s="214" t="s">
        <v>381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2" x14ac:dyDescent="0.2">
      <c r="A168" s="221"/>
      <c r="B168" s="222"/>
      <c r="C168" s="266" t="s">
        <v>382</v>
      </c>
      <c r="D168" s="257"/>
      <c r="E168" s="257"/>
      <c r="F168" s="257"/>
      <c r="G168" s="257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4"/>
      <c r="AA168" s="214"/>
      <c r="AB168" s="214"/>
      <c r="AC168" s="214"/>
      <c r="AD168" s="214"/>
      <c r="AE168" s="214"/>
      <c r="AF168" s="214"/>
      <c r="AG168" s="214" t="s">
        <v>145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x14ac:dyDescent="0.2">
      <c r="A169" s="233" t="s">
        <v>119</v>
      </c>
      <c r="B169" s="234" t="s">
        <v>91</v>
      </c>
      <c r="C169" s="260" t="s">
        <v>28</v>
      </c>
      <c r="D169" s="235"/>
      <c r="E169" s="236"/>
      <c r="F169" s="237"/>
      <c r="G169" s="237">
        <f>SUMIF(AG170:AG174,"&lt;&gt;NOR",G170:G174)</f>
        <v>0</v>
      </c>
      <c r="H169" s="237"/>
      <c r="I169" s="237">
        <f>SUM(I170:I174)</f>
        <v>0</v>
      </c>
      <c r="J169" s="237"/>
      <c r="K169" s="237">
        <f>SUM(K170:K174)</f>
        <v>0</v>
      </c>
      <c r="L169" s="237"/>
      <c r="M169" s="237">
        <f>SUM(M170:M174)</f>
        <v>0</v>
      </c>
      <c r="N169" s="236"/>
      <c r="O169" s="236">
        <f>SUM(O170:O174)</f>
        <v>0</v>
      </c>
      <c r="P169" s="236"/>
      <c r="Q169" s="236">
        <f>SUM(Q170:Q174)</f>
        <v>0</v>
      </c>
      <c r="R169" s="237"/>
      <c r="S169" s="237"/>
      <c r="T169" s="238"/>
      <c r="U169" s="232"/>
      <c r="V169" s="232">
        <f>SUM(V170:V174)</f>
        <v>0</v>
      </c>
      <c r="W169" s="232"/>
      <c r="X169" s="232"/>
      <c r="Y169" s="232"/>
      <c r="AG169" t="s">
        <v>120</v>
      </c>
    </row>
    <row r="170" spans="1:60" outlineLevel="1" x14ac:dyDescent="0.2">
      <c r="A170" s="250">
        <v>91</v>
      </c>
      <c r="B170" s="251" t="s">
        <v>383</v>
      </c>
      <c r="C170" s="265" t="s">
        <v>384</v>
      </c>
      <c r="D170" s="252" t="s">
        <v>385</v>
      </c>
      <c r="E170" s="253">
        <v>1</v>
      </c>
      <c r="F170" s="254"/>
      <c r="G170" s="255">
        <f>ROUND(E170*F170,2)</f>
        <v>0</v>
      </c>
      <c r="H170" s="254"/>
      <c r="I170" s="255">
        <f>ROUND(E170*H170,2)</f>
        <v>0</v>
      </c>
      <c r="J170" s="254"/>
      <c r="K170" s="255">
        <f>ROUND(E170*J170,2)</f>
        <v>0</v>
      </c>
      <c r="L170" s="255">
        <v>21</v>
      </c>
      <c r="M170" s="255">
        <f>G170*(1+L170/100)</f>
        <v>0</v>
      </c>
      <c r="N170" s="253">
        <v>0</v>
      </c>
      <c r="O170" s="253">
        <f>ROUND(E170*N170,2)</f>
        <v>0</v>
      </c>
      <c r="P170" s="253">
        <v>0</v>
      </c>
      <c r="Q170" s="253">
        <f>ROUND(E170*P170,2)</f>
        <v>0</v>
      </c>
      <c r="R170" s="255"/>
      <c r="S170" s="255" t="s">
        <v>201</v>
      </c>
      <c r="T170" s="256" t="s">
        <v>196</v>
      </c>
      <c r="U170" s="225">
        <v>0</v>
      </c>
      <c r="V170" s="225">
        <f>ROUND(E170*U170,2)</f>
        <v>0</v>
      </c>
      <c r="W170" s="225"/>
      <c r="X170" s="225" t="s">
        <v>386</v>
      </c>
      <c r="Y170" s="225" t="s">
        <v>127</v>
      </c>
      <c r="Z170" s="214"/>
      <c r="AA170" s="214"/>
      <c r="AB170" s="214"/>
      <c r="AC170" s="214"/>
      <c r="AD170" s="214"/>
      <c r="AE170" s="214"/>
      <c r="AF170" s="214"/>
      <c r="AG170" s="214" t="s">
        <v>387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40">
        <v>92</v>
      </c>
      <c r="B171" s="241" t="s">
        <v>388</v>
      </c>
      <c r="C171" s="261" t="s">
        <v>389</v>
      </c>
      <c r="D171" s="242" t="s">
        <v>379</v>
      </c>
      <c r="E171" s="243">
        <v>1</v>
      </c>
      <c r="F171" s="244"/>
      <c r="G171" s="245">
        <f>ROUND(E171*F171,2)</f>
        <v>0</v>
      </c>
      <c r="H171" s="244"/>
      <c r="I171" s="245">
        <f>ROUND(E171*H171,2)</f>
        <v>0</v>
      </c>
      <c r="J171" s="244"/>
      <c r="K171" s="245">
        <f>ROUND(E171*J171,2)</f>
        <v>0</v>
      </c>
      <c r="L171" s="245">
        <v>21</v>
      </c>
      <c r="M171" s="245">
        <f>G171*(1+L171/100)</f>
        <v>0</v>
      </c>
      <c r="N171" s="243">
        <v>0</v>
      </c>
      <c r="O171" s="243">
        <f>ROUND(E171*N171,2)</f>
        <v>0</v>
      </c>
      <c r="P171" s="243">
        <v>0</v>
      </c>
      <c r="Q171" s="243">
        <f>ROUND(E171*P171,2)</f>
        <v>0</v>
      </c>
      <c r="R171" s="245"/>
      <c r="S171" s="245" t="s">
        <v>125</v>
      </c>
      <c r="T171" s="246" t="s">
        <v>196</v>
      </c>
      <c r="U171" s="225">
        <v>0</v>
      </c>
      <c r="V171" s="225">
        <f>ROUND(E171*U171,2)</f>
        <v>0</v>
      </c>
      <c r="W171" s="225"/>
      <c r="X171" s="225" t="s">
        <v>380</v>
      </c>
      <c r="Y171" s="225" t="s">
        <v>127</v>
      </c>
      <c r="Z171" s="214"/>
      <c r="AA171" s="214"/>
      <c r="AB171" s="214"/>
      <c r="AC171" s="214"/>
      <c r="AD171" s="214"/>
      <c r="AE171" s="214"/>
      <c r="AF171" s="214"/>
      <c r="AG171" s="214" t="s">
        <v>381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2" x14ac:dyDescent="0.2">
      <c r="A172" s="221"/>
      <c r="B172" s="222"/>
      <c r="C172" s="266" t="s">
        <v>390</v>
      </c>
      <c r="D172" s="257"/>
      <c r="E172" s="257"/>
      <c r="F172" s="257"/>
      <c r="G172" s="257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4"/>
      <c r="AA172" s="214"/>
      <c r="AB172" s="214"/>
      <c r="AC172" s="214"/>
      <c r="AD172" s="214"/>
      <c r="AE172" s="214"/>
      <c r="AF172" s="214"/>
      <c r="AG172" s="214" t="s">
        <v>145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48" t="str">
        <f>C172</f>
        <v>Náklady zhotovitele na účast na zkušebním provozu včetně všech rizik vyplývajících z nutnosti zásahu či úprav zkoušeného zařízení.</v>
      </c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40">
        <v>93</v>
      </c>
      <c r="B173" s="241" t="s">
        <v>391</v>
      </c>
      <c r="C173" s="261" t="s">
        <v>392</v>
      </c>
      <c r="D173" s="242" t="s">
        <v>379</v>
      </c>
      <c r="E173" s="243">
        <v>1</v>
      </c>
      <c r="F173" s="244"/>
      <c r="G173" s="245">
        <f>ROUND(E173*F173,2)</f>
        <v>0</v>
      </c>
      <c r="H173" s="244"/>
      <c r="I173" s="245">
        <f>ROUND(E173*H173,2)</f>
        <v>0</v>
      </c>
      <c r="J173" s="244"/>
      <c r="K173" s="245">
        <f>ROUND(E173*J173,2)</f>
        <v>0</v>
      </c>
      <c r="L173" s="245">
        <v>21</v>
      </c>
      <c r="M173" s="245">
        <f>G173*(1+L173/100)</f>
        <v>0</v>
      </c>
      <c r="N173" s="243">
        <v>0</v>
      </c>
      <c r="O173" s="243">
        <f>ROUND(E173*N173,2)</f>
        <v>0</v>
      </c>
      <c r="P173" s="243">
        <v>0</v>
      </c>
      <c r="Q173" s="243">
        <f>ROUND(E173*P173,2)</f>
        <v>0</v>
      </c>
      <c r="R173" s="245"/>
      <c r="S173" s="245" t="s">
        <v>125</v>
      </c>
      <c r="T173" s="246" t="s">
        <v>196</v>
      </c>
      <c r="U173" s="225">
        <v>0</v>
      </c>
      <c r="V173" s="225">
        <f>ROUND(E173*U173,2)</f>
        <v>0</v>
      </c>
      <c r="W173" s="225"/>
      <c r="X173" s="225" t="s">
        <v>380</v>
      </c>
      <c r="Y173" s="225" t="s">
        <v>127</v>
      </c>
      <c r="Z173" s="214"/>
      <c r="AA173" s="214"/>
      <c r="AB173" s="214"/>
      <c r="AC173" s="214"/>
      <c r="AD173" s="214"/>
      <c r="AE173" s="214"/>
      <c r="AF173" s="214"/>
      <c r="AG173" s="214" t="s">
        <v>393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 x14ac:dyDescent="0.2">
      <c r="A174" s="221"/>
      <c r="B174" s="222"/>
      <c r="C174" s="266" t="s">
        <v>394</v>
      </c>
      <c r="D174" s="257"/>
      <c r="E174" s="257"/>
      <c r="F174" s="257"/>
      <c r="G174" s="257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4"/>
      <c r="AA174" s="214"/>
      <c r="AB174" s="214"/>
      <c r="AC174" s="214"/>
      <c r="AD174" s="214"/>
      <c r="AE174" s="214"/>
      <c r="AF174" s="214"/>
      <c r="AG174" s="214" t="s">
        <v>145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48" t="str">
        <f>C174</f>
        <v>Náklady na vyhotovení dokumentace skutečného provedení stavby a její předání objednateli v požadované formě a požadovaném počtu.</v>
      </c>
      <c r="BB174" s="214"/>
      <c r="BC174" s="214"/>
      <c r="BD174" s="214"/>
      <c r="BE174" s="214"/>
      <c r="BF174" s="214"/>
      <c r="BG174" s="214"/>
      <c r="BH174" s="214"/>
    </row>
    <row r="175" spans="1:60" x14ac:dyDescent="0.2">
      <c r="A175" s="3"/>
      <c r="B175" s="4"/>
      <c r="C175" s="270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12</v>
      </c>
      <c r="AF175">
        <v>21</v>
      </c>
      <c r="AG175" t="s">
        <v>105</v>
      </c>
    </row>
    <row r="176" spans="1:60" x14ac:dyDescent="0.2">
      <c r="A176" s="217"/>
      <c r="B176" s="218" t="s">
        <v>29</v>
      </c>
      <c r="C176" s="271"/>
      <c r="D176" s="219"/>
      <c r="E176" s="220"/>
      <c r="F176" s="220"/>
      <c r="G176" s="239">
        <f>G8+G24+G27+G50+G64+G71+G87+G103+G132+G155+G158+G166+G169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395</v>
      </c>
    </row>
    <row r="177" spans="3:33" x14ac:dyDescent="0.2">
      <c r="C177" s="272"/>
      <c r="D177" s="10"/>
      <c r="AG177" t="s">
        <v>396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nr18p0KleScL6IO/9FDccZ5iu2Uocfc++aAh03hWJ89k9S72SUSdjzskRli0t+xcwRCKECcZLOhzwopR+m8w==" saltValue="R/Fyh9KEzhItF7BTt6+Jog==" spinCount="100000" sheet="1" formatRows="0"/>
  <mergeCells count="53">
    <mergeCell ref="C164:G164"/>
    <mergeCell ref="C165:G165"/>
    <mergeCell ref="C168:G168"/>
    <mergeCell ref="C172:G172"/>
    <mergeCell ref="C174:G174"/>
    <mergeCell ref="C126:G126"/>
    <mergeCell ref="C128:G128"/>
    <mergeCell ref="C130:G130"/>
    <mergeCell ref="C149:G149"/>
    <mergeCell ref="C157:G157"/>
    <mergeCell ref="C162:G162"/>
    <mergeCell ref="C117:G117"/>
    <mergeCell ref="C118:G118"/>
    <mergeCell ref="C120:G120"/>
    <mergeCell ref="C121:G121"/>
    <mergeCell ref="C123:G123"/>
    <mergeCell ref="C124:G124"/>
    <mergeCell ref="C108:G108"/>
    <mergeCell ref="C109:G109"/>
    <mergeCell ref="C111:G111"/>
    <mergeCell ref="C112:G112"/>
    <mergeCell ref="C114:G114"/>
    <mergeCell ref="C115:G115"/>
    <mergeCell ref="C86:G86"/>
    <mergeCell ref="C90:G90"/>
    <mergeCell ref="C94:G94"/>
    <mergeCell ref="C96:G96"/>
    <mergeCell ref="C98:G98"/>
    <mergeCell ref="C106:G106"/>
    <mergeCell ref="C68:G68"/>
    <mergeCell ref="C70:G70"/>
    <mergeCell ref="C73:G73"/>
    <mergeCell ref="C75:G75"/>
    <mergeCell ref="C80:G80"/>
    <mergeCell ref="C83:G83"/>
    <mergeCell ref="C47:G47"/>
    <mergeCell ref="C49:G49"/>
    <mergeCell ref="C52:G52"/>
    <mergeCell ref="C55:G55"/>
    <mergeCell ref="C63:G63"/>
    <mergeCell ref="C66:G66"/>
    <mergeCell ref="C20:G20"/>
    <mergeCell ref="C21:G21"/>
    <mergeCell ref="C23:G23"/>
    <mergeCell ref="C26:G26"/>
    <mergeCell ref="C41:G41"/>
    <mergeCell ref="C45:G4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 1 Pol'!Názvy_tisku</vt:lpstr>
      <vt:lpstr>oadresa</vt:lpstr>
      <vt:lpstr>Stavba!Objednatel</vt:lpstr>
      <vt:lpstr>Stavba!Objekt</vt:lpstr>
      <vt:lpstr>'D.1.4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Štefek</dc:creator>
  <cp:lastModifiedBy>Ladislav Štefek</cp:lastModifiedBy>
  <cp:lastPrinted>2019-03-19T12:27:02Z</cp:lastPrinted>
  <dcterms:created xsi:type="dcterms:W3CDTF">2009-04-08T07:15:50Z</dcterms:created>
  <dcterms:modified xsi:type="dcterms:W3CDTF">2024-11-29T11:27:13Z</dcterms:modified>
</cp:coreProperties>
</file>