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kub\Desktop\"/>
    </mc:Choice>
  </mc:AlternateContent>
  <bookViews>
    <workbookView xWindow="0" yWindow="0" windowWidth="0" windowHeight="0"/>
  </bookViews>
  <sheets>
    <sheet name="Rekapitulace stavby" sheetId="1" r:id="rId1"/>
    <sheet name="EL - Silnoproud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'EL - Silnoproud'!$C$121:$K$185</definedName>
    <definedName name="_xlnm.Print_Area" localSheetId="1">'EL - Silnoproud'!$C$4:$J$76,'EL - Silnoproud'!$C$82:$J$103,'EL - Silnoproud'!$C$109:$K$185</definedName>
    <definedName name="_xlnm.Print_Titles" localSheetId="1">'EL - Silnoproud'!$121:$121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118"/>
  <c r="J14"/>
  <c r="J12"/>
  <c r="J116"/>
  <c r="E7"/>
  <c r="E85"/>
  <c i="1" r="L90"/>
  <c r="AM90"/>
  <c r="AM89"/>
  <c r="L89"/>
  <c r="AM87"/>
  <c r="L87"/>
  <c r="L85"/>
  <c r="L84"/>
  <c i="2" r="BK143"/>
  <c r="BK183"/>
  <c r="J159"/>
  <c r="J126"/>
  <c r="BK140"/>
  <c r="BK148"/>
  <c r="BK162"/>
  <c r="J176"/>
  <c r="BK139"/>
  <c r="BK125"/>
  <c r="J184"/>
  <c r="J146"/>
  <c r="J152"/>
  <c r="BK155"/>
  <c r="BK129"/>
  <c r="J135"/>
  <c r="J165"/>
  <c r="BK142"/>
  <c r="BK165"/>
  <c r="BK124"/>
  <c r="J147"/>
  <c r="J151"/>
  <c r="BK156"/>
  <c r="J182"/>
  <c r="BK168"/>
  <c r="BK153"/>
  <c r="J137"/>
  <c r="J139"/>
  <c r="BK176"/>
  <c r="BK182"/>
  <c r="J141"/>
  <c r="BK131"/>
  <c r="BK126"/>
  <c r="J155"/>
  <c r="J145"/>
  <c r="J162"/>
  <c r="J183"/>
  <c r="BK164"/>
  <c r="J173"/>
  <c r="BK135"/>
  <c r="BK159"/>
  <c r="BK141"/>
  <c r="BK152"/>
  <c r="BK185"/>
  <c r="BK138"/>
  <c r="J164"/>
  <c r="J153"/>
  <c r="BK170"/>
  <c r="BK175"/>
  <c r="BK167"/>
  <c r="BK179"/>
  <c r="J178"/>
  <c r="BK134"/>
  <c r="BK174"/>
  <c r="J185"/>
  <c r="BK144"/>
  <c r="J148"/>
  <c r="BK151"/>
  <c r="J129"/>
  <c r="J168"/>
  <c r="J158"/>
  <c r="BK137"/>
  <c r="J150"/>
  <c r="J179"/>
  <c r="J133"/>
  <c r="J142"/>
  <c r="BK145"/>
  <c i="1" r="AS94"/>
  <c i="2" r="J174"/>
  <c r="BK149"/>
  <c r="BK173"/>
  <c r="J131"/>
  <c r="BK171"/>
  <c r="J177"/>
  <c r="J125"/>
  <c r="BK178"/>
  <c r="J140"/>
  <c r="BK158"/>
  <c r="BK161"/>
  <c r="J134"/>
  <c r="J161"/>
  <c r="J130"/>
  <c r="J143"/>
  <c r="J171"/>
  <c r="J124"/>
  <c r="J128"/>
  <c r="BK128"/>
  <c r="BK150"/>
  <c r="J156"/>
  <c r="J175"/>
  <c r="J144"/>
  <c r="BK177"/>
  <c r="BK133"/>
  <c r="J138"/>
  <c r="BK130"/>
  <c r="BK132"/>
  <c r="BK180"/>
  <c r="J170"/>
  <c r="J180"/>
  <c r="J132"/>
  <c r="J167"/>
  <c r="BK147"/>
  <c r="J149"/>
  <c r="BK184"/>
  <c r="BK146"/>
  <c l="1" r="BK123"/>
  <c r="J123"/>
  <c r="J97"/>
  <c r="BK136"/>
  <c r="J136"/>
  <c r="J99"/>
  <c r="P127"/>
  <c r="T154"/>
  <c r="P123"/>
  <c r="R136"/>
  <c r="T172"/>
  <c r="T127"/>
  <c r="R172"/>
  <c r="R123"/>
  <c r="T136"/>
  <c r="P172"/>
  <c r="R127"/>
  <c r="P154"/>
  <c r="BK181"/>
  <c r="J181"/>
  <c r="J102"/>
  <c r="T123"/>
  <c r="R154"/>
  <c r="P181"/>
  <c r="BK127"/>
  <c r="J127"/>
  <c r="J98"/>
  <c r="BK154"/>
  <c r="J154"/>
  <c r="J100"/>
  <c r="R181"/>
  <c r="P136"/>
  <c r="BK172"/>
  <c r="J172"/>
  <c r="J101"/>
  <c r="T181"/>
  <c r="J89"/>
  <c r="J119"/>
  <c r="BE147"/>
  <c r="BE148"/>
  <c r="BE161"/>
  <c r="BE164"/>
  <c r="E112"/>
  <c r="F119"/>
  <c r="BE138"/>
  <c r="BE141"/>
  <c r="BE165"/>
  <c r="BE167"/>
  <c r="BE173"/>
  <c r="BE174"/>
  <c r="BE182"/>
  <c r="F91"/>
  <c r="BE131"/>
  <c r="BE132"/>
  <c r="BE139"/>
  <c r="BE140"/>
  <c r="BE142"/>
  <c r="BE143"/>
  <c r="BE152"/>
  <c r="BE162"/>
  <c r="BE168"/>
  <c r="BE175"/>
  <c r="BE177"/>
  <c r="BE179"/>
  <c r="BE184"/>
  <c r="BE124"/>
  <c r="BE134"/>
  <c r="BE137"/>
  <c r="BE145"/>
  <c r="BE158"/>
  <c r="BE159"/>
  <c r="BE185"/>
  <c r="BE125"/>
  <c r="BE129"/>
  <c r="BE133"/>
  <c r="BE135"/>
  <c r="BE149"/>
  <c r="BE150"/>
  <c r="BE151"/>
  <c r="BE153"/>
  <c r="BE155"/>
  <c r="BE170"/>
  <c r="BE171"/>
  <c r="J91"/>
  <c r="BE130"/>
  <c r="BE146"/>
  <c r="BE180"/>
  <c r="BE126"/>
  <c r="BE128"/>
  <c r="BE144"/>
  <c r="BE156"/>
  <c r="BE176"/>
  <c r="BE178"/>
  <c r="BE183"/>
  <c r="F34"/>
  <c i="1" r="BA95"/>
  <c r="BA94"/>
  <c r="AW94"/>
  <c r="AK30"/>
  <c i="2" r="J34"/>
  <c i="1" r="AW95"/>
  <c i="2" r="F37"/>
  <c i="1" r="BD95"/>
  <c r="BD94"/>
  <c r="W33"/>
  <c i="2" r="F36"/>
  <c i="1" r="BC95"/>
  <c r="BC94"/>
  <c r="W32"/>
  <c i="2" r="F35"/>
  <c i="1" r="BB95"/>
  <c r="BB94"/>
  <c r="W31"/>
  <c i="2" l="1" r="T122"/>
  <c r="R122"/>
  <c r="P122"/>
  <c i="1" r="AU95"/>
  <c i="2" r="BK122"/>
  <c r="J122"/>
  <c r="J96"/>
  <c i="1" r="AU94"/>
  <c r="W30"/>
  <c i="2" r="J33"/>
  <c i="1" r="AV95"/>
  <c r="AT95"/>
  <c r="AX94"/>
  <c r="AY94"/>
  <c i="2" r="F33"/>
  <c i="1" r="AZ95"/>
  <c r="AZ94"/>
  <c r="W29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<sst xmlns="http://schemas.openxmlformats.org/spreadsheetml/2006/main">
  <si>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</si>
  <si>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</si>
  <si>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</si>
  <si>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</si>
  <si>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</si>
  <si>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{5e3b71b4-b34e-4bd9-bbe6-b2dda137479a}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</si>
  <si>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</si>
  <si>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</si>
  <si>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</si>
  <si>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</si>
  <si>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</si>
  <si>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</si>
  <si>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</si>
  <si>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</si>
  <si>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24_151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</si>
  <si>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</si>
  <si>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</si>
  <si>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BJ Petřvald</t>
  </si>
  <si>
    <t>KSO:</t>
  </si>
  <si>
    <t>CC-CZ:</t>
  </si>
  <si>
    <t>Místo:</t>
  </si>
  <si>
    <t xml:space="preserve"> </t>
  </si>
  <si>
    <t>Datum:</t>
  </si>
  <si>
    <t>3. 3. 2025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</si>
  <si>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</si>
  <si>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</si>
  <si>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</si>
  <si>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</si>
  <si>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</si>
  <si>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</si>
  <si>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</si>
  <si>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</si>
  <si>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</si>
  <si>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</si>
  <si>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</si>
  <si>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</si>
  <si>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</si>
  <si>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</si>
  <si>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</si>
  <si>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</si>
  <si>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</si>
  <si>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</si>
  <si>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</si>
  <si>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</si>
  <si>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</si>
  <si>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</si>
  <si>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</si>
  <si>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</si>
  <si>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</si>
  <si>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</si>
  <si>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</si>
  <si>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</si>
  <si>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</si>
  <si>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</si>
  <si>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</si>
  <si>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</si>
  <si>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</si>
  <si>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</si>
  <si>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</si>
  <si>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</si>
  <si>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</si>
  <si>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</si>
  <si>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</si>
  <si>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</si>
  <si>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</si>
  <si>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</si>
  <si>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</si>
  <si>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</si>
  <si>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</si>
  <si>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</si>
  <si>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</si>
  <si>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</si>
  <si>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</si>
  <si>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</si>
  <si>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</si>
  <si>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</si>
  <si>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</si>
  <si>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</si>
  <si>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EL</t>
  </si>
  <si>
    <t>Silnoproud</t>
  </si>
  <si>
    <t>STA</t>
  </si>
  <si>
    <t>1</t>
  </si>
  <si>
    <t>{3aee42a2-e45f-40b3-8357-2b31e928f378}</t>
  </si>
  <si>
    <t>2</t>
  </si>
  <si>
    <t>KRYCÍ LIST SOUPISU PRACÍ</t>
  </si>
  <si>
    <t>Objekt:</t>
  </si>
  <si>
    <t>EL - Silnoproud</t>
  </si>
  <si>
    <t>REKAPITULACE ČLENĚNÍ SOUPISU PRACÍ</t>
  </si>
  <si>
    <t>Kód dílu - Popis</t>
  </si>
  <si>
    <t>Cena celkem [CZK]</t>
  </si>
  <si>
    <t>Náklady ze soupisu prací</t>
  </si>
  <si>
    <t>-1</t>
  </si>
  <si>
    <t>01 - Rozvaděče</t>
  </si>
  <si>
    <t>02 - Osvětlení</t>
  </si>
  <si>
    <t>03 - Přístroje</t>
  </si>
  <si>
    <t>04 - Kabeláž</t>
  </si>
  <si>
    <t>05 - Elektroinstalace</t>
  </si>
  <si>
    <t>06 -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</si>
  <si>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</si>
  <si>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</si>
  <si>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</si>
  <si>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</si>
  <si>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</si>
  <si>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</si>
  <si>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</si>
  <si>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</si>
  <si>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</si>
  <si>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</si>
  <si>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</si>
  <si>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</si>
  <si>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</si>
  <si>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</si>
  <si>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Rozvaděče</t>
  </si>
  <si>
    <t>ROZPOCET</t>
  </si>
  <si>
    <t>39</t>
  </si>
  <si>
    <t>M</t>
  </si>
  <si>
    <t>RB</t>
  </si>
  <si>
    <t>Rozvaděč RB dle projektové dokumentace</t>
  </si>
  <si>
    <t>kpl</t>
  </si>
  <si>
    <t>8</t>
  </si>
  <si>
    <t>4</t>
  </si>
  <si>
    <t>1039802584</t>
  </si>
  <si>
    <t>46</t>
  </si>
  <si>
    <t>K</t>
  </si>
  <si>
    <t>741210001</t>
  </si>
  <si>
    <t>Montáž rozvodnice oceloplechová nebo plastová běžná do 20 kg</t>
  </si>
  <si>
    <t>kus</t>
  </si>
  <si>
    <t>CS ÚRS 2025 01</t>
  </si>
  <si>
    <t>16</t>
  </si>
  <si>
    <t>1686235026</t>
  </si>
  <si>
    <t>54</t>
  </si>
  <si>
    <t>R2</t>
  </si>
  <si>
    <t>Úprava rozvaděče RE pro měření 3f odběru, montáž jističe</t>
  </si>
  <si>
    <t>202762710</t>
  </si>
  <si>
    <t>02</t>
  </si>
  <si>
    <t>Osvětlení</t>
  </si>
  <si>
    <t>3</t>
  </si>
  <si>
    <t>741370002</t>
  </si>
  <si>
    <t>Montáž svítidlo žárovkové bytové stropní přisazené 1 zdroj se sklem</t>
  </si>
  <si>
    <t>-1458318606</t>
  </si>
  <si>
    <t>34825000</t>
  </si>
  <si>
    <t>svítidlo interiérové stropní přisazené kruhové D 200-300mm 900-1300lm</t>
  </si>
  <si>
    <t>32</t>
  </si>
  <si>
    <t>60999761</t>
  </si>
  <si>
    <t>741370012</t>
  </si>
  <si>
    <t>Montáž svítidlo žárovkové bytové stropní závěsné 2 zdroje</t>
  </si>
  <si>
    <t>-762740756</t>
  </si>
  <si>
    <t>34825100</t>
  </si>
  <si>
    <t>svítidlo interiérové závěsné IP20 60W 5100lm</t>
  </si>
  <si>
    <t>190241856</t>
  </si>
  <si>
    <t>6</t>
  </si>
  <si>
    <t>741372061</t>
  </si>
  <si>
    <t>Montáž svítidlo LED interiérovévestavné stropní hranaté nebo kruhové do 0,09 m2 se zapojením vodičů</t>
  </si>
  <si>
    <t>-1779657613</t>
  </si>
  <si>
    <t>7</t>
  </si>
  <si>
    <t>34825008</t>
  </si>
  <si>
    <t>svítidlo vestavné stropní bodové kruhové</t>
  </si>
  <si>
    <t>44898245</t>
  </si>
  <si>
    <t>741370032</t>
  </si>
  <si>
    <t>Montáž svítidlo žárovkové bytové nástěnné přisazené 1 zdroj se sklem</t>
  </si>
  <si>
    <t>1189690059</t>
  </si>
  <si>
    <t>9</t>
  </si>
  <si>
    <t>34818210</t>
  </si>
  <si>
    <t>svítidlo interiérové nástěnné IP44 8W 690lm</t>
  </si>
  <si>
    <t>-919011117</t>
  </si>
  <si>
    <t>03</t>
  </si>
  <si>
    <t>Přístroje</t>
  </si>
  <si>
    <t>20</t>
  </si>
  <si>
    <t>741310101</t>
  </si>
  <si>
    <t>Montáž spínač (polo)zapuštěný bezšroubové připojení 1-jednopólový se zapojením vodičů</t>
  </si>
  <si>
    <t>-248089970</t>
  </si>
  <si>
    <t>34539010</t>
  </si>
  <si>
    <t>přístroj spínače jednopólového, řazení 1, 1So bezšroubové svorky</t>
  </si>
  <si>
    <t>-1953515821</t>
  </si>
  <si>
    <t>22</t>
  </si>
  <si>
    <t>34539049</t>
  </si>
  <si>
    <t>kryt spínače jednoduchý</t>
  </si>
  <si>
    <t>322439094</t>
  </si>
  <si>
    <t>23</t>
  </si>
  <si>
    <t>34539059</t>
  </si>
  <si>
    <t>rámeček jednonásobný</t>
  </si>
  <si>
    <t>500168516</t>
  </si>
  <si>
    <t>24</t>
  </si>
  <si>
    <t>741310122</t>
  </si>
  <si>
    <t>Montáž přepínač (polo)zapuštěný bezšroubové připojení 6-střídavý se zapojením vodičů</t>
  </si>
  <si>
    <t>-327945952</t>
  </si>
  <si>
    <t>25</t>
  </si>
  <si>
    <t>34539016</t>
  </si>
  <si>
    <t>přístroj přepínače střídavého, řazení 6, 6So, 6S bezšroubové svorky</t>
  </si>
  <si>
    <t>995480342</t>
  </si>
  <si>
    <t>26</t>
  </si>
  <si>
    <t>1259692307</t>
  </si>
  <si>
    <t>27</t>
  </si>
  <si>
    <t>-2010176533</t>
  </si>
  <si>
    <t>28</t>
  </si>
  <si>
    <t>741310126</t>
  </si>
  <si>
    <t>Montáž přepínač (polo)zapuštěný bezšroubové připojení 7-křížový se zapojením vodičů</t>
  </si>
  <si>
    <t>-728384655</t>
  </si>
  <si>
    <t>29</t>
  </si>
  <si>
    <t>34539014</t>
  </si>
  <si>
    <t>přístroj přepínače křížového, řazení 7, 7So bezšroubové svorky</t>
  </si>
  <si>
    <t>1852623410</t>
  </si>
  <si>
    <t>30</t>
  </si>
  <si>
    <t>243501498</t>
  </si>
  <si>
    <t>31</t>
  </si>
  <si>
    <t>-735235216</t>
  </si>
  <si>
    <t>34</t>
  </si>
  <si>
    <t>741313002</t>
  </si>
  <si>
    <t>Montáž zásuvka (polo)zapuštěná bezšroubové připojení 2P+PE dvojí zapojení - průběžná se zapojením vodičů</t>
  </si>
  <si>
    <t>1586793923</t>
  </si>
  <si>
    <t>35</t>
  </si>
  <si>
    <t>34555241</t>
  </si>
  <si>
    <t>přístroj zásuvky zapuštěné jednonásobné, krytka s clonkami, bezšroubové svorky</t>
  </si>
  <si>
    <t>1967914297</t>
  </si>
  <si>
    <t>36</t>
  </si>
  <si>
    <t>1208385626</t>
  </si>
  <si>
    <t>741313003</t>
  </si>
  <si>
    <t>Montáž zásuvka (polo)zapuštěná bezšroubové připojení 2x(2P+PE) dvojnásobná se zapojením vodičů</t>
  </si>
  <si>
    <t>-2053156252</t>
  </si>
  <si>
    <t>33</t>
  </si>
  <si>
    <t>34555243</t>
  </si>
  <si>
    <t>zásuvka zapuštěná dvojnásobná, šikmá, s clonkami, šroubové svorky</t>
  </si>
  <si>
    <t>645322482</t>
  </si>
  <si>
    <t>04</t>
  </si>
  <si>
    <t>Kabeláž</t>
  </si>
  <si>
    <t>10</t>
  </si>
  <si>
    <t>741122015</t>
  </si>
  <si>
    <t>Montáž kabel Cu bez ukončení uložený pod omítku plný kulatý 3x1,5 mm2 (např. CYKY)</t>
  </si>
  <si>
    <t>m</t>
  </si>
  <si>
    <t>-545990023</t>
  </si>
  <si>
    <t>11</t>
  </si>
  <si>
    <t>34111030</t>
  </si>
  <si>
    <t>kabel instalační jádro Cu plné izolace PVC plášť PVC 450/750V (CYKY) 3x1,5mm2</t>
  </si>
  <si>
    <t>-1179121687</t>
  </si>
  <si>
    <t>P</t>
  </si>
  <si>
    <t>Poznámka k položce:_x000d_
CYKY, průměr kabelu 8,6mm</t>
  </si>
  <si>
    <t>741122016</t>
  </si>
  <si>
    <t>Montáž kabel Cu bez ukončení uložený pod omítku plný kulatý 3x2,5 až 6 mm2 (např. CYKY)</t>
  </si>
  <si>
    <t>-2109493964</t>
  </si>
  <si>
    <t>13</t>
  </si>
  <si>
    <t>34111036</t>
  </si>
  <si>
    <t>kabel instalační jádro Cu plné izolace PVC plášť PVC 450/750V (CYKY) 3x2,5mm2</t>
  </si>
  <si>
    <t>1964648281</t>
  </si>
  <si>
    <t>Poznámka k položce:_x000d_
CYKY, průměr kabelu 9,5mm</t>
  </si>
  <si>
    <t>14</t>
  </si>
  <si>
    <t>741122031</t>
  </si>
  <si>
    <t>Montáž kabel Cu bez ukončení uložený pod omítku plný kulatý 5x1,5 až 2,5 mm2 (např. CYKY)</t>
  </si>
  <si>
    <t>-1400203842</t>
  </si>
  <si>
    <t>15</t>
  </si>
  <si>
    <t>34111094</t>
  </si>
  <si>
    <t>kabel instalační jádro Cu plné izolace PVC plášť PVC 450/750V (CYKY) 5x2,5mm2</t>
  </si>
  <si>
    <t>1402215977</t>
  </si>
  <si>
    <t>Poznámka k položce:_x000d_
CYKY, průměr kabelu 11,2mm</t>
  </si>
  <si>
    <t>741120001</t>
  </si>
  <si>
    <t>Montáž vodič Cu izolovaný plný a laněný žíla 0,35-6 mm2 pod omítku (např. CY)</t>
  </si>
  <si>
    <t>1179147718</t>
  </si>
  <si>
    <t>17</t>
  </si>
  <si>
    <t>34141027</t>
  </si>
  <si>
    <t>vodič propojovací flexibilní jádro Cu lanované izolace PVC 450/750V (H07V-K) 1x6mm2</t>
  </si>
  <si>
    <t>-1886437520</t>
  </si>
  <si>
    <t>Poznámka k položce:_x000d_
H07V-K CYA, průměr vodiče 5,3mm</t>
  </si>
  <si>
    <t>18</t>
  </si>
  <si>
    <t>741122032</t>
  </si>
  <si>
    <t>Montáž kabel Cu bez ukončení uložený pod omítku plný kulatý 5x4 až 6 mm2 (např. CYKY)</t>
  </si>
  <si>
    <t>-1701542419</t>
  </si>
  <si>
    <t>19</t>
  </si>
  <si>
    <t>34111100</t>
  </si>
  <si>
    <t>kabel instalační jádro Cu plné izolace PVC plášť PVC 450/750V (CYKY) 5x6mm2</t>
  </si>
  <si>
    <t>474255614</t>
  </si>
  <si>
    <t>Poznámka k položce:_x000d_
CYKY, průměr kabelu 15,1mm</t>
  </si>
  <si>
    <t>47</t>
  </si>
  <si>
    <t>741112001</t>
  </si>
  <si>
    <t>Montáž krabice zapuštěná plastová kruhová</t>
  </si>
  <si>
    <t>1502973553</t>
  </si>
  <si>
    <t>48</t>
  </si>
  <si>
    <t>34571450</t>
  </si>
  <si>
    <t>krabice pod omítku PVC přístrojová kruhová D 70mm</t>
  </si>
  <si>
    <t>-1152342374</t>
  </si>
  <si>
    <t>05</t>
  </si>
  <si>
    <t>Elektroinstalace</t>
  </si>
  <si>
    <t>38</t>
  </si>
  <si>
    <t>468101412</t>
  </si>
  <si>
    <t>Vysekání rýh pro montáž trubek a kabelů v cihelných zdech hl do 3 cm a š přes 3 do 5 cm</t>
  </si>
  <si>
    <t>64</t>
  </si>
  <si>
    <t>-1077772307</t>
  </si>
  <si>
    <t>43</t>
  </si>
  <si>
    <t>741210811</t>
  </si>
  <si>
    <t>Demontáž rozvodnic plastových pod omítkou s krytím do IPx4 plochou do 0,2 m2</t>
  </si>
  <si>
    <t>1636597621</t>
  </si>
  <si>
    <t>42</t>
  </si>
  <si>
    <t>741210813</t>
  </si>
  <si>
    <t>Demontáž rozvodnic plastových pod omítkou s krytím do IPx4 plochou přes 0,2 m2</t>
  </si>
  <si>
    <t>-1403898944</t>
  </si>
  <si>
    <t>40</t>
  </si>
  <si>
    <t>741311805</t>
  </si>
  <si>
    <t>Demontáž spínačů nástěnných normálních do 10 A bezšroubových bez zachování funkčnosti přes 2 do 4 svorek</t>
  </si>
  <si>
    <t>468831435</t>
  </si>
  <si>
    <t>41</t>
  </si>
  <si>
    <t>741371843</t>
  </si>
  <si>
    <t>Demontáž svítidla interiérového se standardní paticí nebo int. zdrojem LED přisazeného stropního přes 0,09 m2 do 0,36 m2 bez zachování funkčnosti</t>
  </si>
  <si>
    <t>-2005217105</t>
  </si>
  <si>
    <t>45</t>
  </si>
  <si>
    <t>58541233</t>
  </si>
  <si>
    <t>pojivo sádrové normálně tuhnoucí pro instalace</t>
  </si>
  <si>
    <t>t</t>
  </si>
  <si>
    <t>1616288045</t>
  </si>
  <si>
    <t>49</t>
  </si>
  <si>
    <t>468091112</t>
  </si>
  <si>
    <t>Vysekání kapes a výklenků ve zdivu z lehkých betonů, dutých cihel a tvárnic pro krabice 10x10x8 cm</t>
  </si>
  <si>
    <t>2071323508</t>
  </si>
  <si>
    <t>50</t>
  </si>
  <si>
    <t>468091113</t>
  </si>
  <si>
    <t>Vysekání kapes a výklenků ve zdivu z lehkých betonů, dutých cihel a tvárnic pro krabice 15x15x10 cm</t>
  </si>
  <si>
    <t>-1634658990</t>
  </si>
  <si>
    <t>06</t>
  </si>
  <si>
    <t>Ostatní</t>
  </si>
  <si>
    <t>44</t>
  </si>
  <si>
    <t>741810002</t>
  </si>
  <si>
    <t>Celková prohlídka elektrického rozvodu a zařízení přes 100 000 do 500 000,- Kč</t>
  </si>
  <si>
    <t>805117266</t>
  </si>
  <si>
    <t>52</t>
  </si>
  <si>
    <t>469971111</t>
  </si>
  <si>
    <t>Svislá doprava suti a vybouraných hmot při elektromontážích za první podlaží</t>
  </si>
  <si>
    <t>-1464095241</t>
  </si>
  <si>
    <t>53</t>
  </si>
  <si>
    <t>469971121</t>
  </si>
  <si>
    <t>Příplatek ke svislé dopravě suti a vybouraných hmot při elektromontážích za každé další podlaží</t>
  </si>
  <si>
    <t>1215856489</t>
  </si>
  <si>
    <t>51</t>
  </si>
  <si>
    <t>998741102</t>
  </si>
  <si>
    <t>Přesun hmot tonážní pro silnoproud v objektech v přes 6 do 12 m</t>
  </si>
  <si>
    <t>1586795777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</si>
</sst>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24_151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BJ Petřvald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3. 3. 2025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'EL - Silnoproud'!J30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'EL - Silnoproud'!P122</f>
        <v>0</v>
      </c>
      <c r="AV95" s="124">
        <f>'EL - Silnoproud'!J33</f>
        <v>0</v>
      </c>
      <c r="AW95" s="124">
        <f>'EL - Silnoproud'!J34</f>
        <v>0</v>
      </c>
      <c r="AX95" s="124">
        <f>'EL - Silnoproud'!J35</f>
        <v>0</v>
      </c>
      <c r="AY95" s="124">
        <f>'EL - Silnoproud'!J36</f>
        <v>0</v>
      </c>
      <c r="AZ95" s="124">
        <f>'EL - Silnoproud'!F33</f>
        <v>0</v>
      </c>
      <c r="BA95" s="124">
        <f>'EL - Silnoproud'!F34</f>
        <v>0</v>
      </c>
      <c r="BB95" s="124">
        <f>'EL - Silnoproud'!F35</f>
        <v>0</v>
      </c>
      <c r="BC95" s="124">
        <f>'EL - Silnoproud'!F36</f>
        <v>0</v>
      </c>
      <c r="BD95" s="126">
        <f>'EL - Silnoproud'!F37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JIdX6E0Mjdmao0Y5OSkWIUYYw+GKGV/2lFVgNgemgu247+nSaVCf0Z8oK+mIJ+vwZMbUWQpSYVE8XpQFlQu8Lg==" hashValue="DC/UmebMEmcjIB2xbIBC7ubWmbrP/FIQW2vg3fbkeOasXIeaHyQEmaUlPB07Z2iMqo8TBKJ0yv1jgufU93FGF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EL - Silnoprou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BJ Petřvald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3. 3. 2025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ROUND(J122,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ROUND((SUM(BE122:BE185)),  2)</f>
        <v>0</v>
      </c>
      <c r="G33" s="34"/>
      <c r="H33" s="34"/>
      <c r="I33" s="147">
        <v>0.20999999999999999</v>
      </c>
      <c r="J33" s="146">
        <f>ROUND(((SUM(BE122:BE185))*I33),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ROUND((SUM(BF122:BF185)),  2)</f>
        <v>0</v>
      </c>
      <c r="G34" s="34"/>
      <c r="H34" s="34"/>
      <c r="I34" s="147">
        <v>0.12</v>
      </c>
      <c r="J34" s="146">
        <f>ROUND(((SUM(BF122:BF185))*I34),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ROUND((SUM(BG122:BG185)),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ROUND((SUM(BH122:BH185)),  2)</f>
        <v>0</v>
      </c>
      <c r="G36" s="34"/>
      <c r="H36" s="34"/>
      <c r="I36" s="147">
        <v>0.12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ROUND((SUM(BI122:BI185)),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BJ Petřvald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EL - Silnoproud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3. 3. 2025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J122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J123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93</v>
      </c>
      <c r="E98" s="174"/>
      <c r="F98" s="174"/>
      <c r="G98" s="174"/>
      <c r="H98" s="174"/>
      <c r="I98" s="174"/>
      <c r="J98" s="175">
        <f>J127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94</v>
      </c>
      <c r="E99" s="174"/>
      <c r="F99" s="174"/>
      <c r="G99" s="174"/>
      <c r="H99" s="174"/>
      <c r="I99" s="174"/>
      <c r="J99" s="175">
        <f>J136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95</v>
      </c>
      <c r="E100" s="174"/>
      <c r="F100" s="174"/>
      <c r="G100" s="174"/>
      <c r="H100" s="174"/>
      <c r="I100" s="174"/>
      <c r="J100" s="175">
        <f>J154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1"/>
      <c r="C101" s="172"/>
      <c r="D101" s="173" t="s">
        <v>96</v>
      </c>
      <c r="E101" s="174"/>
      <c r="F101" s="174"/>
      <c r="G101" s="174"/>
      <c r="H101" s="174"/>
      <c r="I101" s="174"/>
      <c r="J101" s="175">
        <f>J172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1"/>
      <c r="C102" s="172"/>
      <c r="D102" s="173" t="s">
        <v>97</v>
      </c>
      <c r="E102" s="174"/>
      <c r="F102" s="174"/>
      <c r="G102" s="174"/>
      <c r="H102" s="174"/>
      <c r="I102" s="174"/>
      <c r="J102" s="175">
        <f>J181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98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166" t="str">
        <f>E7</f>
        <v>BJ Petřvald</v>
      </c>
      <c r="F112" s="28"/>
      <c r="G112" s="28"/>
      <c r="H112" s="28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85</v>
      </c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E9</f>
        <v>EL - Silnoproud</v>
      </c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F12</f>
        <v xml:space="preserve"> </v>
      </c>
      <c r="G116" s="36"/>
      <c r="H116" s="36"/>
      <c r="I116" s="28" t="s">
        <v>22</v>
      </c>
      <c r="J116" s="75" t="str">
        <f>IF(J12="","",J12)</f>
        <v>3. 3. 2025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E15</f>
        <v xml:space="preserve"> </v>
      </c>
      <c r="G118" s="36"/>
      <c r="H118" s="36"/>
      <c r="I118" s="28" t="s">
        <v>29</v>
      </c>
      <c r="J118" s="32" t="str">
        <f>E21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6"/>
      <c r="E119" s="36"/>
      <c r="F119" s="23" t="str">
        <f>IF(E18="","",E18)</f>
        <v>Vyplň údaj</v>
      </c>
      <c r="G119" s="36"/>
      <c r="H119" s="36"/>
      <c r="I119" s="28" t="s">
        <v>31</v>
      </c>
      <c r="J119" s="32" t="str">
        <f>E24</f>
        <v xml:space="preserve"> 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77"/>
      <c r="B121" s="178"/>
      <c r="C121" s="179" t="s">
        <v>99</v>
      </c>
      <c r="D121" s="180" t="s">
        <v>58</v>
      </c>
      <c r="E121" s="180" t="s">
        <v>54</v>
      </c>
      <c r="F121" s="180" t="s">
        <v>55</v>
      </c>
      <c r="G121" s="180" t="s">
        <v>100</v>
      </c>
      <c r="H121" s="180" t="s">
        <v>101</v>
      </c>
      <c r="I121" s="180" t="s">
        <v>102</v>
      </c>
      <c r="J121" s="180" t="s">
        <v>89</v>
      </c>
      <c r="K121" s="181" t="s">
        <v>103</v>
      </c>
      <c r="L121" s="182"/>
      <c r="M121" s="96" t="s">
        <v>1</v>
      </c>
      <c r="N121" s="97" t="s">
        <v>37</v>
      </c>
      <c r="O121" s="97" t="s">
        <v>104</v>
      </c>
      <c r="P121" s="97" t="s">
        <v>105</v>
      </c>
      <c r="Q121" s="97" t="s">
        <v>106</v>
      </c>
      <c r="R121" s="97" t="s">
        <v>107</v>
      </c>
      <c r="S121" s="97" t="s">
        <v>108</v>
      </c>
      <c r="T121" s="98" t="s">
        <v>109</v>
      </c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</row>
    <row r="122" s="2" customFormat="1" ht="22.8" customHeight="1">
      <c r="A122" s="34"/>
      <c r="B122" s="35"/>
      <c r="C122" s="103" t="s">
        <v>110</v>
      </c>
      <c r="D122" s="36"/>
      <c r="E122" s="36"/>
      <c r="F122" s="36"/>
      <c r="G122" s="36"/>
      <c r="H122" s="36"/>
      <c r="I122" s="36"/>
      <c r="J122" s="183">
        <f>BK122</f>
        <v>0</v>
      </c>
      <c r="K122" s="36"/>
      <c r="L122" s="40"/>
      <c r="M122" s="99"/>
      <c r="N122" s="184"/>
      <c r="O122" s="100"/>
      <c r="P122" s="185">
        <f>P123+P127+P136+P154+P172+P181</f>
        <v>0</v>
      </c>
      <c r="Q122" s="100"/>
      <c r="R122" s="185">
        <f>R123+R127+R136+R154+R172+R181</f>
        <v>0.13450300000000001</v>
      </c>
      <c r="S122" s="100"/>
      <c r="T122" s="186">
        <f>T123+T127+T136+T154+T172+T181</f>
        <v>1.33192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72</v>
      </c>
      <c r="AU122" s="13" t="s">
        <v>91</v>
      </c>
      <c r="BK122" s="187">
        <f>BK123+BK127+BK136+BK154+BK172+BK181</f>
        <v>0</v>
      </c>
    </row>
    <row r="123" s="11" customFormat="1" ht="25.92" customHeight="1">
      <c r="A123" s="11"/>
      <c r="B123" s="188"/>
      <c r="C123" s="189"/>
      <c r="D123" s="190" t="s">
        <v>72</v>
      </c>
      <c r="E123" s="191" t="s">
        <v>111</v>
      </c>
      <c r="F123" s="191" t="s">
        <v>112</v>
      </c>
      <c r="G123" s="189"/>
      <c r="H123" s="189"/>
      <c r="I123" s="192"/>
      <c r="J123" s="193">
        <f>BK123</f>
        <v>0</v>
      </c>
      <c r="K123" s="189"/>
      <c r="L123" s="194"/>
      <c r="M123" s="195"/>
      <c r="N123" s="196"/>
      <c r="O123" s="196"/>
      <c r="P123" s="197">
        <f>SUM(P124:P126)</f>
        <v>0</v>
      </c>
      <c r="Q123" s="196"/>
      <c r="R123" s="197">
        <f>SUM(R124:R126)</f>
        <v>0</v>
      </c>
      <c r="S123" s="196"/>
      <c r="T123" s="198">
        <f>SUM(T124:T126)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9" t="s">
        <v>81</v>
      </c>
      <c r="AT123" s="200" t="s">
        <v>72</v>
      </c>
      <c r="AU123" s="200" t="s">
        <v>73</v>
      </c>
      <c r="AY123" s="199" t="s">
        <v>113</v>
      </c>
      <c r="BK123" s="201">
        <f>SUM(BK124:BK126)</f>
        <v>0</v>
      </c>
    </row>
    <row r="124" s="2" customFormat="1" ht="16.5" customHeight="1">
      <c r="A124" s="34"/>
      <c r="B124" s="35"/>
      <c r="C124" s="202" t="s">
        <v>114</v>
      </c>
      <c r="D124" s="202" t="s">
        <v>115</v>
      </c>
      <c r="E124" s="203" t="s">
        <v>116</v>
      </c>
      <c r="F124" s="204" t="s">
        <v>117</v>
      </c>
      <c r="G124" s="205" t="s">
        <v>118</v>
      </c>
      <c r="H124" s="206">
        <v>1</v>
      </c>
      <c r="I124" s="207"/>
      <c r="J124" s="208">
        <f>ROUND(I124*H124,2)</f>
        <v>0</v>
      </c>
      <c r="K124" s="204" t="s">
        <v>1</v>
      </c>
      <c r="L124" s="209"/>
      <c r="M124" s="210" t="s">
        <v>1</v>
      </c>
      <c r="N124" s="211" t="s">
        <v>38</v>
      </c>
      <c r="O124" s="87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119</v>
      </c>
      <c r="AT124" s="214" t="s">
        <v>115</v>
      </c>
      <c r="AU124" s="214" t="s">
        <v>81</v>
      </c>
      <c r="AY124" s="13" t="s">
        <v>113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3" t="s">
        <v>81</v>
      </c>
      <c r="BK124" s="215">
        <f>ROUND(I124*H124,2)</f>
        <v>0</v>
      </c>
      <c r="BL124" s="13" t="s">
        <v>120</v>
      </c>
      <c r="BM124" s="214" t="s">
        <v>121</v>
      </c>
    </row>
    <row r="125" s="2" customFormat="1" ht="24.15" customHeight="1">
      <c r="A125" s="34"/>
      <c r="B125" s="35"/>
      <c r="C125" s="216" t="s">
        <v>122</v>
      </c>
      <c r="D125" s="216" t="s">
        <v>123</v>
      </c>
      <c r="E125" s="217" t="s">
        <v>124</v>
      </c>
      <c r="F125" s="218" t="s">
        <v>125</v>
      </c>
      <c r="G125" s="219" t="s">
        <v>126</v>
      </c>
      <c r="H125" s="220">
        <v>1</v>
      </c>
      <c r="I125" s="221"/>
      <c r="J125" s="222">
        <f>ROUND(I125*H125,2)</f>
        <v>0</v>
      </c>
      <c r="K125" s="218" t="s">
        <v>127</v>
      </c>
      <c r="L125" s="40"/>
      <c r="M125" s="223" t="s">
        <v>1</v>
      </c>
      <c r="N125" s="224" t="s">
        <v>38</v>
      </c>
      <c r="O125" s="8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128</v>
      </c>
      <c r="AT125" s="214" t="s">
        <v>123</v>
      </c>
      <c r="AU125" s="214" t="s">
        <v>81</v>
      </c>
      <c r="AY125" s="13" t="s">
        <v>113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3" t="s">
        <v>81</v>
      </c>
      <c r="BK125" s="215">
        <f>ROUND(I125*H125,2)</f>
        <v>0</v>
      </c>
      <c r="BL125" s="13" t="s">
        <v>128</v>
      </c>
      <c r="BM125" s="214" t="s">
        <v>129</v>
      </c>
    </row>
    <row r="126" s="2" customFormat="1" ht="24.15" customHeight="1">
      <c r="A126" s="34"/>
      <c r="B126" s="35"/>
      <c r="C126" s="216" t="s">
        <v>130</v>
      </c>
      <c r="D126" s="216" t="s">
        <v>123</v>
      </c>
      <c r="E126" s="217" t="s">
        <v>131</v>
      </c>
      <c r="F126" s="218" t="s">
        <v>132</v>
      </c>
      <c r="G126" s="219" t="s">
        <v>118</v>
      </c>
      <c r="H126" s="220">
        <v>1</v>
      </c>
      <c r="I126" s="221"/>
      <c r="J126" s="222">
        <f>ROUND(I126*H126,2)</f>
        <v>0</v>
      </c>
      <c r="K126" s="218" t="s">
        <v>1</v>
      </c>
      <c r="L126" s="40"/>
      <c r="M126" s="223" t="s">
        <v>1</v>
      </c>
      <c r="N126" s="224" t="s">
        <v>38</v>
      </c>
      <c r="O126" s="87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128</v>
      </c>
      <c r="AT126" s="214" t="s">
        <v>123</v>
      </c>
      <c r="AU126" s="214" t="s">
        <v>81</v>
      </c>
      <c r="AY126" s="13" t="s">
        <v>113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3" t="s">
        <v>81</v>
      </c>
      <c r="BK126" s="215">
        <f>ROUND(I126*H126,2)</f>
        <v>0</v>
      </c>
      <c r="BL126" s="13" t="s">
        <v>128</v>
      </c>
      <c r="BM126" s="214" t="s">
        <v>133</v>
      </c>
    </row>
    <row r="127" s="11" customFormat="1" ht="25.92" customHeight="1">
      <c r="A127" s="11"/>
      <c r="B127" s="188"/>
      <c r="C127" s="189"/>
      <c r="D127" s="190" t="s">
        <v>72</v>
      </c>
      <c r="E127" s="191" t="s">
        <v>134</v>
      </c>
      <c r="F127" s="191" t="s">
        <v>135</v>
      </c>
      <c r="G127" s="189"/>
      <c r="H127" s="189"/>
      <c r="I127" s="192"/>
      <c r="J127" s="193">
        <f>BK127</f>
        <v>0</v>
      </c>
      <c r="K127" s="189"/>
      <c r="L127" s="194"/>
      <c r="M127" s="195"/>
      <c r="N127" s="196"/>
      <c r="O127" s="196"/>
      <c r="P127" s="197">
        <f>SUM(P128:P135)</f>
        <v>0</v>
      </c>
      <c r="Q127" s="196"/>
      <c r="R127" s="197">
        <f>SUM(R128:R135)</f>
        <v>0.0051900000000000002</v>
      </c>
      <c r="S127" s="196"/>
      <c r="T127" s="198">
        <f>SUM(T128:T135)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99" t="s">
        <v>81</v>
      </c>
      <c r="AT127" s="200" t="s">
        <v>72</v>
      </c>
      <c r="AU127" s="200" t="s">
        <v>73</v>
      </c>
      <c r="AY127" s="199" t="s">
        <v>113</v>
      </c>
      <c r="BK127" s="201">
        <f>SUM(BK128:BK135)</f>
        <v>0</v>
      </c>
    </row>
    <row r="128" s="2" customFormat="1" ht="24.15" customHeight="1">
      <c r="A128" s="34"/>
      <c r="B128" s="35"/>
      <c r="C128" s="216" t="s">
        <v>136</v>
      </c>
      <c r="D128" s="216" t="s">
        <v>123</v>
      </c>
      <c r="E128" s="217" t="s">
        <v>137</v>
      </c>
      <c r="F128" s="218" t="s">
        <v>138</v>
      </c>
      <c r="G128" s="219" t="s">
        <v>126</v>
      </c>
      <c r="H128" s="220">
        <v>2</v>
      </c>
      <c r="I128" s="221"/>
      <c r="J128" s="222">
        <f>ROUND(I128*H128,2)</f>
        <v>0</v>
      </c>
      <c r="K128" s="218" t="s">
        <v>127</v>
      </c>
      <c r="L128" s="40"/>
      <c r="M128" s="223" t="s">
        <v>1</v>
      </c>
      <c r="N128" s="224" t="s">
        <v>38</v>
      </c>
      <c r="O128" s="8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128</v>
      </c>
      <c r="AT128" s="214" t="s">
        <v>123</v>
      </c>
      <c r="AU128" s="214" t="s">
        <v>81</v>
      </c>
      <c r="AY128" s="13" t="s">
        <v>113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3" t="s">
        <v>81</v>
      </c>
      <c r="BK128" s="215">
        <f>ROUND(I128*H128,2)</f>
        <v>0</v>
      </c>
      <c r="BL128" s="13" t="s">
        <v>128</v>
      </c>
      <c r="BM128" s="214" t="s">
        <v>139</v>
      </c>
    </row>
    <row r="129" s="2" customFormat="1" ht="24.15" customHeight="1">
      <c r="A129" s="34"/>
      <c r="B129" s="35"/>
      <c r="C129" s="202" t="s">
        <v>120</v>
      </c>
      <c r="D129" s="202" t="s">
        <v>115</v>
      </c>
      <c r="E129" s="203" t="s">
        <v>140</v>
      </c>
      <c r="F129" s="204" t="s">
        <v>141</v>
      </c>
      <c r="G129" s="205" t="s">
        <v>126</v>
      </c>
      <c r="H129" s="206">
        <v>2</v>
      </c>
      <c r="I129" s="207"/>
      <c r="J129" s="208">
        <f>ROUND(I129*H129,2)</f>
        <v>0</v>
      </c>
      <c r="K129" s="204" t="s">
        <v>127</v>
      </c>
      <c r="L129" s="209"/>
      <c r="M129" s="210" t="s">
        <v>1</v>
      </c>
      <c r="N129" s="211" t="s">
        <v>38</v>
      </c>
      <c r="O129" s="87"/>
      <c r="P129" s="212">
        <f>O129*H129</f>
        <v>0</v>
      </c>
      <c r="Q129" s="212">
        <v>0.00038000000000000002</v>
      </c>
      <c r="R129" s="212">
        <f>Q129*H129</f>
        <v>0.00076000000000000004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142</v>
      </c>
      <c r="AT129" s="214" t="s">
        <v>115</v>
      </c>
      <c r="AU129" s="214" t="s">
        <v>81</v>
      </c>
      <c r="AY129" s="13" t="s">
        <v>113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3" t="s">
        <v>81</v>
      </c>
      <c r="BK129" s="215">
        <f>ROUND(I129*H129,2)</f>
        <v>0</v>
      </c>
      <c r="BL129" s="13" t="s">
        <v>128</v>
      </c>
      <c r="BM129" s="214" t="s">
        <v>143</v>
      </c>
    </row>
    <row r="130" s="2" customFormat="1" ht="24.15" customHeight="1">
      <c r="A130" s="34"/>
      <c r="B130" s="35"/>
      <c r="C130" s="216" t="s">
        <v>81</v>
      </c>
      <c r="D130" s="216" t="s">
        <v>123</v>
      </c>
      <c r="E130" s="217" t="s">
        <v>144</v>
      </c>
      <c r="F130" s="218" t="s">
        <v>145</v>
      </c>
      <c r="G130" s="219" t="s">
        <v>126</v>
      </c>
      <c r="H130" s="220">
        <v>3</v>
      </c>
      <c r="I130" s="221"/>
      <c r="J130" s="222">
        <f>ROUND(I130*H130,2)</f>
        <v>0</v>
      </c>
      <c r="K130" s="218" t="s">
        <v>127</v>
      </c>
      <c r="L130" s="40"/>
      <c r="M130" s="223" t="s">
        <v>1</v>
      </c>
      <c r="N130" s="224" t="s">
        <v>38</v>
      </c>
      <c r="O130" s="87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128</v>
      </c>
      <c r="AT130" s="214" t="s">
        <v>123</v>
      </c>
      <c r="AU130" s="214" t="s">
        <v>81</v>
      </c>
      <c r="AY130" s="13" t="s">
        <v>113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3" t="s">
        <v>81</v>
      </c>
      <c r="BK130" s="215">
        <f>ROUND(I130*H130,2)</f>
        <v>0</v>
      </c>
      <c r="BL130" s="13" t="s">
        <v>128</v>
      </c>
      <c r="BM130" s="214" t="s">
        <v>146</v>
      </c>
    </row>
    <row r="131" s="2" customFormat="1" ht="16.5" customHeight="1">
      <c r="A131" s="34"/>
      <c r="B131" s="35"/>
      <c r="C131" s="202" t="s">
        <v>83</v>
      </c>
      <c r="D131" s="202" t="s">
        <v>115</v>
      </c>
      <c r="E131" s="203" t="s">
        <v>147</v>
      </c>
      <c r="F131" s="204" t="s">
        <v>148</v>
      </c>
      <c r="G131" s="205" t="s">
        <v>126</v>
      </c>
      <c r="H131" s="206">
        <v>3</v>
      </c>
      <c r="I131" s="207"/>
      <c r="J131" s="208">
        <f>ROUND(I131*H131,2)</f>
        <v>0</v>
      </c>
      <c r="K131" s="204" t="s">
        <v>127</v>
      </c>
      <c r="L131" s="209"/>
      <c r="M131" s="210" t="s">
        <v>1</v>
      </c>
      <c r="N131" s="211" t="s">
        <v>38</v>
      </c>
      <c r="O131" s="87"/>
      <c r="P131" s="212">
        <f>O131*H131</f>
        <v>0</v>
      </c>
      <c r="Q131" s="212">
        <v>0.0011000000000000001</v>
      </c>
      <c r="R131" s="212">
        <f>Q131*H131</f>
        <v>0.0033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142</v>
      </c>
      <c r="AT131" s="214" t="s">
        <v>115</v>
      </c>
      <c r="AU131" s="214" t="s">
        <v>81</v>
      </c>
      <c r="AY131" s="13" t="s">
        <v>113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3" t="s">
        <v>81</v>
      </c>
      <c r="BK131" s="215">
        <f>ROUND(I131*H131,2)</f>
        <v>0</v>
      </c>
      <c r="BL131" s="13" t="s">
        <v>128</v>
      </c>
      <c r="BM131" s="214" t="s">
        <v>149</v>
      </c>
    </row>
    <row r="132" s="2" customFormat="1" ht="33" customHeight="1">
      <c r="A132" s="34"/>
      <c r="B132" s="35"/>
      <c r="C132" s="216" t="s">
        <v>150</v>
      </c>
      <c r="D132" s="216" t="s">
        <v>123</v>
      </c>
      <c r="E132" s="217" t="s">
        <v>151</v>
      </c>
      <c r="F132" s="218" t="s">
        <v>152</v>
      </c>
      <c r="G132" s="219" t="s">
        <v>126</v>
      </c>
      <c r="H132" s="220">
        <v>9</v>
      </c>
      <c r="I132" s="221"/>
      <c r="J132" s="222">
        <f>ROUND(I132*H132,2)</f>
        <v>0</v>
      </c>
      <c r="K132" s="218" t="s">
        <v>127</v>
      </c>
      <c r="L132" s="40"/>
      <c r="M132" s="223" t="s">
        <v>1</v>
      </c>
      <c r="N132" s="224" t="s">
        <v>38</v>
      </c>
      <c r="O132" s="87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128</v>
      </c>
      <c r="AT132" s="214" t="s">
        <v>123</v>
      </c>
      <c r="AU132" s="214" t="s">
        <v>81</v>
      </c>
      <c r="AY132" s="13" t="s">
        <v>113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3" t="s">
        <v>81</v>
      </c>
      <c r="BK132" s="215">
        <f>ROUND(I132*H132,2)</f>
        <v>0</v>
      </c>
      <c r="BL132" s="13" t="s">
        <v>128</v>
      </c>
      <c r="BM132" s="214" t="s">
        <v>153</v>
      </c>
    </row>
    <row r="133" s="2" customFormat="1" ht="16.5" customHeight="1">
      <c r="A133" s="34"/>
      <c r="B133" s="35"/>
      <c r="C133" s="202" t="s">
        <v>154</v>
      </c>
      <c r="D133" s="202" t="s">
        <v>115</v>
      </c>
      <c r="E133" s="203" t="s">
        <v>155</v>
      </c>
      <c r="F133" s="204" t="s">
        <v>156</v>
      </c>
      <c r="G133" s="205" t="s">
        <v>126</v>
      </c>
      <c r="H133" s="206">
        <v>9</v>
      </c>
      <c r="I133" s="207"/>
      <c r="J133" s="208">
        <f>ROUND(I133*H133,2)</f>
        <v>0</v>
      </c>
      <c r="K133" s="204" t="s">
        <v>127</v>
      </c>
      <c r="L133" s="209"/>
      <c r="M133" s="210" t="s">
        <v>1</v>
      </c>
      <c r="N133" s="211" t="s">
        <v>38</v>
      </c>
      <c r="O133" s="87"/>
      <c r="P133" s="212">
        <f>O133*H133</f>
        <v>0</v>
      </c>
      <c r="Q133" s="212">
        <v>6.9999999999999994E-05</v>
      </c>
      <c r="R133" s="212">
        <f>Q133*H133</f>
        <v>0.00062999999999999992</v>
      </c>
      <c r="S133" s="212">
        <v>0</v>
      </c>
      <c r="T133" s="21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142</v>
      </c>
      <c r="AT133" s="214" t="s">
        <v>115</v>
      </c>
      <c r="AU133" s="214" t="s">
        <v>81</v>
      </c>
      <c r="AY133" s="13" t="s">
        <v>113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3" t="s">
        <v>81</v>
      </c>
      <c r="BK133" s="215">
        <f>ROUND(I133*H133,2)</f>
        <v>0</v>
      </c>
      <c r="BL133" s="13" t="s">
        <v>128</v>
      </c>
      <c r="BM133" s="214" t="s">
        <v>157</v>
      </c>
    </row>
    <row r="134" s="2" customFormat="1" ht="24.15" customHeight="1">
      <c r="A134" s="34"/>
      <c r="B134" s="35"/>
      <c r="C134" s="216" t="s">
        <v>119</v>
      </c>
      <c r="D134" s="216" t="s">
        <v>123</v>
      </c>
      <c r="E134" s="217" t="s">
        <v>158</v>
      </c>
      <c r="F134" s="218" t="s">
        <v>159</v>
      </c>
      <c r="G134" s="219" t="s">
        <v>126</v>
      </c>
      <c r="H134" s="220">
        <v>1</v>
      </c>
      <c r="I134" s="221"/>
      <c r="J134" s="222">
        <f>ROUND(I134*H134,2)</f>
        <v>0</v>
      </c>
      <c r="K134" s="218" t="s">
        <v>127</v>
      </c>
      <c r="L134" s="40"/>
      <c r="M134" s="223" t="s">
        <v>1</v>
      </c>
      <c r="N134" s="224" t="s">
        <v>38</v>
      </c>
      <c r="O134" s="8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128</v>
      </c>
      <c r="AT134" s="214" t="s">
        <v>123</v>
      </c>
      <c r="AU134" s="214" t="s">
        <v>81</v>
      </c>
      <c r="AY134" s="13" t="s">
        <v>113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3" t="s">
        <v>81</v>
      </c>
      <c r="BK134" s="215">
        <f>ROUND(I134*H134,2)</f>
        <v>0</v>
      </c>
      <c r="BL134" s="13" t="s">
        <v>128</v>
      </c>
      <c r="BM134" s="214" t="s">
        <v>160</v>
      </c>
    </row>
    <row r="135" s="2" customFormat="1" ht="16.5" customHeight="1">
      <c r="A135" s="34"/>
      <c r="B135" s="35"/>
      <c r="C135" s="202" t="s">
        <v>161</v>
      </c>
      <c r="D135" s="202" t="s">
        <v>115</v>
      </c>
      <c r="E135" s="203" t="s">
        <v>162</v>
      </c>
      <c r="F135" s="204" t="s">
        <v>163</v>
      </c>
      <c r="G135" s="205" t="s">
        <v>126</v>
      </c>
      <c r="H135" s="206">
        <v>1</v>
      </c>
      <c r="I135" s="207"/>
      <c r="J135" s="208">
        <f>ROUND(I135*H135,2)</f>
        <v>0</v>
      </c>
      <c r="K135" s="204" t="s">
        <v>127</v>
      </c>
      <c r="L135" s="209"/>
      <c r="M135" s="210" t="s">
        <v>1</v>
      </c>
      <c r="N135" s="211" t="s">
        <v>38</v>
      </c>
      <c r="O135" s="87"/>
      <c r="P135" s="212">
        <f>O135*H135</f>
        <v>0</v>
      </c>
      <c r="Q135" s="212">
        <v>0.00050000000000000001</v>
      </c>
      <c r="R135" s="212">
        <f>Q135*H135</f>
        <v>0.00050000000000000001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142</v>
      </c>
      <c r="AT135" s="214" t="s">
        <v>115</v>
      </c>
      <c r="AU135" s="214" t="s">
        <v>81</v>
      </c>
      <c r="AY135" s="13" t="s">
        <v>113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3" t="s">
        <v>81</v>
      </c>
      <c r="BK135" s="215">
        <f>ROUND(I135*H135,2)</f>
        <v>0</v>
      </c>
      <c r="BL135" s="13" t="s">
        <v>128</v>
      </c>
      <c r="BM135" s="214" t="s">
        <v>164</v>
      </c>
    </row>
    <row r="136" s="11" customFormat="1" ht="25.92" customHeight="1">
      <c r="A136" s="11"/>
      <c r="B136" s="188"/>
      <c r="C136" s="189"/>
      <c r="D136" s="190" t="s">
        <v>72</v>
      </c>
      <c r="E136" s="191" t="s">
        <v>165</v>
      </c>
      <c r="F136" s="191" t="s">
        <v>166</v>
      </c>
      <c r="G136" s="189"/>
      <c r="H136" s="189"/>
      <c r="I136" s="192"/>
      <c r="J136" s="193">
        <f>BK136</f>
        <v>0</v>
      </c>
      <c r="K136" s="189"/>
      <c r="L136" s="194"/>
      <c r="M136" s="195"/>
      <c r="N136" s="196"/>
      <c r="O136" s="196"/>
      <c r="P136" s="197">
        <f>SUM(P137:P153)</f>
        <v>0</v>
      </c>
      <c r="Q136" s="196"/>
      <c r="R136" s="197">
        <f>SUM(R137:R153)</f>
        <v>0.0031700000000000001</v>
      </c>
      <c r="S136" s="196"/>
      <c r="T136" s="198">
        <f>SUM(T137:T153)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99" t="s">
        <v>81</v>
      </c>
      <c r="AT136" s="200" t="s">
        <v>72</v>
      </c>
      <c r="AU136" s="200" t="s">
        <v>73</v>
      </c>
      <c r="AY136" s="199" t="s">
        <v>113</v>
      </c>
      <c r="BK136" s="201">
        <f>SUM(BK137:BK153)</f>
        <v>0</v>
      </c>
    </row>
    <row r="137" s="2" customFormat="1" ht="24.15" customHeight="1">
      <c r="A137" s="34"/>
      <c r="B137" s="35"/>
      <c r="C137" s="216" t="s">
        <v>167</v>
      </c>
      <c r="D137" s="216" t="s">
        <v>123</v>
      </c>
      <c r="E137" s="217" t="s">
        <v>168</v>
      </c>
      <c r="F137" s="218" t="s">
        <v>169</v>
      </c>
      <c r="G137" s="219" t="s">
        <v>126</v>
      </c>
      <c r="H137" s="220">
        <v>6</v>
      </c>
      <c r="I137" s="221"/>
      <c r="J137" s="222">
        <f>ROUND(I137*H137,2)</f>
        <v>0</v>
      </c>
      <c r="K137" s="218" t="s">
        <v>127</v>
      </c>
      <c r="L137" s="40"/>
      <c r="M137" s="223" t="s">
        <v>1</v>
      </c>
      <c r="N137" s="224" t="s">
        <v>38</v>
      </c>
      <c r="O137" s="8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128</v>
      </c>
      <c r="AT137" s="214" t="s">
        <v>123</v>
      </c>
      <c r="AU137" s="214" t="s">
        <v>81</v>
      </c>
      <c r="AY137" s="13" t="s">
        <v>113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3" t="s">
        <v>81</v>
      </c>
      <c r="BK137" s="215">
        <f>ROUND(I137*H137,2)</f>
        <v>0</v>
      </c>
      <c r="BL137" s="13" t="s">
        <v>128</v>
      </c>
      <c r="BM137" s="214" t="s">
        <v>170</v>
      </c>
    </row>
    <row r="138" s="2" customFormat="1" ht="24.15" customHeight="1">
      <c r="A138" s="34"/>
      <c r="B138" s="35"/>
      <c r="C138" s="202" t="s">
        <v>7</v>
      </c>
      <c r="D138" s="202" t="s">
        <v>115</v>
      </c>
      <c r="E138" s="203" t="s">
        <v>171</v>
      </c>
      <c r="F138" s="204" t="s">
        <v>172</v>
      </c>
      <c r="G138" s="205" t="s">
        <v>126</v>
      </c>
      <c r="H138" s="206">
        <v>6</v>
      </c>
      <c r="I138" s="207"/>
      <c r="J138" s="208">
        <f>ROUND(I138*H138,2)</f>
        <v>0</v>
      </c>
      <c r="K138" s="204" t="s">
        <v>127</v>
      </c>
      <c r="L138" s="209"/>
      <c r="M138" s="210" t="s">
        <v>1</v>
      </c>
      <c r="N138" s="211" t="s">
        <v>38</v>
      </c>
      <c r="O138" s="87"/>
      <c r="P138" s="212">
        <f>O138*H138</f>
        <v>0</v>
      </c>
      <c r="Q138" s="212">
        <v>4.0000000000000003E-05</v>
      </c>
      <c r="R138" s="212">
        <f>Q138*H138</f>
        <v>0.00024000000000000003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142</v>
      </c>
      <c r="AT138" s="214" t="s">
        <v>115</v>
      </c>
      <c r="AU138" s="214" t="s">
        <v>81</v>
      </c>
      <c r="AY138" s="13" t="s">
        <v>113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3" t="s">
        <v>81</v>
      </c>
      <c r="BK138" s="215">
        <f>ROUND(I138*H138,2)</f>
        <v>0</v>
      </c>
      <c r="BL138" s="13" t="s">
        <v>128</v>
      </c>
      <c r="BM138" s="214" t="s">
        <v>173</v>
      </c>
    </row>
    <row r="139" s="2" customFormat="1" ht="16.5" customHeight="1">
      <c r="A139" s="34"/>
      <c r="B139" s="35"/>
      <c r="C139" s="202" t="s">
        <v>174</v>
      </c>
      <c r="D139" s="202" t="s">
        <v>115</v>
      </c>
      <c r="E139" s="203" t="s">
        <v>175</v>
      </c>
      <c r="F139" s="204" t="s">
        <v>176</v>
      </c>
      <c r="G139" s="205" t="s">
        <v>126</v>
      </c>
      <c r="H139" s="206">
        <v>6</v>
      </c>
      <c r="I139" s="207"/>
      <c r="J139" s="208">
        <f>ROUND(I139*H139,2)</f>
        <v>0</v>
      </c>
      <c r="K139" s="204" t="s">
        <v>127</v>
      </c>
      <c r="L139" s="209"/>
      <c r="M139" s="210" t="s">
        <v>1</v>
      </c>
      <c r="N139" s="211" t="s">
        <v>38</v>
      </c>
      <c r="O139" s="87"/>
      <c r="P139" s="212">
        <f>O139*H139</f>
        <v>0</v>
      </c>
      <c r="Q139" s="212">
        <v>3.0000000000000001E-05</v>
      </c>
      <c r="R139" s="212">
        <f>Q139*H139</f>
        <v>0.00018000000000000001</v>
      </c>
      <c r="S139" s="212">
        <v>0</v>
      </c>
      <c r="T139" s="21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142</v>
      </c>
      <c r="AT139" s="214" t="s">
        <v>115</v>
      </c>
      <c r="AU139" s="214" t="s">
        <v>81</v>
      </c>
      <c r="AY139" s="13" t="s">
        <v>113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3" t="s">
        <v>81</v>
      </c>
      <c r="BK139" s="215">
        <f>ROUND(I139*H139,2)</f>
        <v>0</v>
      </c>
      <c r="BL139" s="13" t="s">
        <v>128</v>
      </c>
      <c r="BM139" s="214" t="s">
        <v>177</v>
      </c>
    </row>
    <row r="140" s="2" customFormat="1" ht="16.5" customHeight="1">
      <c r="A140" s="34"/>
      <c r="B140" s="35"/>
      <c r="C140" s="202" t="s">
        <v>178</v>
      </c>
      <c r="D140" s="202" t="s">
        <v>115</v>
      </c>
      <c r="E140" s="203" t="s">
        <v>179</v>
      </c>
      <c r="F140" s="204" t="s">
        <v>180</v>
      </c>
      <c r="G140" s="205" t="s">
        <v>126</v>
      </c>
      <c r="H140" s="206">
        <v>6</v>
      </c>
      <c r="I140" s="207"/>
      <c r="J140" s="208">
        <f>ROUND(I140*H140,2)</f>
        <v>0</v>
      </c>
      <c r="K140" s="204" t="s">
        <v>127</v>
      </c>
      <c r="L140" s="209"/>
      <c r="M140" s="210" t="s">
        <v>1</v>
      </c>
      <c r="N140" s="211" t="s">
        <v>38</v>
      </c>
      <c r="O140" s="87"/>
      <c r="P140" s="212">
        <f>O140*H140</f>
        <v>0</v>
      </c>
      <c r="Q140" s="212">
        <v>1.0000000000000001E-05</v>
      </c>
      <c r="R140" s="212">
        <f>Q140*H140</f>
        <v>6.0000000000000008E-05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142</v>
      </c>
      <c r="AT140" s="214" t="s">
        <v>115</v>
      </c>
      <c r="AU140" s="214" t="s">
        <v>81</v>
      </c>
      <c r="AY140" s="13" t="s">
        <v>113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3" t="s">
        <v>81</v>
      </c>
      <c r="BK140" s="215">
        <f>ROUND(I140*H140,2)</f>
        <v>0</v>
      </c>
      <c r="BL140" s="13" t="s">
        <v>128</v>
      </c>
      <c r="BM140" s="214" t="s">
        <v>181</v>
      </c>
    </row>
    <row r="141" s="2" customFormat="1" ht="24.15" customHeight="1">
      <c r="A141" s="34"/>
      <c r="B141" s="35"/>
      <c r="C141" s="216" t="s">
        <v>182</v>
      </c>
      <c r="D141" s="216" t="s">
        <v>123</v>
      </c>
      <c r="E141" s="217" t="s">
        <v>183</v>
      </c>
      <c r="F141" s="218" t="s">
        <v>184</v>
      </c>
      <c r="G141" s="219" t="s">
        <v>126</v>
      </c>
      <c r="H141" s="220">
        <v>4</v>
      </c>
      <c r="I141" s="221"/>
      <c r="J141" s="222">
        <f>ROUND(I141*H141,2)</f>
        <v>0</v>
      </c>
      <c r="K141" s="218" t="s">
        <v>127</v>
      </c>
      <c r="L141" s="40"/>
      <c r="M141" s="223" t="s">
        <v>1</v>
      </c>
      <c r="N141" s="224" t="s">
        <v>38</v>
      </c>
      <c r="O141" s="8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128</v>
      </c>
      <c r="AT141" s="214" t="s">
        <v>123</v>
      </c>
      <c r="AU141" s="214" t="s">
        <v>81</v>
      </c>
      <c r="AY141" s="13" t="s">
        <v>113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3" t="s">
        <v>81</v>
      </c>
      <c r="BK141" s="215">
        <f>ROUND(I141*H141,2)</f>
        <v>0</v>
      </c>
      <c r="BL141" s="13" t="s">
        <v>128</v>
      </c>
      <c r="BM141" s="214" t="s">
        <v>185</v>
      </c>
    </row>
    <row r="142" s="2" customFormat="1" ht="24.15" customHeight="1">
      <c r="A142" s="34"/>
      <c r="B142" s="35"/>
      <c r="C142" s="202" t="s">
        <v>186</v>
      </c>
      <c r="D142" s="202" t="s">
        <v>115</v>
      </c>
      <c r="E142" s="203" t="s">
        <v>187</v>
      </c>
      <c r="F142" s="204" t="s">
        <v>188</v>
      </c>
      <c r="G142" s="205" t="s">
        <v>126</v>
      </c>
      <c r="H142" s="206">
        <v>4</v>
      </c>
      <c r="I142" s="207"/>
      <c r="J142" s="208">
        <f>ROUND(I142*H142,2)</f>
        <v>0</v>
      </c>
      <c r="K142" s="204" t="s">
        <v>127</v>
      </c>
      <c r="L142" s="209"/>
      <c r="M142" s="210" t="s">
        <v>1</v>
      </c>
      <c r="N142" s="211" t="s">
        <v>38</v>
      </c>
      <c r="O142" s="87"/>
      <c r="P142" s="212">
        <f>O142*H142</f>
        <v>0</v>
      </c>
      <c r="Q142" s="212">
        <v>4.0000000000000003E-05</v>
      </c>
      <c r="R142" s="212">
        <f>Q142*H142</f>
        <v>0.00016000000000000001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142</v>
      </c>
      <c r="AT142" s="214" t="s">
        <v>115</v>
      </c>
      <c r="AU142" s="214" t="s">
        <v>81</v>
      </c>
      <c r="AY142" s="13" t="s">
        <v>113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3" t="s">
        <v>81</v>
      </c>
      <c r="BK142" s="215">
        <f>ROUND(I142*H142,2)</f>
        <v>0</v>
      </c>
      <c r="BL142" s="13" t="s">
        <v>128</v>
      </c>
      <c r="BM142" s="214" t="s">
        <v>189</v>
      </c>
    </row>
    <row r="143" s="2" customFormat="1" ht="16.5" customHeight="1">
      <c r="A143" s="34"/>
      <c r="B143" s="35"/>
      <c r="C143" s="202" t="s">
        <v>190</v>
      </c>
      <c r="D143" s="202" t="s">
        <v>115</v>
      </c>
      <c r="E143" s="203" t="s">
        <v>175</v>
      </c>
      <c r="F143" s="204" t="s">
        <v>176</v>
      </c>
      <c r="G143" s="205" t="s">
        <v>126</v>
      </c>
      <c r="H143" s="206">
        <v>4</v>
      </c>
      <c r="I143" s="207"/>
      <c r="J143" s="208">
        <f>ROUND(I143*H143,2)</f>
        <v>0</v>
      </c>
      <c r="K143" s="204" t="s">
        <v>127</v>
      </c>
      <c r="L143" s="209"/>
      <c r="M143" s="210" t="s">
        <v>1</v>
      </c>
      <c r="N143" s="211" t="s">
        <v>38</v>
      </c>
      <c r="O143" s="87"/>
      <c r="P143" s="212">
        <f>O143*H143</f>
        <v>0</v>
      </c>
      <c r="Q143" s="212">
        <v>3.0000000000000001E-05</v>
      </c>
      <c r="R143" s="212">
        <f>Q143*H143</f>
        <v>0.00012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142</v>
      </c>
      <c r="AT143" s="214" t="s">
        <v>115</v>
      </c>
      <c r="AU143" s="214" t="s">
        <v>81</v>
      </c>
      <c r="AY143" s="13" t="s">
        <v>113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3" t="s">
        <v>81</v>
      </c>
      <c r="BK143" s="215">
        <f>ROUND(I143*H143,2)</f>
        <v>0</v>
      </c>
      <c r="BL143" s="13" t="s">
        <v>128</v>
      </c>
      <c r="BM143" s="214" t="s">
        <v>191</v>
      </c>
    </row>
    <row r="144" s="2" customFormat="1" ht="16.5" customHeight="1">
      <c r="A144" s="34"/>
      <c r="B144" s="35"/>
      <c r="C144" s="202" t="s">
        <v>192</v>
      </c>
      <c r="D144" s="202" t="s">
        <v>115</v>
      </c>
      <c r="E144" s="203" t="s">
        <v>179</v>
      </c>
      <c r="F144" s="204" t="s">
        <v>180</v>
      </c>
      <c r="G144" s="205" t="s">
        <v>126</v>
      </c>
      <c r="H144" s="206">
        <v>4</v>
      </c>
      <c r="I144" s="207"/>
      <c r="J144" s="208">
        <f>ROUND(I144*H144,2)</f>
        <v>0</v>
      </c>
      <c r="K144" s="204" t="s">
        <v>127</v>
      </c>
      <c r="L144" s="209"/>
      <c r="M144" s="210" t="s">
        <v>1</v>
      </c>
      <c r="N144" s="211" t="s">
        <v>38</v>
      </c>
      <c r="O144" s="87"/>
      <c r="P144" s="212">
        <f>O144*H144</f>
        <v>0</v>
      </c>
      <c r="Q144" s="212">
        <v>1.0000000000000001E-05</v>
      </c>
      <c r="R144" s="212">
        <f>Q144*H144</f>
        <v>4.0000000000000003E-05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142</v>
      </c>
      <c r="AT144" s="214" t="s">
        <v>115</v>
      </c>
      <c r="AU144" s="214" t="s">
        <v>81</v>
      </c>
      <c r="AY144" s="13" t="s">
        <v>113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3" t="s">
        <v>81</v>
      </c>
      <c r="BK144" s="215">
        <f>ROUND(I144*H144,2)</f>
        <v>0</v>
      </c>
      <c r="BL144" s="13" t="s">
        <v>128</v>
      </c>
      <c r="BM144" s="214" t="s">
        <v>193</v>
      </c>
    </row>
    <row r="145" s="2" customFormat="1" ht="24.15" customHeight="1">
      <c r="A145" s="34"/>
      <c r="B145" s="35"/>
      <c r="C145" s="216" t="s">
        <v>194</v>
      </c>
      <c r="D145" s="216" t="s">
        <v>123</v>
      </c>
      <c r="E145" s="217" t="s">
        <v>195</v>
      </c>
      <c r="F145" s="218" t="s">
        <v>196</v>
      </c>
      <c r="G145" s="219" t="s">
        <v>126</v>
      </c>
      <c r="H145" s="220">
        <v>2</v>
      </c>
      <c r="I145" s="221"/>
      <c r="J145" s="222">
        <f>ROUND(I145*H145,2)</f>
        <v>0</v>
      </c>
      <c r="K145" s="218" t="s">
        <v>127</v>
      </c>
      <c r="L145" s="40"/>
      <c r="M145" s="223" t="s">
        <v>1</v>
      </c>
      <c r="N145" s="224" t="s">
        <v>38</v>
      </c>
      <c r="O145" s="87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128</v>
      </c>
      <c r="AT145" s="214" t="s">
        <v>123</v>
      </c>
      <c r="AU145" s="214" t="s">
        <v>81</v>
      </c>
      <c r="AY145" s="13" t="s">
        <v>113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3" t="s">
        <v>81</v>
      </c>
      <c r="BK145" s="215">
        <f>ROUND(I145*H145,2)</f>
        <v>0</v>
      </c>
      <c r="BL145" s="13" t="s">
        <v>128</v>
      </c>
      <c r="BM145" s="214" t="s">
        <v>197</v>
      </c>
    </row>
    <row r="146" s="2" customFormat="1" ht="24.15" customHeight="1">
      <c r="A146" s="34"/>
      <c r="B146" s="35"/>
      <c r="C146" s="202" t="s">
        <v>198</v>
      </c>
      <c r="D146" s="202" t="s">
        <v>115</v>
      </c>
      <c r="E146" s="203" t="s">
        <v>199</v>
      </c>
      <c r="F146" s="204" t="s">
        <v>200</v>
      </c>
      <c r="G146" s="205" t="s">
        <v>126</v>
      </c>
      <c r="H146" s="206">
        <v>2</v>
      </c>
      <c r="I146" s="207"/>
      <c r="J146" s="208">
        <f>ROUND(I146*H146,2)</f>
        <v>0</v>
      </c>
      <c r="K146" s="204" t="s">
        <v>127</v>
      </c>
      <c r="L146" s="209"/>
      <c r="M146" s="210" t="s">
        <v>1</v>
      </c>
      <c r="N146" s="211" t="s">
        <v>38</v>
      </c>
      <c r="O146" s="87"/>
      <c r="P146" s="212">
        <f>O146*H146</f>
        <v>0</v>
      </c>
      <c r="Q146" s="212">
        <v>4.0000000000000003E-05</v>
      </c>
      <c r="R146" s="212">
        <f>Q146*H146</f>
        <v>8.0000000000000007E-05</v>
      </c>
      <c r="S146" s="212">
        <v>0</v>
      </c>
      <c r="T146" s="21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142</v>
      </c>
      <c r="AT146" s="214" t="s">
        <v>115</v>
      </c>
      <c r="AU146" s="214" t="s">
        <v>81</v>
      </c>
      <c r="AY146" s="13" t="s">
        <v>113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3" t="s">
        <v>81</v>
      </c>
      <c r="BK146" s="215">
        <f>ROUND(I146*H146,2)</f>
        <v>0</v>
      </c>
      <c r="BL146" s="13" t="s">
        <v>128</v>
      </c>
      <c r="BM146" s="214" t="s">
        <v>201</v>
      </c>
    </row>
    <row r="147" s="2" customFormat="1" ht="16.5" customHeight="1">
      <c r="A147" s="34"/>
      <c r="B147" s="35"/>
      <c r="C147" s="202" t="s">
        <v>202</v>
      </c>
      <c r="D147" s="202" t="s">
        <v>115</v>
      </c>
      <c r="E147" s="203" t="s">
        <v>175</v>
      </c>
      <c r="F147" s="204" t="s">
        <v>176</v>
      </c>
      <c r="G147" s="205" t="s">
        <v>126</v>
      </c>
      <c r="H147" s="206">
        <v>2</v>
      </c>
      <c r="I147" s="207"/>
      <c r="J147" s="208">
        <f>ROUND(I147*H147,2)</f>
        <v>0</v>
      </c>
      <c r="K147" s="204" t="s">
        <v>127</v>
      </c>
      <c r="L147" s="209"/>
      <c r="M147" s="210" t="s">
        <v>1</v>
      </c>
      <c r="N147" s="211" t="s">
        <v>38</v>
      </c>
      <c r="O147" s="87"/>
      <c r="P147" s="212">
        <f>O147*H147</f>
        <v>0</v>
      </c>
      <c r="Q147" s="212">
        <v>3.0000000000000001E-05</v>
      </c>
      <c r="R147" s="212">
        <f>Q147*H147</f>
        <v>6.0000000000000002E-05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142</v>
      </c>
      <c r="AT147" s="214" t="s">
        <v>115</v>
      </c>
      <c r="AU147" s="214" t="s">
        <v>81</v>
      </c>
      <c r="AY147" s="13" t="s">
        <v>113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3" t="s">
        <v>81</v>
      </c>
      <c r="BK147" s="215">
        <f>ROUND(I147*H147,2)</f>
        <v>0</v>
      </c>
      <c r="BL147" s="13" t="s">
        <v>128</v>
      </c>
      <c r="BM147" s="214" t="s">
        <v>203</v>
      </c>
    </row>
    <row r="148" s="2" customFormat="1" ht="16.5" customHeight="1">
      <c r="A148" s="34"/>
      <c r="B148" s="35"/>
      <c r="C148" s="202" t="s">
        <v>204</v>
      </c>
      <c r="D148" s="202" t="s">
        <v>115</v>
      </c>
      <c r="E148" s="203" t="s">
        <v>179</v>
      </c>
      <c r="F148" s="204" t="s">
        <v>180</v>
      </c>
      <c r="G148" s="205" t="s">
        <v>126</v>
      </c>
      <c r="H148" s="206">
        <v>2</v>
      </c>
      <c r="I148" s="207"/>
      <c r="J148" s="208">
        <f>ROUND(I148*H148,2)</f>
        <v>0</v>
      </c>
      <c r="K148" s="204" t="s">
        <v>127</v>
      </c>
      <c r="L148" s="209"/>
      <c r="M148" s="210" t="s">
        <v>1</v>
      </c>
      <c r="N148" s="211" t="s">
        <v>38</v>
      </c>
      <c r="O148" s="87"/>
      <c r="P148" s="212">
        <f>O148*H148</f>
        <v>0</v>
      </c>
      <c r="Q148" s="212">
        <v>1.0000000000000001E-05</v>
      </c>
      <c r="R148" s="212">
        <f>Q148*H148</f>
        <v>2.0000000000000002E-05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142</v>
      </c>
      <c r="AT148" s="214" t="s">
        <v>115</v>
      </c>
      <c r="AU148" s="214" t="s">
        <v>81</v>
      </c>
      <c r="AY148" s="13" t="s">
        <v>113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3" t="s">
        <v>81</v>
      </c>
      <c r="BK148" s="215">
        <f>ROUND(I148*H148,2)</f>
        <v>0</v>
      </c>
      <c r="BL148" s="13" t="s">
        <v>128</v>
      </c>
      <c r="BM148" s="214" t="s">
        <v>205</v>
      </c>
    </row>
    <row r="149" s="2" customFormat="1" ht="33" customHeight="1">
      <c r="A149" s="34"/>
      <c r="B149" s="35"/>
      <c r="C149" s="216" t="s">
        <v>206</v>
      </c>
      <c r="D149" s="216" t="s">
        <v>123</v>
      </c>
      <c r="E149" s="217" t="s">
        <v>207</v>
      </c>
      <c r="F149" s="218" t="s">
        <v>208</v>
      </c>
      <c r="G149" s="219" t="s">
        <v>126</v>
      </c>
      <c r="H149" s="220">
        <v>3</v>
      </c>
      <c r="I149" s="221"/>
      <c r="J149" s="222">
        <f>ROUND(I149*H149,2)</f>
        <v>0</v>
      </c>
      <c r="K149" s="218" t="s">
        <v>127</v>
      </c>
      <c r="L149" s="40"/>
      <c r="M149" s="223" t="s">
        <v>1</v>
      </c>
      <c r="N149" s="224" t="s">
        <v>38</v>
      </c>
      <c r="O149" s="87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128</v>
      </c>
      <c r="AT149" s="214" t="s">
        <v>123</v>
      </c>
      <c r="AU149" s="214" t="s">
        <v>81</v>
      </c>
      <c r="AY149" s="13" t="s">
        <v>113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3" t="s">
        <v>81</v>
      </c>
      <c r="BK149" s="215">
        <f>ROUND(I149*H149,2)</f>
        <v>0</v>
      </c>
      <c r="BL149" s="13" t="s">
        <v>128</v>
      </c>
      <c r="BM149" s="214" t="s">
        <v>209</v>
      </c>
    </row>
    <row r="150" s="2" customFormat="1" ht="24.15" customHeight="1">
      <c r="A150" s="34"/>
      <c r="B150" s="35"/>
      <c r="C150" s="202" t="s">
        <v>210</v>
      </c>
      <c r="D150" s="202" t="s">
        <v>115</v>
      </c>
      <c r="E150" s="203" t="s">
        <v>211</v>
      </c>
      <c r="F150" s="204" t="s">
        <v>212</v>
      </c>
      <c r="G150" s="205" t="s">
        <v>126</v>
      </c>
      <c r="H150" s="206">
        <v>3</v>
      </c>
      <c r="I150" s="207"/>
      <c r="J150" s="208">
        <f>ROUND(I150*H150,2)</f>
        <v>0</v>
      </c>
      <c r="K150" s="204" t="s">
        <v>127</v>
      </c>
      <c r="L150" s="209"/>
      <c r="M150" s="210" t="s">
        <v>1</v>
      </c>
      <c r="N150" s="211" t="s">
        <v>38</v>
      </c>
      <c r="O150" s="87"/>
      <c r="P150" s="212">
        <f>O150*H150</f>
        <v>0</v>
      </c>
      <c r="Q150" s="212">
        <v>6.0000000000000002E-05</v>
      </c>
      <c r="R150" s="212">
        <f>Q150*H150</f>
        <v>0.00018000000000000001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142</v>
      </c>
      <c r="AT150" s="214" t="s">
        <v>115</v>
      </c>
      <c r="AU150" s="214" t="s">
        <v>81</v>
      </c>
      <c r="AY150" s="13" t="s">
        <v>113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3" t="s">
        <v>81</v>
      </c>
      <c r="BK150" s="215">
        <f>ROUND(I150*H150,2)</f>
        <v>0</v>
      </c>
      <c r="BL150" s="13" t="s">
        <v>128</v>
      </c>
      <c r="BM150" s="214" t="s">
        <v>213</v>
      </c>
    </row>
    <row r="151" s="2" customFormat="1" ht="16.5" customHeight="1">
      <c r="A151" s="34"/>
      <c r="B151" s="35"/>
      <c r="C151" s="202" t="s">
        <v>214</v>
      </c>
      <c r="D151" s="202" t="s">
        <v>115</v>
      </c>
      <c r="E151" s="203" t="s">
        <v>179</v>
      </c>
      <c r="F151" s="204" t="s">
        <v>180</v>
      </c>
      <c r="G151" s="205" t="s">
        <v>126</v>
      </c>
      <c r="H151" s="206">
        <v>3</v>
      </c>
      <c r="I151" s="207"/>
      <c r="J151" s="208">
        <f>ROUND(I151*H151,2)</f>
        <v>0</v>
      </c>
      <c r="K151" s="204" t="s">
        <v>127</v>
      </c>
      <c r="L151" s="209"/>
      <c r="M151" s="210" t="s">
        <v>1</v>
      </c>
      <c r="N151" s="211" t="s">
        <v>38</v>
      </c>
      <c r="O151" s="87"/>
      <c r="P151" s="212">
        <f>O151*H151</f>
        <v>0</v>
      </c>
      <c r="Q151" s="212">
        <v>1.0000000000000001E-05</v>
      </c>
      <c r="R151" s="212">
        <f>Q151*H151</f>
        <v>3.0000000000000004E-05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142</v>
      </c>
      <c r="AT151" s="214" t="s">
        <v>115</v>
      </c>
      <c r="AU151" s="214" t="s">
        <v>81</v>
      </c>
      <c r="AY151" s="13" t="s">
        <v>113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3" t="s">
        <v>81</v>
      </c>
      <c r="BK151" s="215">
        <f>ROUND(I151*H151,2)</f>
        <v>0</v>
      </c>
      <c r="BL151" s="13" t="s">
        <v>128</v>
      </c>
      <c r="BM151" s="214" t="s">
        <v>215</v>
      </c>
    </row>
    <row r="152" s="2" customFormat="1" ht="33" customHeight="1">
      <c r="A152" s="34"/>
      <c r="B152" s="35"/>
      <c r="C152" s="216" t="s">
        <v>142</v>
      </c>
      <c r="D152" s="216" t="s">
        <v>123</v>
      </c>
      <c r="E152" s="217" t="s">
        <v>216</v>
      </c>
      <c r="F152" s="218" t="s">
        <v>217</v>
      </c>
      <c r="G152" s="219" t="s">
        <v>126</v>
      </c>
      <c r="H152" s="220">
        <v>20</v>
      </c>
      <c r="I152" s="221"/>
      <c r="J152" s="222">
        <f>ROUND(I152*H152,2)</f>
        <v>0</v>
      </c>
      <c r="K152" s="218" t="s">
        <v>127</v>
      </c>
      <c r="L152" s="40"/>
      <c r="M152" s="223" t="s">
        <v>1</v>
      </c>
      <c r="N152" s="224" t="s">
        <v>38</v>
      </c>
      <c r="O152" s="87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120</v>
      </c>
      <c r="AT152" s="214" t="s">
        <v>123</v>
      </c>
      <c r="AU152" s="214" t="s">
        <v>81</v>
      </c>
      <c r="AY152" s="13" t="s">
        <v>113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3" t="s">
        <v>81</v>
      </c>
      <c r="BK152" s="215">
        <f>ROUND(I152*H152,2)</f>
        <v>0</v>
      </c>
      <c r="BL152" s="13" t="s">
        <v>120</v>
      </c>
      <c r="BM152" s="214" t="s">
        <v>218</v>
      </c>
    </row>
    <row r="153" s="2" customFormat="1" ht="24.15" customHeight="1">
      <c r="A153" s="34"/>
      <c r="B153" s="35"/>
      <c r="C153" s="202" t="s">
        <v>219</v>
      </c>
      <c r="D153" s="202" t="s">
        <v>115</v>
      </c>
      <c r="E153" s="203" t="s">
        <v>220</v>
      </c>
      <c r="F153" s="204" t="s">
        <v>221</v>
      </c>
      <c r="G153" s="205" t="s">
        <v>126</v>
      </c>
      <c r="H153" s="206">
        <v>20</v>
      </c>
      <c r="I153" s="207"/>
      <c r="J153" s="208">
        <f>ROUND(I153*H153,2)</f>
        <v>0</v>
      </c>
      <c r="K153" s="204" t="s">
        <v>127</v>
      </c>
      <c r="L153" s="209"/>
      <c r="M153" s="210" t="s">
        <v>1</v>
      </c>
      <c r="N153" s="211" t="s">
        <v>38</v>
      </c>
      <c r="O153" s="87"/>
      <c r="P153" s="212">
        <f>O153*H153</f>
        <v>0</v>
      </c>
      <c r="Q153" s="212">
        <v>0.00010000000000000001</v>
      </c>
      <c r="R153" s="212">
        <f>Q153*H153</f>
        <v>0.002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119</v>
      </c>
      <c r="AT153" s="214" t="s">
        <v>115</v>
      </c>
      <c r="AU153" s="214" t="s">
        <v>81</v>
      </c>
      <c r="AY153" s="13" t="s">
        <v>113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3" t="s">
        <v>81</v>
      </c>
      <c r="BK153" s="215">
        <f>ROUND(I153*H153,2)</f>
        <v>0</v>
      </c>
      <c r="BL153" s="13" t="s">
        <v>120</v>
      </c>
      <c r="BM153" s="214" t="s">
        <v>222</v>
      </c>
    </row>
    <row r="154" s="11" customFormat="1" ht="25.92" customHeight="1">
      <c r="A154" s="11"/>
      <c r="B154" s="188"/>
      <c r="C154" s="189"/>
      <c r="D154" s="190" t="s">
        <v>72</v>
      </c>
      <c r="E154" s="191" t="s">
        <v>223</v>
      </c>
      <c r="F154" s="191" t="s">
        <v>224</v>
      </c>
      <c r="G154" s="189"/>
      <c r="H154" s="189"/>
      <c r="I154" s="192"/>
      <c r="J154" s="193">
        <f>BK154</f>
        <v>0</v>
      </c>
      <c r="K154" s="189"/>
      <c r="L154" s="194"/>
      <c r="M154" s="195"/>
      <c r="N154" s="196"/>
      <c r="O154" s="196"/>
      <c r="P154" s="197">
        <f>SUM(P155:P171)</f>
        <v>0</v>
      </c>
      <c r="Q154" s="196"/>
      <c r="R154" s="197">
        <f>SUM(R155:R171)</f>
        <v>0.096143000000000006</v>
      </c>
      <c r="S154" s="196"/>
      <c r="T154" s="198">
        <f>SUM(T155:T171)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99" t="s">
        <v>81</v>
      </c>
      <c r="AT154" s="200" t="s">
        <v>72</v>
      </c>
      <c r="AU154" s="200" t="s">
        <v>73</v>
      </c>
      <c r="AY154" s="199" t="s">
        <v>113</v>
      </c>
      <c r="BK154" s="201">
        <f>SUM(BK155:BK171)</f>
        <v>0</v>
      </c>
    </row>
    <row r="155" s="2" customFormat="1" ht="24.15" customHeight="1">
      <c r="A155" s="34"/>
      <c r="B155" s="35"/>
      <c r="C155" s="216" t="s">
        <v>225</v>
      </c>
      <c r="D155" s="216" t="s">
        <v>123</v>
      </c>
      <c r="E155" s="217" t="s">
        <v>226</v>
      </c>
      <c r="F155" s="218" t="s">
        <v>227</v>
      </c>
      <c r="G155" s="219" t="s">
        <v>228</v>
      </c>
      <c r="H155" s="220">
        <v>170</v>
      </c>
      <c r="I155" s="221"/>
      <c r="J155" s="222">
        <f>ROUND(I155*H155,2)</f>
        <v>0</v>
      </c>
      <c r="K155" s="218" t="s">
        <v>127</v>
      </c>
      <c r="L155" s="40"/>
      <c r="M155" s="223" t="s">
        <v>1</v>
      </c>
      <c r="N155" s="224" t="s">
        <v>38</v>
      </c>
      <c r="O155" s="87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128</v>
      </c>
      <c r="AT155" s="214" t="s">
        <v>123</v>
      </c>
      <c r="AU155" s="214" t="s">
        <v>81</v>
      </c>
      <c r="AY155" s="13" t="s">
        <v>113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3" t="s">
        <v>81</v>
      </c>
      <c r="BK155" s="215">
        <f>ROUND(I155*H155,2)</f>
        <v>0</v>
      </c>
      <c r="BL155" s="13" t="s">
        <v>128</v>
      </c>
      <c r="BM155" s="214" t="s">
        <v>229</v>
      </c>
    </row>
    <row r="156" s="2" customFormat="1" ht="24.15" customHeight="1">
      <c r="A156" s="34"/>
      <c r="B156" s="35"/>
      <c r="C156" s="202" t="s">
        <v>230</v>
      </c>
      <c r="D156" s="202" t="s">
        <v>115</v>
      </c>
      <c r="E156" s="203" t="s">
        <v>231</v>
      </c>
      <c r="F156" s="204" t="s">
        <v>232</v>
      </c>
      <c r="G156" s="205" t="s">
        <v>228</v>
      </c>
      <c r="H156" s="206">
        <v>195.5</v>
      </c>
      <c r="I156" s="207"/>
      <c r="J156" s="208">
        <f>ROUND(I156*H156,2)</f>
        <v>0</v>
      </c>
      <c r="K156" s="204" t="s">
        <v>127</v>
      </c>
      <c r="L156" s="209"/>
      <c r="M156" s="210" t="s">
        <v>1</v>
      </c>
      <c r="N156" s="211" t="s">
        <v>38</v>
      </c>
      <c r="O156" s="87"/>
      <c r="P156" s="212">
        <f>O156*H156</f>
        <v>0</v>
      </c>
      <c r="Q156" s="212">
        <v>0.00012</v>
      </c>
      <c r="R156" s="212">
        <f>Q156*H156</f>
        <v>0.023460000000000002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142</v>
      </c>
      <c r="AT156" s="214" t="s">
        <v>115</v>
      </c>
      <c r="AU156" s="214" t="s">
        <v>81</v>
      </c>
      <c r="AY156" s="13" t="s">
        <v>113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3" t="s">
        <v>81</v>
      </c>
      <c r="BK156" s="215">
        <f>ROUND(I156*H156,2)</f>
        <v>0</v>
      </c>
      <c r="BL156" s="13" t="s">
        <v>128</v>
      </c>
      <c r="BM156" s="214" t="s">
        <v>233</v>
      </c>
    </row>
    <row r="157" s="2" customFormat="1">
      <c r="A157" s="34"/>
      <c r="B157" s="35"/>
      <c r="C157" s="36"/>
      <c r="D157" s="225" t="s">
        <v>234</v>
      </c>
      <c r="E157" s="36"/>
      <c r="F157" s="226" t="s">
        <v>235</v>
      </c>
      <c r="G157" s="36"/>
      <c r="H157" s="36"/>
      <c r="I157" s="227"/>
      <c r="J157" s="36"/>
      <c r="K157" s="36"/>
      <c r="L157" s="40"/>
      <c r="M157" s="228"/>
      <c r="N157" s="229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234</v>
      </c>
      <c r="AU157" s="13" t="s">
        <v>81</v>
      </c>
    </row>
    <row r="158" s="2" customFormat="1" ht="33" customHeight="1">
      <c r="A158" s="34"/>
      <c r="B158" s="35"/>
      <c r="C158" s="216" t="s">
        <v>8</v>
      </c>
      <c r="D158" s="216" t="s">
        <v>123</v>
      </c>
      <c r="E158" s="217" t="s">
        <v>236</v>
      </c>
      <c r="F158" s="218" t="s">
        <v>237</v>
      </c>
      <c r="G158" s="219" t="s">
        <v>228</v>
      </c>
      <c r="H158" s="220">
        <v>226</v>
      </c>
      <c r="I158" s="221"/>
      <c r="J158" s="222">
        <f>ROUND(I158*H158,2)</f>
        <v>0</v>
      </c>
      <c r="K158" s="218" t="s">
        <v>127</v>
      </c>
      <c r="L158" s="40"/>
      <c r="M158" s="223" t="s">
        <v>1</v>
      </c>
      <c r="N158" s="224" t="s">
        <v>38</v>
      </c>
      <c r="O158" s="87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128</v>
      </c>
      <c r="AT158" s="214" t="s">
        <v>123</v>
      </c>
      <c r="AU158" s="214" t="s">
        <v>81</v>
      </c>
      <c r="AY158" s="13" t="s">
        <v>113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3" t="s">
        <v>81</v>
      </c>
      <c r="BK158" s="215">
        <f>ROUND(I158*H158,2)</f>
        <v>0</v>
      </c>
      <c r="BL158" s="13" t="s">
        <v>128</v>
      </c>
      <c r="BM158" s="214" t="s">
        <v>238</v>
      </c>
    </row>
    <row r="159" s="2" customFormat="1" ht="24.15" customHeight="1">
      <c r="A159" s="34"/>
      <c r="B159" s="35"/>
      <c r="C159" s="202" t="s">
        <v>239</v>
      </c>
      <c r="D159" s="202" t="s">
        <v>115</v>
      </c>
      <c r="E159" s="203" t="s">
        <v>240</v>
      </c>
      <c r="F159" s="204" t="s">
        <v>241</v>
      </c>
      <c r="G159" s="205" t="s">
        <v>228</v>
      </c>
      <c r="H159" s="206">
        <v>259.89999999999998</v>
      </c>
      <c r="I159" s="207"/>
      <c r="J159" s="208">
        <f>ROUND(I159*H159,2)</f>
        <v>0</v>
      </c>
      <c r="K159" s="204" t="s">
        <v>127</v>
      </c>
      <c r="L159" s="209"/>
      <c r="M159" s="210" t="s">
        <v>1</v>
      </c>
      <c r="N159" s="211" t="s">
        <v>38</v>
      </c>
      <c r="O159" s="87"/>
      <c r="P159" s="212">
        <f>O159*H159</f>
        <v>0</v>
      </c>
      <c r="Q159" s="212">
        <v>0.00017000000000000001</v>
      </c>
      <c r="R159" s="212">
        <f>Q159*H159</f>
        <v>0.044183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142</v>
      </c>
      <c r="AT159" s="214" t="s">
        <v>115</v>
      </c>
      <c r="AU159" s="214" t="s">
        <v>81</v>
      </c>
      <c r="AY159" s="13" t="s">
        <v>113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3" t="s">
        <v>81</v>
      </c>
      <c r="BK159" s="215">
        <f>ROUND(I159*H159,2)</f>
        <v>0</v>
      </c>
      <c r="BL159" s="13" t="s">
        <v>128</v>
      </c>
      <c r="BM159" s="214" t="s">
        <v>242</v>
      </c>
    </row>
    <row r="160" s="2" customFormat="1">
      <c r="A160" s="34"/>
      <c r="B160" s="35"/>
      <c r="C160" s="36"/>
      <c r="D160" s="225" t="s">
        <v>234</v>
      </c>
      <c r="E160" s="36"/>
      <c r="F160" s="226" t="s">
        <v>243</v>
      </c>
      <c r="G160" s="36"/>
      <c r="H160" s="36"/>
      <c r="I160" s="227"/>
      <c r="J160" s="36"/>
      <c r="K160" s="36"/>
      <c r="L160" s="40"/>
      <c r="M160" s="228"/>
      <c r="N160" s="22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234</v>
      </c>
      <c r="AU160" s="13" t="s">
        <v>81</v>
      </c>
    </row>
    <row r="161" s="2" customFormat="1" ht="33" customHeight="1">
      <c r="A161" s="34"/>
      <c r="B161" s="35"/>
      <c r="C161" s="216" t="s">
        <v>244</v>
      </c>
      <c r="D161" s="216" t="s">
        <v>123</v>
      </c>
      <c r="E161" s="217" t="s">
        <v>245</v>
      </c>
      <c r="F161" s="218" t="s">
        <v>246</v>
      </c>
      <c r="G161" s="219" t="s">
        <v>228</v>
      </c>
      <c r="H161" s="220">
        <v>14</v>
      </c>
      <c r="I161" s="221"/>
      <c r="J161" s="222">
        <f>ROUND(I161*H161,2)</f>
        <v>0</v>
      </c>
      <c r="K161" s="218" t="s">
        <v>127</v>
      </c>
      <c r="L161" s="40"/>
      <c r="M161" s="223" t="s">
        <v>1</v>
      </c>
      <c r="N161" s="224" t="s">
        <v>38</v>
      </c>
      <c r="O161" s="87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128</v>
      </c>
      <c r="AT161" s="214" t="s">
        <v>123</v>
      </c>
      <c r="AU161" s="214" t="s">
        <v>81</v>
      </c>
      <c r="AY161" s="13" t="s">
        <v>113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3" t="s">
        <v>81</v>
      </c>
      <c r="BK161" s="215">
        <f>ROUND(I161*H161,2)</f>
        <v>0</v>
      </c>
      <c r="BL161" s="13" t="s">
        <v>128</v>
      </c>
      <c r="BM161" s="214" t="s">
        <v>247</v>
      </c>
    </row>
    <row r="162" s="2" customFormat="1" ht="24.15" customHeight="1">
      <c r="A162" s="34"/>
      <c r="B162" s="35"/>
      <c r="C162" s="202" t="s">
        <v>248</v>
      </c>
      <c r="D162" s="202" t="s">
        <v>115</v>
      </c>
      <c r="E162" s="203" t="s">
        <v>249</v>
      </c>
      <c r="F162" s="204" t="s">
        <v>250</v>
      </c>
      <c r="G162" s="205" t="s">
        <v>228</v>
      </c>
      <c r="H162" s="206">
        <v>16.100000000000001</v>
      </c>
      <c r="I162" s="207"/>
      <c r="J162" s="208">
        <f>ROUND(I162*H162,2)</f>
        <v>0</v>
      </c>
      <c r="K162" s="204" t="s">
        <v>127</v>
      </c>
      <c r="L162" s="209"/>
      <c r="M162" s="210" t="s">
        <v>1</v>
      </c>
      <c r="N162" s="211" t="s">
        <v>38</v>
      </c>
      <c r="O162" s="87"/>
      <c r="P162" s="212">
        <f>O162*H162</f>
        <v>0</v>
      </c>
      <c r="Q162" s="212">
        <v>0.00025000000000000001</v>
      </c>
      <c r="R162" s="212">
        <f>Q162*H162</f>
        <v>0.0040250000000000008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142</v>
      </c>
      <c r="AT162" s="214" t="s">
        <v>115</v>
      </c>
      <c r="AU162" s="214" t="s">
        <v>81</v>
      </c>
      <c r="AY162" s="13" t="s">
        <v>113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3" t="s">
        <v>81</v>
      </c>
      <c r="BK162" s="215">
        <f>ROUND(I162*H162,2)</f>
        <v>0</v>
      </c>
      <c r="BL162" s="13" t="s">
        <v>128</v>
      </c>
      <c r="BM162" s="214" t="s">
        <v>251</v>
      </c>
    </row>
    <row r="163" s="2" customFormat="1">
      <c r="A163" s="34"/>
      <c r="B163" s="35"/>
      <c r="C163" s="36"/>
      <c r="D163" s="225" t="s">
        <v>234</v>
      </c>
      <c r="E163" s="36"/>
      <c r="F163" s="226" t="s">
        <v>252</v>
      </c>
      <c r="G163" s="36"/>
      <c r="H163" s="36"/>
      <c r="I163" s="227"/>
      <c r="J163" s="36"/>
      <c r="K163" s="36"/>
      <c r="L163" s="40"/>
      <c r="M163" s="228"/>
      <c r="N163" s="229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234</v>
      </c>
      <c r="AU163" s="13" t="s">
        <v>81</v>
      </c>
    </row>
    <row r="164" s="2" customFormat="1" ht="24.15" customHeight="1">
      <c r="A164" s="34"/>
      <c r="B164" s="35"/>
      <c r="C164" s="216" t="s">
        <v>128</v>
      </c>
      <c r="D164" s="216" t="s">
        <v>123</v>
      </c>
      <c r="E164" s="217" t="s">
        <v>253</v>
      </c>
      <c r="F164" s="218" t="s">
        <v>254</v>
      </c>
      <c r="G164" s="219" t="s">
        <v>228</v>
      </c>
      <c r="H164" s="220">
        <v>60</v>
      </c>
      <c r="I164" s="221"/>
      <c r="J164" s="222">
        <f>ROUND(I164*H164,2)</f>
        <v>0</v>
      </c>
      <c r="K164" s="218" t="s">
        <v>127</v>
      </c>
      <c r="L164" s="40"/>
      <c r="M164" s="223" t="s">
        <v>1</v>
      </c>
      <c r="N164" s="224" t="s">
        <v>38</v>
      </c>
      <c r="O164" s="8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120</v>
      </c>
      <c r="AT164" s="214" t="s">
        <v>123</v>
      </c>
      <c r="AU164" s="214" t="s">
        <v>81</v>
      </c>
      <c r="AY164" s="13" t="s">
        <v>113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3" t="s">
        <v>81</v>
      </c>
      <c r="BK164" s="215">
        <f>ROUND(I164*H164,2)</f>
        <v>0</v>
      </c>
      <c r="BL164" s="13" t="s">
        <v>120</v>
      </c>
      <c r="BM164" s="214" t="s">
        <v>255</v>
      </c>
    </row>
    <row r="165" s="2" customFormat="1" ht="24.15" customHeight="1">
      <c r="A165" s="34"/>
      <c r="B165" s="35"/>
      <c r="C165" s="202" t="s">
        <v>256</v>
      </c>
      <c r="D165" s="202" t="s">
        <v>115</v>
      </c>
      <c r="E165" s="203" t="s">
        <v>257</v>
      </c>
      <c r="F165" s="204" t="s">
        <v>258</v>
      </c>
      <c r="G165" s="205" t="s">
        <v>228</v>
      </c>
      <c r="H165" s="206">
        <v>69</v>
      </c>
      <c r="I165" s="207"/>
      <c r="J165" s="208">
        <f>ROUND(I165*H165,2)</f>
        <v>0</v>
      </c>
      <c r="K165" s="204" t="s">
        <v>127</v>
      </c>
      <c r="L165" s="209"/>
      <c r="M165" s="210" t="s">
        <v>1</v>
      </c>
      <c r="N165" s="211" t="s">
        <v>38</v>
      </c>
      <c r="O165" s="87"/>
      <c r="P165" s="212">
        <f>O165*H165</f>
        <v>0</v>
      </c>
      <c r="Q165" s="212">
        <v>6.9999999999999994E-05</v>
      </c>
      <c r="R165" s="212">
        <f>Q165*H165</f>
        <v>0.0048299999999999992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119</v>
      </c>
      <c r="AT165" s="214" t="s">
        <v>115</v>
      </c>
      <c r="AU165" s="214" t="s">
        <v>81</v>
      </c>
      <c r="AY165" s="13" t="s">
        <v>113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3" t="s">
        <v>81</v>
      </c>
      <c r="BK165" s="215">
        <f>ROUND(I165*H165,2)</f>
        <v>0</v>
      </c>
      <c r="BL165" s="13" t="s">
        <v>120</v>
      </c>
      <c r="BM165" s="214" t="s">
        <v>259</v>
      </c>
    </row>
    <row r="166" s="2" customFormat="1">
      <c r="A166" s="34"/>
      <c r="B166" s="35"/>
      <c r="C166" s="36"/>
      <c r="D166" s="225" t="s">
        <v>234</v>
      </c>
      <c r="E166" s="36"/>
      <c r="F166" s="226" t="s">
        <v>260</v>
      </c>
      <c r="G166" s="36"/>
      <c r="H166" s="36"/>
      <c r="I166" s="227"/>
      <c r="J166" s="36"/>
      <c r="K166" s="36"/>
      <c r="L166" s="40"/>
      <c r="M166" s="228"/>
      <c r="N166" s="22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234</v>
      </c>
      <c r="AU166" s="13" t="s">
        <v>81</v>
      </c>
    </row>
    <row r="167" s="2" customFormat="1" ht="24.15" customHeight="1">
      <c r="A167" s="34"/>
      <c r="B167" s="35"/>
      <c r="C167" s="216" t="s">
        <v>261</v>
      </c>
      <c r="D167" s="216" t="s">
        <v>123</v>
      </c>
      <c r="E167" s="217" t="s">
        <v>262</v>
      </c>
      <c r="F167" s="218" t="s">
        <v>263</v>
      </c>
      <c r="G167" s="219" t="s">
        <v>228</v>
      </c>
      <c r="H167" s="220">
        <v>30</v>
      </c>
      <c r="I167" s="221"/>
      <c r="J167" s="222">
        <f>ROUND(I167*H167,2)</f>
        <v>0</v>
      </c>
      <c r="K167" s="218" t="s">
        <v>127</v>
      </c>
      <c r="L167" s="40"/>
      <c r="M167" s="223" t="s">
        <v>1</v>
      </c>
      <c r="N167" s="224" t="s">
        <v>38</v>
      </c>
      <c r="O167" s="8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128</v>
      </c>
      <c r="AT167" s="214" t="s">
        <v>123</v>
      </c>
      <c r="AU167" s="214" t="s">
        <v>81</v>
      </c>
      <c r="AY167" s="13" t="s">
        <v>113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3" t="s">
        <v>81</v>
      </c>
      <c r="BK167" s="215">
        <f>ROUND(I167*H167,2)</f>
        <v>0</v>
      </c>
      <c r="BL167" s="13" t="s">
        <v>128</v>
      </c>
      <c r="BM167" s="214" t="s">
        <v>264</v>
      </c>
    </row>
    <row r="168" s="2" customFormat="1" ht="24.15" customHeight="1">
      <c r="A168" s="34"/>
      <c r="B168" s="35"/>
      <c r="C168" s="202" t="s">
        <v>265</v>
      </c>
      <c r="D168" s="202" t="s">
        <v>115</v>
      </c>
      <c r="E168" s="203" t="s">
        <v>266</v>
      </c>
      <c r="F168" s="204" t="s">
        <v>267</v>
      </c>
      <c r="G168" s="205" t="s">
        <v>228</v>
      </c>
      <c r="H168" s="206">
        <v>34.5</v>
      </c>
      <c r="I168" s="207"/>
      <c r="J168" s="208">
        <f>ROUND(I168*H168,2)</f>
        <v>0</v>
      </c>
      <c r="K168" s="204" t="s">
        <v>127</v>
      </c>
      <c r="L168" s="209"/>
      <c r="M168" s="210" t="s">
        <v>1</v>
      </c>
      <c r="N168" s="211" t="s">
        <v>38</v>
      </c>
      <c r="O168" s="87"/>
      <c r="P168" s="212">
        <f>O168*H168</f>
        <v>0</v>
      </c>
      <c r="Q168" s="212">
        <v>0.00052999999999999998</v>
      </c>
      <c r="R168" s="212">
        <f>Q168*H168</f>
        <v>0.018284999999999999</v>
      </c>
      <c r="S168" s="212">
        <v>0</v>
      </c>
      <c r="T168" s="21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142</v>
      </c>
      <c r="AT168" s="214" t="s">
        <v>115</v>
      </c>
      <c r="AU168" s="214" t="s">
        <v>81</v>
      </c>
      <c r="AY168" s="13" t="s">
        <v>113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3" t="s">
        <v>81</v>
      </c>
      <c r="BK168" s="215">
        <f>ROUND(I168*H168,2)</f>
        <v>0</v>
      </c>
      <c r="BL168" s="13" t="s">
        <v>128</v>
      </c>
      <c r="BM168" s="214" t="s">
        <v>268</v>
      </c>
    </row>
    <row r="169" s="2" customFormat="1">
      <c r="A169" s="34"/>
      <c r="B169" s="35"/>
      <c r="C169" s="36"/>
      <c r="D169" s="225" t="s">
        <v>234</v>
      </c>
      <c r="E169" s="36"/>
      <c r="F169" s="226" t="s">
        <v>269</v>
      </c>
      <c r="G169" s="36"/>
      <c r="H169" s="36"/>
      <c r="I169" s="227"/>
      <c r="J169" s="36"/>
      <c r="K169" s="36"/>
      <c r="L169" s="40"/>
      <c r="M169" s="228"/>
      <c r="N169" s="229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234</v>
      </c>
      <c r="AU169" s="13" t="s">
        <v>81</v>
      </c>
    </row>
    <row r="170" s="2" customFormat="1" ht="16.5" customHeight="1">
      <c r="A170" s="34"/>
      <c r="B170" s="35"/>
      <c r="C170" s="216" t="s">
        <v>270</v>
      </c>
      <c r="D170" s="216" t="s">
        <v>123</v>
      </c>
      <c r="E170" s="217" t="s">
        <v>271</v>
      </c>
      <c r="F170" s="218" t="s">
        <v>272</v>
      </c>
      <c r="G170" s="219" t="s">
        <v>126</v>
      </c>
      <c r="H170" s="220">
        <v>34</v>
      </c>
      <c r="I170" s="221"/>
      <c r="J170" s="222">
        <f>ROUND(I170*H170,2)</f>
        <v>0</v>
      </c>
      <c r="K170" s="218" t="s">
        <v>127</v>
      </c>
      <c r="L170" s="40"/>
      <c r="M170" s="223" t="s">
        <v>1</v>
      </c>
      <c r="N170" s="224" t="s">
        <v>38</v>
      </c>
      <c r="O170" s="87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128</v>
      </c>
      <c r="AT170" s="214" t="s">
        <v>123</v>
      </c>
      <c r="AU170" s="214" t="s">
        <v>81</v>
      </c>
      <c r="AY170" s="13" t="s">
        <v>113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3" t="s">
        <v>81</v>
      </c>
      <c r="BK170" s="215">
        <f>ROUND(I170*H170,2)</f>
        <v>0</v>
      </c>
      <c r="BL170" s="13" t="s">
        <v>128</v>
      </c>
      <c r="BM170" s="214" t="s">
        <v>273</v>
      </c>
    </row>
    <row r="171" s="2" customFormat="1" ht="21.75" customHeight="1">
      <c r="A171" s="34"/>
      <c r="B171" s="35"/>
      <c r="C171" s="202" t="s">
        <v>274</v>
      </c>
      <c r="D171" s="202" t="s">
        <v>115</v>
      </c>
      <c r="E171" s="203" t="s">
        <v>275</v>
      </c>
      <c r="F171" s="204" t="s">
        <v>276</v>
      </c>
      <c r="G171" s="205" t="s">
        <v>126</v>
      </c>
      <c r="H171" s="206">
        <v>34</v>
      </c>
      <c r="I171" s="207"/>
      <c r="J171" s="208">
        <f>ROUND(I171*H171,2)</f>
        <v>0</v>
      </c>
      <c r="K171" s="204" t="s">
        <v>127</v>
      </c>
      <c r="L171" s="209"/>
      <c r="M171" s="210" t="s">
        <v>1</v>
      </c>
      <c r="N171" s="211" t="s">
        <v>38</v>
      </c>
      <c r="O171" s="87"/>
      <c r="P171" s="212">
        <f>O171*H171</f>
        <v>0</v>
      </c>
      <c r="Q171" s="212">
        <v>4.0000000000000003E-05</v>
      </c>
      <c r="R171" s="212">
        <f>Q171*H171</f>
        <v>0.0013600000000000001</v>
      </c>
      <c r="S171" s="212">
        <v>0</v>
      </c>
      <c r="T171" s="21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142</v>
      </c>
      <c r="AT171" s="214" t="s">
        <v>115</v>
      </c>
      <c r="AU171" s="214" t="s">
        <v>81</v>
      </c>
      <c r="AY171" s="13" t="s">
        <v>113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3" t="s">
        <v>81</v>
      </c>
      <c r="BK171" s="215">
        <f>ROUND(I171*H171,2)</f>
        <v>0</v>
      </c>
      <c r="BL171" s="13" t="s">
        <v>128</v>
      </c>
      <c r="BM171" s="214" t="s">
        <v>277</v>
      </c>
    </row>
    <row r="172" s="11" customFormat="1" ht="25.92" customHeight="1">
      <c r="A172" s="11"/>
      <c r="B172" s="188"/>
      <c r="C172" s="189"/>
      <c r="D172" s="190" t="s">
        <v>72</v>
      </c>
      <c r="E172" s="191" t="s">
        <v>278</v>
      </c>
      <c r="F172" s="191" t="s">
        <v>279</v>
      </c>
      <c r="G172" s="189"/>
      <c r="H172" s="189"/>
      <c r="I172" s="192"/>
      <c r="J172" s="193">
        <f>BK172</f>
        <v>0</v>
      </c>
      <c r="K172" s="189"/>
      <c r="L172" s="194"/>
      <c r="M172" s="195"/>
      <c r="N172" s="196"/>
      <c r="O172" s="196"/>
      <c r="P172" s="197">
        <f>SUM(P173:P180)</f>
        <v>0</v>
      </c>
      <c r="Q172" s="196"/>
      <c r="R172" s="197">
        <f>SUM(R173:R180)</f>
        <v>0.029999999999999999</v>
      </c>
      <c r="S172" s="196"/>
      <c r="T172" s="198">
        <f>SUM(T173:T180)</f>
        <v>1.33192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99" t="s">
        <v>81</v>
      </c>
      <c r="AT172" s="200" t="s">
        <v>72</v>
      </c>
      <c r="AU172" s="200" t="s">
        <v>73</v>
      </c>
      <c r="AY172" s="199" t="s">
        <v>113</v>
      </c>
      <c r="BK172" s="201">
        <f>SUM(BK173:BK180)</f>
        <v>0</v>
      </c>
    </row>
    <row r="173" s="2" customFormat="1" ht="33" customHeight="1">
      <c r="A173" s="34"/>
      <c r="B173" s="35"/>
      <c r="C173" s="216" t="s">
        <v>280</v>
      </c>
      <c r="D173" s="216" t="s">
        <v>123</v>
      </c>
      <c r="E173" s="217" t="s">
        <v>281</v>
      </c>
      <c r="F173" s="218" t="s">
        <v>282</v>
      </c>
      <c r="G173" s="219" t="s">
        <v>228</v>
      </c>
      <c r="H173" s="220">
        <v>192</v>
      </c>
      <c r="I173" s="221"/>
      <c r="J173" s="222">
        <f>ROUND(I173*H173,2)</f>
        <v>0</v>
      </c>
      <c r="K173" s="218" t="s">
        <v>127</v>
      </c>
      <c r="L173" s="40"/>
      <c r="M173" s="223" t="s">
        <v>1</v>
      </c>
      <c r="N173" s="224" t="s">
        <v>38</v>
      </c>
      <c r="O173" s="87"/>
      <c r="P173" s="212">
        <f>O173*H173</f>
        <v>0</v>
      </c>
      <c r="Q173" s="212">
        <v>0</v>
      </c>
      <c r="R173" s="212">
        <f>Q173*H173</f>
        <v>0</v>
      </c>
      <c r="S173" s="212">
        <v>0.0030000000000000001</v>
      </c>
      <c r="T173" s="213">
        <f>S173*H173</f>
        <v>0.57600000000000007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283</v>
      </c>
      <c r="AT173" s="214" t="s">
        <v>123</v>
      </c>
      <c r="AU173" s="214" t="s">
        <v>81</v>
      </c>
      <c r="AY173" s="13" t="s">
        <v>113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3" t="s">
        <v>81</v>
      </c>
      <c r="BK173" s="215">
        <f>ROUND(I173*H173,2)</f>
        <v>0</v>
      </c>
      <c r="BL173" s="13" t="s">
        <v>283</v>
      </c>
      <c r="BM173" s="214" t="s">
        <v>284</v>
      </c>
    </row>
    <row r="174" s="2" customFormat="1" ht="24.15" customHeight="1">
      <c r="A174" s="34"/>
      <c r="B174" s="35"/>
      <c r="C174" s="216" t="s">
        <v>285</v>
      </c>
      <c r="D174" s="216" t="s">
        <v>123</v>
      </c>
      <c r="E174" s="217" t="s">
        <v>286</v>
      </c>
      <c r="F174" s="218" t="s">
        <v>287</v>
      </c>
      <c r="G174" s="219" t="s">
        <v>126</v>
      </c>
      <c r="H174" s="220">
        <v>30</v>
      </c>
      <c r="I174" s="221"/>
      <c r="J174" s="222">
        <f>ROUND(I174*H174,2)</f>
        <v>0</v>
      </c>
      <c r="K174" s="218" t="s">
        <v>127</v>
      </c>
      <c r="L174" s="40"/>
      <c r="M174" s="223" t="s">
        <v>1</v>
      </c>
      <c r="N174" s="224" t="s">
        <v>38</v>
      </c>
      <c r="O174" s="87"/>
      <c r="P174" s="212">
        <f>O174*H174</f>
        <v>0</v>
      </c>
      <c r="Q174" s="212">
        <v>0</v>
      </c>
      <c r="R174" s="212">
        <f>Q174*H174</f>
        <v>0</v>
      </c>
      <c r="S174" s="212">
        <v>0.021999999999999999</v>
      </c>
      <c r="T174" s="213">
        <f>S174*H174</f>
        <v>0.65999999999999992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128</v>
      </c>
      <c r="AT174" s="214" t="s">
        <v>123</v>
      </c>
      <c r="AU174" s="214" t="s">
        <v>81</v>
      </c>
      <c r="AY174" s="13" t="s">
        <v>113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3" t="s">
        <v>81</v>
      </c>
      <c r="BK174" s="215">
        <f>ROUND(I174*H174,2)</f>
        <v>0</v>
      </c>
      <c r="BL174" s="13" t="s">
        <v>128</v>
      </c>
      <c r="BM174" s="214" t="s">
        <v>288</v>
      </c>
    </row>
    <row r="175" s="2" customFormat="1" ht="24.15" customHeight="1">
      <c r="A175" s="34"/>
      <c r="B175" s="35"/>
      <c r="C175" s="216" t="s">
        <v>289</v>
      </c>
      <c r="D175" s="216" t="s">
        <v>123</v>
      </c>
      <c r="E175" s="217" t="s">
        <v>290</v>
      </c>
      <c r="F175" s="218" t="s">
        <v>291</v>
      </c>
      <c r="G175" s="219" t="s">
        <v>126</v>
      </c>
      <c r="H175" s="220">
        <v>1</v>
      </c>
      <c r="I175" s="221"/>
      <c r="J175" s="222">
        <f>ROUND(I175*H175,2)</f>
        <v>0</v>
      </c>
      <c r="K175" s="218" t="s">
        <v>127</v>
      </c>
      <c r="L175" s="40"/>
      <c r="M175" s="223" t="s">
        <v>1</v>
      </c>
      <c r="N175" s="224" t="s">
        <v>38</v>
      </c>
      <c r="O175" s="87"/>
      <c r="P175" s="212">
        <f>O175*H175</f>
        <v>0</v>
      </c>
      <c r="Q175" s="212">
        <v>0</v>
      </c>
      <c r="R175" s="212">
        <f>Q175*H175</f>
        <v>0</v>
      </c>
      <c r="S175" s="212">
        <v>0.029999999999999999</v>
      </c>
      <c r="T175" s="213">
        <f>S175*H175</f>
        <v>0.029999999999999999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4" t="s">
        <v>128</v>
      </c>
      <c r="AT175" s="214" t="s">
        <v>123</v>
      </c>
      <c r="AU175" s="214" t="s">
        <v>81</v>
      </c>
      <c r="AY175" s="13" t="s">
        <v>113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3" t="s">
        <v>81</v>
      </c>
      <c r="BK175" s="215">
        <f>ROUND(I175*H175,2)</f>
        <v>0</v>
      </c>
      <c r="BL175" s="13" t="s">
        <v>128</v>
      </c>
      <c r="BM175" s="214" t="s">
        <v>292</v>
      </c>
    </row>
    <row r="176" s="2" customFormat="1" ht="37.8" customHeight="1">
      <c r="A176" s="34"/>
      <c r="B176" s="35"/>
      <c r="C176" s="216" t="s">
        <v>293</v>
      </c>
      <c r="D176" s="216" t="s">
        <v>123</v>
      </c>
      <c r="E176" s="217" t="s">
        <v>294</v>
      </c>
      <c r="F176" s="218" t="s">
        <v>295</v>
      </c>
      <c r="G176" s="219" t="s">
        <v>126</v>
      </c>
      <c r="H176" s="220">
        <v>40</v>
      </c>
      <c r="I176" s="221"/>
      <c r="J176" s="222">
        <f>ROUND(I176*H176,2)</f>
        <v>0</v>
      </c>
      <c r="K176" s="218" t="s">
        <v>127</v>
      </c>
      <c r="L176" s="40"/>
      <c r="M176" s="223" t="s">
        <v>1</v>
      </c>
      <c r="N176" s="224" t="s">
        <v>38</v>
      </c>
      <c r="O176" s="87"/>
      <c r="P176" s="212">
        <f>O176*H176</f>
        <v>0</v>
      </c>
      <c r="Q176" s="212">
        <v>0</v>
      </c>
      <c r="R176" s="212">
        <f>Q176*H176</f>
        <v>0</v>
      </c>
      <c r="S176" s="212">
        <v>4.8000000000000001E-05</v>
      </c>
      <c r="T176" s="213">
        <f>S176*H176</f>
        <v>0.0019200000000000001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128</v>
      </c>
      <c r="AT176" s="214" t="s">
        <v>123</v>
      </c>
      <c r="AU176" s="214" t="s">
        <v>81</v>
      </c>
      <c r="AY176" s="13" t="s">
        <v>113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3" t="s">
        <v>81</v>
      </c>
      <c r="BK176" s="215">
        <f>ROUND(I176*H176,2)</f>
        <v>0</v>
      </c>
      <c r="BL176" s="13" t="s">
        <v>128</v>
      </c>
      <c r="BM176" s="214" t="s">
        <v>296</v>
      </c>
    </row>
    <row r="177" s="2" customFormat="1" ht="44.25" customHeight="1">
      <c r="A177" s="34"/>
      <c r="B177" s="35"/>
      <c r="C177" s="216" t="s">
        <v>297</v>
      </c>
      <c r="D177" s="216" t="s">
        <v>123</v>
      </c>
      <c r="E177" s="217" t="s">
        <v>298</v>
      </c>
      <c r="F177" s="218" t="s">
        <v>299</v>
      </c>
      <c r="G177" s="219" t="s">
        <v>126</v>
      </c>
      <c r="H177" s="220">
        <v>10</v>
      </c>
      <c r="I177" s="221"/>
      <c r="J177" s="222">
        <f>ROUND(I177*H177,2)</f>
        <v>0</v>
      </c>
      <c r="K177" s="218" t="s">
        <v>127</v>
      </c>
      <c r="L177" s="40"/>
      <c r="M177" s="223" t="s">
        <v>1</v>
      </c>
      <c r="N177" s="224" t="s">
        <v>38</v>
      </c>
      <c r="O177" s="87"/>
      <c r="P177" s="212">
        <f>O177*H177</f>
        <v>0</v>
      </c>
      <c r="Q177" s="212">
        <v>0</v>
      </c>
      <c r="R177" s="212">
        <f>Q177*H177</f>
        <v>0</v>
      </c>
      <c r="S177" s="212">
        <v>0.001</v>
      </c>
      <c r="T177" s="213">
        <f>S177*H177</f>
        <v>0.01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128</v>
      </c>
      <c r="AT177" s="214" t="s">
        <v>123</v>
      </c>
      <c r="AU177" s="214" t="s">
        <v>81</v>
      </c>
      <c r="AY177" s="13" t="s">
        <v>113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3" t="s">
        <v>81</v>
      </c>
      <c r="BK177" s="215">
        <f>ROUND(I177*H177,2)</f>
        <v>0</v>
      </c>
      <c r="BL177" s="13" t="s">
        <v>128</v>
      </c>
      <c r="BM177" s="214" t="s">
        <v>300</v>
      </c>
    </row>
    <row r="178" s="2" customFormat="1" ht="16.5" customHeight="1">
      <c r="A178" s="34"/>
      <c r="B178" s="35"/>
      <c r="C178" s="202" t="s">
        <v>301</v>
      </c>
      <c r="D178" s="202" t="s">
        <v>115</v>
      </c>
      <c r="E178" s="203" t="s">
        <v>302</v>
      </c>
      <c r="F178" s="204" t="s">
        <v>303</v>
      </c>
      <c r="G178" s="205" t="s">
        <v>304</v>
      </c>
      <c r="H178" s="206">
        <v>0.029999999999999999</v>
      </c>
      <c r="I178" s="207"/>
      <c r="J178" s="208">
        <f>ROUND(I178*H178,2)</f>
        <v>0</v>
      </c>
      <c r="K178" s="204" t="s">
        <v>127</v>
      </c>
      <c r="L178" s="209"/>
      <c r="M178" s="210" t="s">
        <v>1</v>
      </c>
      <c r="N178" s="211" t="s">
        <v>38</v>
      </c>
      <c r="O178" s="87"/>
      <c r="P178" s="212">
        <f>O178*H178</f>
        <v>0</v>
      </c>
      <c r="Q178" s="212">
        <v>1</v>
      </c>
      <c r="R178" s="212">
        <f>Q178*H178</f>
        <v>0.029999999999999999</v>
      </c>
      <c r="S178" s="212">
        <v>0</v>
      </c>
      <c r="T178" s="21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119</v>
      </c>
      <c r="AT178" s="214" t="s">
        <v>115</v>
      </c>
      <c r="AU178" s="214" t="s">
        <v>81</v>
      </c>
      <c r="AY178" s="13" t="s">
        <v>113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3" t="s">
        <v>81</v>
      </c>
      <c r="BK178" s="215">
        <f>ROUND(I178*H178,2)</f>
        <v>0</v>
      </c>
      <c r="BL178" s="13" t="s">
        <v>120</v>
      </c>
      <c r="BM178" s="214" t="s">
        <v>305</v>
      </c>
    </row>
    <row r="179" s="2" customFormat="1" ht="33" customHeight="1">
      <c r="A179" s="34"/>
      <c r="B179" s="35"/>
      <c r="C179" s="216" t="s">
        <v>306</v>
      </c>
      <c r="D179" s="216" t="s">
        <v>123</v>
      </c>
      <c r="E179" s="217" t="s">
        <v>307</v>
      </c>
      <c r="F179" s="218" t="s">
        <v>308</v>
      </c>
      <c r="G179" s="219" t="s">
        <v>126</v>
      </c>
      <c r="H179" s="220">
        <v>34</v>
      </c>
      <c r="I179" s="221"/>
      <c r="J179" s="222">
        <f>ROUND(I179*H179,2)</f>
        <v>0</v>
      </c>
      <c r="K179" s="218" t="s">
        <v>127</v>
      </c>
      <c r="L179" s="40"/>
      <c r="M179" s="223" t="s">
        <v>1</v>
      </c>
      <c r="N179" s="224" t="s">
        <v>38</v>
      </c>
      <c r="O179" s="87"/>
      <c r="P179" s="212">
        <f>O179*H179</f>
        <v>0</v>
      </c>
      <c r="Q179" s="212">
        <v>0</v>
      </c>
      <c r="R179" s="212">
        <f>Q179*H179</f>
        <v>0</v>
      </c>
      <c r="S179" s="212">
        <v>0.001</v>
      </c>
      <c r="T179" s="213">
        <f>S179*H179</f>
        <v>0.034000000000000002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283</v>
      </c>
      <c r="AT179" s="214" t="s">
        <v>123</v>
      </c>
      <c r="AU179" s="214" t="s">
        <v>81</v>
      </c>
      <c r="AY179" s="13" t="s">
        <v>113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3" t="s">
        <v>81</v>
      </c>
      <c r="BK179" s="215">
        <f>ROUND(I179*H179,2)</f>
        <v>0</v>
      </c>
      <c r="BL179" s="13" t="s">
        <v>283</v>
      </c>
      <c r="BM179" s="214" t="s">
        <v>309</v>
      </c>
    </row>
    <row r="180" s="2" customFormat="1" ht="33" customHeight="1">
      <c r="A180" s="34"/>
      <c r="B180" s="35"/>
      <c r="C180" s="216" t="s">
        <v>310</v>
      </c>
      <c r="D180" s="216" t="s">
        <v>123</v>
      </c>
      <c r="E180" s="217" t="s">
        <v>311</v>
      </c>
      <c r="F180" s="218" t="s">
        <v>312</v>
      </c>
      <c r="G180" s="219" t="s">
        <v>126</v>
      </c>
      <c r="H180" s="220">
        <v>10</v>
      </c>
      <c r="I180" s="221"/>
      <c r="J180" s="222">
        <f>ROUND(I180*H180,2)</f>
        <v>0</v>
      </c>
      <c r="K180" s="218" t="s">
        <v>127</v>
      </c>
      <c r="L180" s="40"/>
      <c r="M180" s="223" t="s">
        <v>1</v>
      </c>
      <c r="N180" s="224" t="s">
        <v>38</v>
      </c>
      <c r="O180" s="87"/>
      <c r="P180" s="212">
        <f>O180*H180</f>
        <v>0</v>
      </c>
      <c r="Q180" s="212">
        <v>0</v>
      </c>
      <c r="R180" s="212">
        <f>Q180*H180</f>
        <v>0</v>
      </c>
      <c r="S180" s="212">
        <v>0.002</v>
      </c>
      <c r="T180" s="213">
        <f>S180*H180</f>
        <v>0.02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283</v>
      </c>
      <c r="AT180" s="214" t="s">
        <v>123</v>
      </c>
      <c r="AU180" s="214" t="s">
        <v>81</v>
      </c>
      <c r="AY180" s="13" t="s">
        <v>113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3" t="s">
        <v>81</v>
      </c>
      <c r="BK180" s="215">
        <f>ROUND(I180*H180,2)</f>
        <v>0</v>
      </c>
      <c r="BL180" s="13" t="s">
        <v>283</v>
      </c>
      <c r="BM180" s="214" t="s">
        <v>313</v>
      </c>
    </row>
    <row r="181" s="11" customFormat="1" ht="25.92" customHeight="1">
      <c r="A181" s="11"/>
      <c r="B181" s="188"/>
      <c r="C181" s="189"/>
      <c r="D181" s="190" t="s">
        <v>72</v>
      </c>
      <c r="E181" s="191" t="s">
        <v>314</v>
      </c>
      <c r="F181" s="191" t="s">
        <v>315</v>
      </c>
      <c r="G181" s="189"/>
      <c r="H181" s="189"/>
      <c r="I181" s="192"/>
      <c r="J181" s="193">
        <f>BK181</f>
        <v>0</v>
      </c>
      <c r="K181" s="189"/>
      <c r="L181" s="194"/>
      <c r="M181" s="195"/>
      <c r="N181" s="196"/>
      <c r="O181" s="196"/>
      <c r="P181" s="197">
        <f>SUM(P182:P185)</f>
        <v>0</v>
      </c>
      <c r="Q181" s="196"/>
      <c r="R181" s="197">
        <f>SUM(R182:R185)</f>
        <v>0</v>
      </c>
      <c r="S181" s="196"/>
      <c r="T181" s="198">
        <f>SUM(T182:T185)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99" t="s">
        <v>81</v>
      </c>
      <c r="AT181" s="200" t="s">
        <v>72</v>
      </c>
      <c r="AU181" s="200" t="s">
        <v>73</v>
      </c>
      <c r="AY181" s="199" t="s">
        <v>113</v>
      </c>
      <c r="BK181" s="201">
        <f>SUM(BK182:BK185)</f>
        <v>0</v>
      </c>
    </row>
    <row r="182" s="2" customFormat="1" ht="24.15" customHeight="1">
      <c r="A182" s="34"/>
      <c r="B182" s="35"/>
      <c r="C182" s="216" t="s">
        <v>316</v>
      </c>
      <c r="D182" s="216" t="s">
        <v>123</v>
      </c>
      <c r="E182" s="217" t="s">
        <v>317</v>
      </c>
      <c r="F182" s="218" t="s">
        <v>318</v>
      </c>
      <c r="G182" s="219" t="s">
        <v>126</v>
      </c>
      <c r="H182" s="220">
        <v>1</v>
      </c>
      <c r="I182" s="221"/>
      <c r="J182" s="222">
        <f>ROUND(I182*H182,2)</f>
        <v>0</v>
      </c>
      <c r="K182" s="218" t="s">
        <v>127</v>
      </c>
      <c r="L182" s="40"/>
      <c r="M182" s="223" t="s">
        <v>1</v>
      </c>
      <c r="N182" s="224" t="s">
        <v>38</v>
      </c>
      <c r="O182" s="87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128</v>
      </c>
      <c r="AT182" s="214" t="s">
        <v>123</v>
      </c>
      <c r="AU182" s="214" t="s">
        <v>81</v>
      </c>
      <c r="AY182" s="13" t="s">
        <v>113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3" t="s">
        <v>81</v>
      </c>
      <c r="BK182" s="215">
        <f>ROUND(I182*H182,2)</f>
        <v>0</v>
      </c>
      <c r="BL182" s="13" t="s">
        <v>128</v>
      </c>
      <c r="BM182" s="214" t="s">
        <v>319</v>
      </c>
    </row>
    <row r="183" s="2" customFormat="1" ht="24.15" customHeight="1">
      <c r="A183" s="34"/>
      <c r="B183" s="35"/>
      <c r="C183" s="216" t="s">
        <v>320</v>
      </c>
      <c r="D183" s="216" t="s">
        <v>123</v>
      </c>
      <c r="E183" s="217" t="s">
        <v>321</v>
      </c>
      <c r="F183" s="218" t="s">
        <v>322</v>
      </c>
      <c r="G183" s="219" t="s">
        <v>304</v>
      </c>
      <c r="H183" s="220">
        <v>1.3320000000000001</v>
      </c>
      <c r="I183" s="221"/>
      <c r="J183" s="222">
        <f>ROUND(I183*H183,2)</f>
        <v>0</v>
      </c>
      <c r="K183" s="218" t="s">
        <v>127</v>
      </c>
      <c r="L183" s="40"/>
      <c r="M183" s="223" t="s">
        <v>1</v>
      </c>
      <c r="N183" s="224" t="s">
        <v>38</v>
      </c>
      <c r="O183" s="87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4" t="s">
        <v>283</v>
      </c>
      <c r="AT183" s="214" t="s">
        <v>123</v>
      </c>
      <c r="AU183" s="214" t="s">
        <v>81</v>
      </c>
      <c r="AY183" s="13" t="s">
        <v>113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3" t="s">
        <v>81</v>
      </c>
      <c r="BK183" s="215">
        <f>ROUND(I183*H183,2)</f>
        <v>0</v>
      </c>
      <c r="BL183" s="13" t="s">
        <v>283</v>
      </c>
      <c r="BM183" s="214" t="s">
        <v>323</v>
      </c>
    </row>
    <row r="184" s="2" customFormat="1" ht="24.15" customHeight="1">
      <c r="A184" s="34"/>
      <c r="B184" s="35"/>
      <c r="C184" s="216" t="s">
        <v>324</v>
      </c>
      <c r="D184" s="216" t="s">
        <v>123</v>
      </c>
      <c r="E184" s="217" t="s">
        <v>325</v>
      </c>
      <c r="F184" s="218" t="s">
        <v>326</v>
      </c>
      <c r="G184" s="219" t="s">
        <v>304</v>
      </c>
      <c r="H184" s="220">
        <v>1.3320000000000001</v>
      </c>
      <c r="I184" s="221"/>
      <c r="J184" s="222">
        <f>ROUND(I184*H184,2)</f>
        <v>0</v>
      </c>
      <c r="K184" s="218" t="s">
        <v>127</v>
      </c>
      <c r="L184" s="40"/>
      <c r="M184" s="223" t="s">
        <v>1</v>
      </c>
      <c r="N184" s="224" t="s">
        <v>38</v>
      </c>
      <c r="O184" s="87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283</v>
      </c>
      <c r="AT184" s="214" t="s">
        <v>123</v>
      </c>
      <c r="AU184" s="214" t="s">
        <v>81</v>
      </c>
      <c r="AY184" s="13" t="s">
        <v>113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3" t="s">
        <v>81</v>
      </c>
      <c r="BK184" s="215">
        <f>ROUND(I184*H184,2)</f>
        <v>0</v>
      </c>
      <c r="BL184" s="13" t="s">
        <v>283</v>
      </c>
      <c r="BM184" s="214" t="s">
        <v>327</v>
      </c>
    </row>
    <row r="185" s="2" customFormat="1" ht="24.15" customHeight="1">
      <c r="A185" s="34"/>
      <c r="B185" s="35"/>
      <c r="C185" s="216" t="s">
        <v>328</v>
      </c>
      <c r="D185" s="216" t="s">
        <v>123</v>
      </c>
      <c r="E185" s="217" t="s">
        <v>329</v>
      </c>
      <c r="F185" s="218" t="s">
        <v>330</v>
      </c>
      <c r="G185" s="219" t="s">
        <v>304</v>
      </c>
      <c r="H185" s="220">
        <v>0.20000000000000001</v>
      </c>
      <c r="I185" s="221"/>
      <c r="J185" s="222">
        <f>ROUND(I185*H185,2)</f>
        <v>0</v>
      </c>
      <c r="K185" s="218" t="s">
        <v>127</v>
      </c>
      <c r="L185" s="40"/>
      <c r="M185" s="230" t="s">
        <v>1</v>
      </c>
      <c r="N185" s="231" t="s">
        <v>38</v>
      </c>
      <c r="O185" s="232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128</v>
      </c>
      <c r="AT185" s="214" t="s">
        <v>123</v>
      </c>
      <c r="AU185" s="214" t="s">
        <v>81</v>
      </c>
      <c r="AY185" s="13" t="s">
        <v>113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3" t="s">
        <v>81</v>
      </c>
      <c r="BK185" s="215">
        <f>ROUND(I185*H185,2)</f>
        <v>0</v>
      </c>
      <c r="BL185" s="13" t="s">
        <v>128</v>
      </c>
      <c r="BM185" s="214" t="s">
        <v>331</v>
      </c>
    </row>
    <row r="186" s="2" customFormat="1" ht="6.96" customHeight="1">
      <c r="A186" s="34"/>
      <c r="B186" s="62"/>
      <c r="C186" s="63"/>
      <c r="D186" s="63"/>
      <c r="E186" s="63"/>
      <c r="F186" s="63"/>
      <c r="G186" s="63"/>
      <c r="H186" s="63"/>
      <c r="I186" s="63"/>
      <c r="J186" s="63"/>
      <c r="K186" s="63"/>
      <c r="L186" s="40"/>
      <c r="M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</row>
  </sheetData>
  <sheetProtection sheet="1" autoFilter="0" formatColumns="0" formatRows="0" objects="1" scenarios="1" spinCount="100000" saltValue="fYDTWU9m8wY3fGOyvhQyRDKsFsDWAvAkVZC60PthF2XXoKj6nPvmTBMzGXauuxTz0dpkXafIoj0eqkbIuuh1YA==" hashValue="nkO0ojGW24QJdC30eKhyVZtMspFUNjZaGv6KYzBId53iH6rrWpW341U8slDJyL/cjlV2oO3CZ+VrmvbVhELxqw==" algorithmName="SHA-512" password="CC35"/>
  <autoFilter ref="C121:K18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Beneš</dc:creator>
  <cp:lastModifiedBy>Jakub Beneš</cp:lastModifiedBy>
  <dcterms:created xsi:type="dcterms:W3CDTF">2025-03-03T14:49:04Z</dcterms:created>
  <dcterms:modified xsi:type="dcterms:W3CDTF">2025-03-03T14:49:06Z</dcterms:modified>
</cp:coreProperties>
</file>