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2\Export\"/>
    </mc:Choice>
  </mc:AlternateContent>
  <bookViews>
    <workbookView xWindow="0" yWindow="0" windowWidth="0" windowHeight="0"/>
  </bookViews>
  <sheets>
    <sheet name="Rekapitulace stavby" sheetId="1" r:id="rId1"/>
    <sheet name="SO 01 - Herní prvky  a  m..." sheetId="2" r:id="rId2"/>
    <sheet name="SO 02 - Zpevněné plochy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01 - Herní prvky  a  m...'!$C$121:$K$228</definedName>
    <definedName name="_xlnm.Print_Area" localSheetId="1">'SO 01 - Herní prvky  a  m...'!$C$4:$J$76,'SO 01 - Herní prvky  a  m...'!$C$82:$J$103,'SO 01 - Herní prvky  a  m...'!$C$109:$K$228</definedName>
    <definedName name="_xlnm.Print_Titles" localSheetId="1">'SO 01 - Herní prvky  a  m...'!$121:$121</definedName>
    <definedName name="_xlnm._FilterDatabase" localSheetId="2" hidden="1">'SO 02 - Zpevněné plochy'!$C$121:$K$229</definedName>
    <definedName name="_xlnm.Print_Area" localSheetId="2">'SO 02 - Zpevněné plochy'!$C$4:$J$76,'SO 02 - Zpevněné plochy'!$C$82:$J$103,'SO 02 - Zpevněné plochy'!$C$109:$K$229</definedName>
    <definedName name="_xlnm.Print_Titles" localSheetId="2">'SO 02 - Zpevněné plochy'!$121:$121</definedName>
    <definedName name="_xlnm._FilterDatabase" localSheetId="3" hidden="1">'VRN - Vedlejší rozpočtové...'!$C$118:$K$125</definedName>
    <definedName name="_xlnm.Print_Area" localSheetId="3">'VRN - Vedlejší rozpočtové...'!$C$4:$J$76,'VRN - Vedlejší rozpočtové...'!$C$82:$J$100,'VRN - Vedlejší rozpočtové...'!$C$106:$K$125</definedName>
    <definedName name="_xlnm.Print_Titles" localSheetId="3">'VRN - Vedlejší rozpočtové...'!$118:$118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92"/>
  <c r="J17"/>
  <c r="J12"/>
  <c r="J113"/>
  <c r="E7"/>
  <c r="E85"/>
  <c i="3" r="J37"/>
  <c r="J36"/>
  <c i="1" r="AY96"/>
  <c i="3" r="J35"/>
  <c i="1" r="AX96"/>
  <c i="3" r="BI229"/>
  <c r="BH229"/>
  <c r="BG229"/>
  <c r="BF229"/>
  <c r="T229"/>
  <c r="T228"/>
  <c r="R229"/>
  <c r="R228"/>
  <c r="P229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2"/>
  <c r="BH172"/>
  <c r="BG172"/>
  <c r="BF172"/>
  <c r="T172"/>
  <c r="R172"/>
  <c r="P172"/>
  <c r="BI165"/>
  <c r="BH165"/>
  <c r="BG165"/>
  <c r="BF165"/>
  <c r="T165"/>
  <c r="R165"/>
  <c r="P165"/>
  <c r="BI164"/>
  <c r="BH164"/>
  <c r="BG164"/>
  <c r="BF164"/>
  <c r="T164"/>
  <c r="R164"/>
  <c r="P164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46"/>
  <c r="BH146"/>
  <c r="BG146"/>
  <c r="BF146"/>
  <c r="T146"/>
  <c r="R146"/>
  <c r="P146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2" r="J37"/>
  <c r="J36"/>
  <c i="1" r="AY95"/>
  <c i="2" r="J35"/>
  <c i="1" r="AX95"/>
  <c i="2" r="BI228"/>
  <c r="BH228"/>
  <c r="BG228"/>
  <c r="BF228"/>
  <c r="T228"/>
  <c r="T227"/>
  <c r="R228"/>
  <c r="R227"/>
  <c r="P228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88"/>
  <c r="BH188"/>
  <c r="BG188"/>
  <c r="BF188"/>
  <c r="T188"/>
  <c r="R188"/>
  <c r="P188"/>
  <c r="BI187"/>
  <c r="BH187"/>
  <c r="BG187"/>
  <c r="BF187"/>
  <c r="T187"/>
  <c r="R187"/>
  <c r="P187"/>
  <c r="BI182"/>
  <c r="BH182"/>
  <c r="BG182"/>
  <c r="BF182"/>
  <c r="T182"/>
  <c r="R182"/>
  <c r="P18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5"/>
  <c r="BH145"/>
  <c r="BG145"/>
  <c r="BF145"/>
  <c r="T145"/>
  <c r="R145"/>
  <c r="P145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4"/>
  <c r="BH134"/>
  <c r="BG134"/>
  <c r="BF134"/>
  <c r="T134"/>
  <c r="R134"/>
  <c r="P134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1" r="L90"/>
  <c r="AM90"/>
  <c r="AM89"/>
  <c r="L89"/>
  <c r="AM87"/>
  <c r="L87"/>
  <c r="L85"/>
  <c r="L84"/>
  <c i="2" r="BK225"/>
  <c r="J218"/>
  <c r="J203"/>
  <c r="BK199"/>
  <c r="BK194"/>
  <c r="J165"/>
  <c r="BK161"/>
  <c r="J145"/>
  <c r="J223"/>
  <c r="BK214"/>
  <c r="BK203"/>
  <c r="BK182"/>
  <c r="BK164"/>
  <c r="J144"/>
  <c r="J125"/>
  <c r="J217"/>
  <c r="BK212"/>
  <c r="J202"/>
  <c r="J198"/>
  <c r="J182"/>
  <c r="J164"/>
  <c r="BK154"/>
  <c r="BK145"/>
  <c r="J128"/>
  <c r="J225"/>
  <c r="BK221"/>
  <c r="J216"/>
  <c r="J201"/>
  <c r="BK188"/>
  <c r="J166"/>
  <c r="J135"/>
  <c i="3" r="BK225"/>
  <c r="J184"/>
  <c r="BK172"/>
  <c r="BK152"/>
  <c r="BK229"/>
  <c r="J222"/>
  <c r="J212"/>
  <c r="J193"/>
  <c r="J172"/>
  <c r="BK157"/>
  <c r="J129"/>
  <c r="J223"/>
  <c r="J215"/>
  <c r="BK192"/>
  <c r="BK132"/>
  <c r="BK211"/>
  <c r="J155"/>
  <c r="BK138"/>
  <c i="4" r="BK125"/>
  <c i="2" r="BK135"/>
  <c r="BK228"/>
  <c r="J222"/>
  <c r="BK217"/>
  <c r="BK213"/>
  <c r="BK209"/>
  <c r="BK197"/>
  <c r="BK167"/>
  <c r="J155"/>
  <c i="3" r="BK223"/>
  <c r="J192"/>
  <c r="J180"/>
  <c r="J157"/>
  <c r="BK129"/>
  <c r="J226"/>
  <c r="BK215"/>
  <c r="J208"/>
  <c r="BK183"/>
  <c r="BK164"/>
  <c r="J138"/>
  <c r="J225"/>
  <c r="J218"/>
  <c r="BK184"/>
  <c r="J126"/>
  <c r="BK208"/>
  <c r="J139"/>
  <c i="4" r="BK122"/>
  <c r="J124"/>
  <c i="2" r="BK222"/>
  <c r="J209"/>
  <c r="BK202"/>
  <c r="BK198"/>
  <c r="BK166"/>
  <c r="J154"/>
  <c r="J226"/>
  <c r="BK216"/>
  <c r="BK210"/>
  <c r="J187"/>
  <c r="BK165"/>
  <c r="J152"/>
  <c r="BK128"/>
  <c r="J221"/>
  <c r="J213"/>
  <c r="BK207"/>
  <c r="BK201"/>
  <c r="J194"/>
  <c r="BK168"/>
  <c r="BK155"/>
  <c r="BK152"/>
  <c r="J140"/>
  <c r="BK125"/>
  <c r="BK223"/>
  <c r="BK218"/>
  <c r="BK215"/>
  <c r="J212"/>
  <c r="J199"/>
  <c r="J171"/>
  <c r="J162"/>
  <c i="3" r="J229"/>
  <c r="BK202"/>
  <c r="BK186"/>
  <c r="BK179"/>
  <c r="J164"/>
  <c r="J132"/>
  <c r="BK227"/>
  <c r="J213"/>
  <c r="BK205"/>
  <c r="J179"/>
  <c r="BK156"/>
  <c r="J227"/>
  <c r="BK199"/>
  <c r="J146"/>
  <c r="BK212"/>
  <c r="J202"/>
  <c r="J199"/>
  <c r="J186"/>
  <c r="BK180"/>
  <c r="J156"/>
  <c r="J152"/>
  <c r="J135"/>
  <c i="4" r="J125"/>
  <c i="2" r="BK226"/>
  <c r="BK219"/>
  <c r="J207"/>
  <c r="J200"/>
  <c r="J197"/>
  <c r="J188"/>
  <c r="BK162"/>
  <c r="BK160"/>
  <c r="BK134"/>
  <c r="J219"/>
  <c r="BK211"/>
  <c r="BK196"/>
  <c r="J167"/>
  <c r="BK153"/>
  <c r="BK140"/>
  <c r="J228"/>
  <c r="J215"/>
  <c r="J210"/>
  <c r="BK200"/>
  <c r="BK187"/>
  <c r="BK171"/>
  <c r="J161"/>
  <c r="J153"/>
  <c r="BK144"/>
  <c r="J134"/>
  <c i="1" r="AS94"/>
  <c i="2" r="J214"/>
  <c r="J211"/>
  <c r="J196"/>
  <c r="J168"/>
  <c r="J160"/>
  <c i="3" r="BK226"/>
  <c r="BK193"/>
  <c r="J183"/>
  <c r="BK165"/>
  <c r="BK135"/>
  <c r="BK125"/>
  <c r="BK218"/>
  <c r="J211"/>
  <c r="BK196"/>
  <c r="J165"/>
  <c r="BK139"/>
  <c r="J125"/>
  <c r="BK222"/>
  <c r="J196"/>
  <c r="BK155"/>
  <c r="BK213"/>
  <c r="J205"/>
  <c r="BK146"/>
  <c r="BK126"/>
  <c i="4" r="J122"/>
  <c r="BK124"/>
  <c i="2" l="1" r="T124"/>
  <c r="T170"/>
  <c r="BK195"/>
  <c r="J195"/>
  <c r="J100"/>
  <c r="P220"/>
  <c i="3" r="T124"/>
  <c r="R195"/>
  <c r="R210"/>
  <c r="P221"/>
  <c i="2" r="P124"/>
  <c r="P170"/>
  <c r="T195"/>
  <c r="T220"/>
  <c i="3" r="R124"/>
  <c r="T195"/>
  <c r="T210"/>
  <c r="T221"/>
  <c i="4" r="P123"/>
  <c r="P120"/>
  <c r="P119"/>
  <c i="1" r="AU97"/>
  <c i="2" r="BK124"/>
  <c r="BK170"/>
  <c r="J170"/>
  <c r="J99"/>
  <c r="P195"/>
  <c r="R220"/>
  <c i="3" r="BK124"/>
  <c r="J124"/>
  <c r="J98"/>
  <c r="P195"/>
  <c r="P210"/>
  <c r="R221"/>
  <c i="4" r="R123"/>
  <c r="R120"/>
  <c r="R119"/>
  <c i="2" r="R124"/>
  <c r="R170"/>
  <c r="R195"/>
  <c r="BK220"/>
  <c r="J220"/>
  <c r="J101"/>
  <c i="3" r="P124"/>
  <c r="P123"/>
  <c r="P122"/>
  <c i="1" r="AU96"/>
  <c i="3" r="BK195"/>
  <c r="J195"/>
  <c r="J99"/>
  <c r="BK210"/>
  <c r="J210"/>
  <c r="J100"/>
  <c r="BK221"/>
  <c r="J221"/>
  <c r="J101"/>
  <c i="4" r="BK123"/>
  <c r="J123"/>
  <c r="J99"/>
  <c r="T123"/>
  <c r="T120"/>
  <c r="T119"/>
  <c i="2" r="BK227"/>
  <c r="J227"/>
  <c r="J102"/>
  <c i="4" r="BK121"/>
  <c r="J121"/>
  <c r="J98"/>
  <c i="3" r="BK228"/>
  <c r="J228"/>
  <c r="J102"/>
  <c i="4" r="J89"/>
  <c r="E109"/>
  <c r="BE124"/>
  <c r="F116"/>
  <c r="BE122"/>
  <c r="BE125"/>
  <c i="2" r="J124"/>
  <c r="J98"/>
  <c i="3" r="BE129"/>
  <c r="BE157"/>
  <c r="BE172"/>
  <c r="BE183"/>
  <c r="BE192"/>
  <c r="BE193"/>
  <c r="BE212"/>
  <c r="BE226"/>
  <c r="J89"/>
  <c r="BE138"/>
  <c r="BE146"/>
  <c r="BE164"/>
  <c r="BE165"/>
  <c r="BE180"/>
  <c r="BE225"/>
  <c r="E85"/>
  <c r="F92"/>
  <c r="BE126"/>
  <c r="BE152"/>
  <c r="BE179"/>
  <c r="BE184"/>
  <c r="BE186"/>
  <c r="BE196"/>
  <c r="BE199"/>
  <c r="BE202"/>
  <c r="BE205"/>
  <c r="BE208"/>
  <c r="BE211"/>
  <c r="BE213"/>
  <c r="BE215"/>
  <c r="BE218"/>
  <c r="BE222"/>
  <c r="BE223"/>
  <c r="BE229"/>
  <c r="BE125"/>
  <c r="BE132"/>
  <c r="BE135"/>
  <c r="BE139"/>
  <c r="BE155"/>
  <c r="BE156"/>
  <c r="BE227"/>
  <c i="2" r="J89"/>
  <c r="F92"/>
  <c r="BE125"/>
  <c r="BE128"/>
  <c r="BE144"/>
  <c r="BE145"/>
  <c r="BE152"/>
  <c r="BE153"/>
  <c r="BE160"/>
  <c r="BE164"/>
  <c r="BE171"/>
  <c r="BE182"/>
  <c r="BE198"/>
  <c r="BE199"/>
  <c r="BE202"/>
  <c r="BE203"/>
  <c r="BE225"/>
  <c r="BE226"/>
  <c r="BE162"/>
  <c r="BE165"/>
  <c r="BE166"/>
  <c r="BE187"/>
  <c r="BE196"/>
  <c r="BE207"/>
  <c r="BE210"/>
  <c r="BE213"/>
  <c r="BE215"/>
  <c r="BE217"/>
  <c r="BE218"/>
  <c r="BE219"/>
  <c r="BE228"/>
  <c r="E112"/>
  <c r="BE134"/>
  <c r="BE155"/>
  <c r="BE161"/>
  <c r="BE168"/>
  <c r="BE188"/>
  <c r="BE194"/>
  <c r="BE197"/>
  <c r="BE200"/>
  <c r="BE201"/>
  <c r="BE212"/>
  <c r="BE222"/>
  <c r="BE223"/>
  <c r="BE135"/>
  <c r="BE140"/>
  <c r="BE154"/>
  <c r="BE167"/>
  <c r="BE209"/>
  <c r="BE211"/>
  <c r="BE214"/>
  <c r="BE216"/>
  <c r="BE221"/>
  <c r="J34"/>
  <c i="1" r="AW95"/>
  <c i="3" r="F34"/>
  <c i="1" r="BA96"/>
  <c i="3" r="F35"/>
  <c i="1" r="BB96"/>
  <c i="4" r="F36"/>
  <c i="1" r="BC97"/>
  <c i="2" r="F34"/>
  <c i="1" r="BA95"/>
  <c i="2" r="F37"/>
  <c i="1" r="BD95"/>
  <c i="3" r="J34"/>
  <c i="1" r="AW96"/>
  <c i="3" r="F36"/>
  <c i="1" r="BC96"/>
  <c i="4" r="F35"/>
  <c i="1" r="BB97"/>
  <c i="2" r="F36"/>
  <c i="1" r="BC95"/>
  <c i="2" r="F35"/>
  <c i="1" r="BB95"/>
  <c i="3" r="F37"/>
  <c i="1" r="BD96"/>
  <c i="4" r="J34"/>
  <c i="1" r="AW97"/>
  <c i="4" r="F34"/>
  <c i="1" r="BA97"/>
  <c i="4" r="F37"/>
  <c i="1" r="BD97"/>
  <c i="2" l="1" r="R123"/>
  <c r="R122"/>
  <c r="BK123"/>
  <c r="J123"/>
  <c r="J97"/>
  <c i="3" r="T123"/>
  <c r="T122"/>
  <c r="R123"/>
  <c r="R122"/>
  <c i="2" r="P123"/>
  <c r="P122"/>
  <c i="1" r="AU95"/>
  <c i="2" r="T123"/>
  <c r="T122"/>
  <c i="4" r="BK120"/>
  <c r="BK119"/>
  <c r="J119"/>
  <c r="J96"/>
  <c i="3" r="BK123"/>
  <c r="J123"/>
  <c r="J97"/>
  <c i="2" r="F33"/>
  <c i="1" r="AZ95"/>
  <c i="3" r="F33"/>
  <c i="1" r="AZ96"/>
  <c r="BA94"/>
  <c r="W30"/>
  <c r="BC94"/>
  <c r="W32"/>
  <c r="AU94"/>
  <c i="3" r="J33"/>
  <c i="1" r="AV96"/>
  <c r="AT96"/>
  <c i="4" r="J33"/>
  <c i="1" r="AV97"/>
  <c r="AT97"/>
  <c r="BD94"/>
  <c r="W33"/>
  <c i="2" r="J33"/>
  <c i="1" r="AV95"/>
  <c r="AT95"/>
  <c i="4" r="F33"/>
  <c i="1" r="AZ97"/>
  <c r="BB94"/>
  <c r="AX94"/>
  <c i="2" l="1" r="BK122"/>
  <c r="J122"/>
  <c r="J96"/>
  <c i="4" r="J120"/>
  <c r="J97"/>
  <c i="3" r="BK122"/>
  <c r="J122"/>
  <c i="4" r="J30"/>
  <c i="1" r="AG97"/>
  <c r="AZ94"/>
  <c r="AV94"/>
  <c r="AK29"/>
  <c r="W31"/>
  <c r="AW94"/>
  <c r="AK30"/>
  <c i="3" r="J30"/>
  <c i="1" r="AG96"/>
  <c r="AY94"/>
  <c i="3" l="1" r="J39"/>
  <c i="4" r="J39"/>
  <c i="3" r="J96"/>
  <c i="1" r="AN96"/>
  <c r="AN97"/>
  <c i="2" r="J30"/>
  <c i="1" r="AG95"/>
  <c r="AN95"/>
  <c r="W29"/>
  <c r="AT94"/>
  <c i="2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<sst xmlns="http://schemas.openxmlformats.org/spreadsheetml/2006/main">
  <si>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</si>
  <si>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</si>
  <si>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</si>
  <si>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</si>
  <si>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</si>
  <si>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{bb507e08-62d4-4b2c-8cb1-593a9f876ecc}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</si>
  <si>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</si>
  <si>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</si>
  <si>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</si>
  <si>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</si>
  <si>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</si>
  <si>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</si>
  <si>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</si>
  <si>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</si>
  <si>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ZahradaMSSZ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</si>
  <si>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</si>
  <si>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</si>
  <si>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Rekonstrukce zahrady  MŠ  2.Května  - severozápadní  část</t>
  </si>
  <si>
    <t>KSO:</t>
  </si>
  <si>
    <t>CC-CZ:</t>
  </si>
  <si>
    <t>Místo:</t>
  </si>
  <si>
    <t>Petřvald</t>
  </si>
  <si>
    <t>Datum:</t>
  </si>
  <si>
    <t>30. 1. 2023</t>
  </si>
  <si>
    <t>Zadavatel:</t>
  </si>
  <si>
    <t>IČ:</t>
  </si>
  <si>
    <t>Město Petřvald</t>
  </si>
  <si>
    <t>DIČ:</t>
  </si>
  <si>
    <t>Uchazeč:</t>
  </si>
  <si>
    <t>Vyplň údaj</t>
  </si>
  <si>
    <t>Projektant:</t>
  </si>
  <si>
    <t>Ing. František Kajzar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</si>
  <si>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</si>
  <si>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</si>
  <si>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</si>
  <si>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</si>
  <si>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</si>
  <si>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</si>
  <si>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</si>
  <si>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</si>
  <si>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</si>
  <si>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</si>
  <si>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</si>
  <si>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</si>
  <si>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</si>
  <si>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</si>
  <si>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</si>
  <si>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</si>
  <si>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</si>
  <si>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</si>
  <si>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</si>
  <si>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</si>
  <si>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</si>
  <si>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</si>
  <si>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</si>
  <si>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</si>
  <si>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</si>
  <si>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</si>
  <si>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</si>
  <si>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</si>
  <si>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</si>
  <si>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</si>
  <si>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</si>
  <si>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</si>
  <si>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</si>
  <si>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</si>
  <si>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</si>
  <si>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</si>
  <si>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</si>
  <si>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</si>
  <si>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</si>
  <si>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</si>
  <si>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</si>
  <si>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</si>
  <si>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</si>
  <si>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</si>
  <si>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</si>
  <si>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</si>
  <si>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</si>
  <si>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</si>
  <si>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</si>
  <si>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</si>
  <si>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Herní prvky  a  mobiliář</t>
  </si>
  <si>
    <t>STA</t>
  </si>
  <si>
    <t>1</t>
  </si>
  <si>
    <t>{a5a75818-9e5f-429b-88d4-d1b880872ae9}</t>
  </si>
  <si>
    <t>2</t>
  </si>
  <si>
    <t>SO 02</t>
  </si>
  <si>
    <t>Zpevněné plochy</t>
  </si>
  <si>
    <t>{2a8381d2-6a1b-4339-9bc0-3e30d2eb5751}</t>
  </si>
  <si>
    <t>VRN</t>
  </si>
  <si>
    <t>Vedlejší rozpočtové náklady</t>
  </si>
  <si>
    <t>{20e1c236-c2b8-486b-afd8-61ac57ccf444}</t>
  </si>
  <si>
    <t>KRYCÍ LIST SOUPISU PRACÍ</t>
  </si>
  <si>
    <t>Objekt:</t>
  </si>
  <si>
    <t xml:space="preserve">SO 01 - Herní prvky  a  mobiliář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</si>
  <si>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</si>
  <si>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</si>
  <si>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</si>
  <si>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</si>
  <si>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</si>
  <si>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</si>
  <si>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</si>
  <si>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</si>
  <si>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</si>
  <si>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</si>
  <si>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</si>
  <si>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</si>
  <si>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</si>
  <si>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</si>
  <si>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</si>
  <si>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</si>
  <si>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</si>
  <si>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</si>
  <si>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</si>
  <si>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</si>
  <si>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</si>
  <si>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</si>
  <si>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</si>
  <si>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</si>
  <si>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</si>
  <si>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</si>
  <si>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</si>
  <si>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</si>
  <si>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</si>
  <si>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</si>
  <si>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</si>
  <si>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</si>
  <si>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CS ÚRS 2023 01</t>
  </si>
  <si>
    <t>4</t>
  </si>
  <si>
    <t>428283174</t>
  </si>
  <si>
    <t>VV</t>
  </si>
  <si>
    <t>"umělý svah"</t>
  </si>
  <si>
    <t>56,3</t>
  </si>
  <si>
    <t>131111333</t>
  </si>
  <si>
    <t>Vrtání jamek pro plotové sloupky D přes 200 do 300 mm ručně s motorovým vrtákem</t>
  </si>
  <si>
    <t>m</t>
  </si>
  <si>
    <t>-1377913657</t>
  </si>
  <si>
    <t xml:space="preserve">"02"   0,5*21</t>
  </si>
  <si>
    <t xml:space="preserve">"03"   0,5*15</t>
  </si>
  <si>
    <t xml:space="preserve">"07"  0,8*12</t>
  </si>
  <si>
    <t xml:space="preserve">"08"  0,8*1</t>
  </si>
  <si>
    <t>Součet</t>
  </si>
  <si>
    <t>3</t>
  </si>
  <si>
    <t>131111359</t>
  </si>
  <si>
    <t>Příplatek za vtrání v kamenité nebo kořeny prorostlé půdě</t>
  </si>
  <si>
    <t>623782876</t>
  </si>
  <si>
    <t>133212811</t>
  </si>
  <si>
    <t>Hloubení nezapažených šachet v hornině třídy těžitelnosti I skupiny 3 plocha výkopu do 4 m2 ručně</t>
  </si>
  <si>
    <t>m3</t>
  </si>
  <si>
    <t>1066213907</t>
  </si>
  <si>
    <t xml:space="preserve">"04"   0,7*0,7*0,5</t>
  </si>
  <si>
    <t xml:space="preserve">"05"  0,7*0,7*0,5</t>
  </si>
  <si>
    <t>"09" 0,6*0,3*0,8</t>
  </si>
  <si>
    <t>5</t>
  </si>
  <si>
    <t>162211311</t>
  </si>
  <si>
    <t>Vodorovné přemístění výkopku z horniny třídy těžitelnosti I skupiny 1 až 3 stavebním kolečkem do 10 m</t>
  </si>
  <si>
    <t>739939952</t>
  </si>
  <si>
    <t>28,4*0,15*0,15*3,14</t>
  </si>
  <si>
    <t>0,634</t>
  </si>
  <si>
    <t>6</t>
  </si>
  <si>
    <t>162211319</t>
  </si>
  <si>
    <t>Příplatek k vodorovnému přemístění výkopku z horniny třídy těžitelnosti I skupiny 1 až 3 stavebním kolečkem za každých dalších 10 m</t>
  </si>
  <si>
    <t>-259645648</t>
  </si>
  <si>
    <t>7</t>
  </si>
  <si>
    <t>162251102</t>
  </si>
  <si>
    <t>Vodorovné přemístění přes 20 do 50 m výkopku/sypaniny z horniny třídy těžitelnosti I skupiny 1 až 3</t>
  </si>
  <si>
    <t>-1653504622</t>
  </si>
  <si>
    <t>56,3*0,2*2</t>
  </si>
  <si>
    <t xml:space="preserve">"rozdíly z SO 02" </t>
  </si>
  <si>
    <t>107,42-69,21</t>
  </si>
  <si>
    <t>2,64</t>
  </si>
  <si>
    <t>8</t>
  </si>
  <si>
    <t>167111101</t>
  </si>
  <si>
    <t>Nakládání výkopku z hornin třídy těžitelnosti I skupiny 1 až 3 ručně</t>
  </si>
  <si>
    <t>-1527603833</t>
  </si>
  <si>
    <t>9</t>
  </si>
  <si>
    <t>167111121</t>
  </si>
  <si>
    <t>Skládání nebo překládání výkopku z horniny třídy těžitelnosti I skupiny 1 až 3 ručně</t>
  </si>
  <si>
    <t>1705902723</t>
  </si>
  <si>
    <t>10</t>
  </si>
  <si>
    <t>167151101</t>
  </si>
  <si>
    <t>Nakládání výkopku z hornin třídy těžitelnosti I skupiny 1 až 3 do 100 m3</t>
  </si>
  <si>
    <t>259331967</t>
  </si>
  <si>
    <t>11</t>
  </si>
  <si>
    <t>171151131</t>
  </si>
  <si>
    <t>Uložení sypaniny z hornin nesoudržných a soudržných střídavě do násypů zhutněných strojně</t>
  </si>
  <si>
    <t>1405257758</t>
  </si>
  <si>
    <t>12</t>
  </si>
  <si>
    <t>181111112</t>
  </si>
  <si>
    <t>Plošná úprava terénu do 500 m2 zemina skupiny 1 až 4 nerovnosti přes 50 do 100 mm ve svahu přes 1:5 do 1:2</t>
  </si>
  <si>
    <t>1488143757</t>
  </si>
  <si>
    <t>13</t>
  </si>
  <si>
    <t>181411132</t>
  </si>
  <si>
    <t>Založení parkového trávníku výsevem pl do 1000 m2 ve svahu přes 1:5 do 1:2</t>
  </si>
  <si>
    <t>-2115350921</t>
  </si>
  <si>
    <t>14</t>
  </si>
  <si>
    <t>M</t>
  </si>
  <si>
    <t>00572420</t>
  </si>
  <si>
    <t>osivo směs travní parková okrasná</t>
  </si>
  <si>
    <t>kg</t>
  </si>
  <si>
    <t>2056779472</t>
  </si>
  <si>
    <t>118*0,025</t>
  </si>
  <si>
    <t>182211121</t>
  </si>
  <si>
    <t>Svahování násypů ručně</t>
  </si>
  <si>
    <t>1501849798</t>
  </si>
  <si>
    <t>16</t>
  </si>
  <si>
    <t>182311123</t>
  </si>
  <si>
    <t>Rozprostření ornice ve svahu přes 1:5 tl vrstvy do 200 mm ručně</t>
  </si>
  <si>
    <t>337622940</t>
  </si>
  <si>
    <t>17</t>
  </si>
  <si>
    <t>183403211</t>
  </si>
  <si>
    <t>Obdělání půdy nakopáním na hl přes 0,05 do 0,1 m ve svahu přes 1:5 do 1:2</t>
  </si>
  <si>
    <t>-1756389320</t>
  </si>
  <si>
    <t>18</t>
  </si>
  <si>
    <t>185803111</t>
  </si>
  <si>
    <t>Ošetření trávníku shrabáním v rovině a svahu do 1:5</t>
  </si>
  <si>
    <t>985073092</t>
  </si>
  <si>
    <t>19</t>
  </si>
  <si>
    <t>185851121</t>
  </si>
  <si>
    <t>Dovoz vody pro zálivku rostlin za vzdálenost do 1000 m</t>
  </si>
  <si>
    <t>1014719848</t>
  </si>
  <si>
    <t>118*0,02</t>
  </si>
  <si>
    <t>Zakládání</t>
  </si>
  <si>
    <t>20</t>
  </si>
  <si>
    <t>275313711</t>
  </si>
  <si>
    <t>Základové patky z betonu tř. C 20/25</t>
  </si>
  <si>
    <t>1614570839</t>
  </si>
  <si>
    <t xml:space="preserve">"02"   0,6*21*0,15*0,15*3,14</t>
  </si>
  <si>
    <t xml:space="preserve">"03"   0,6*15*0,15*0,15*3,14</t>
  </si>
  <si>
    <t xml:space="preserve">"07"  0,6*12*0,15*0,15*3,14</t>
  </si>
  <si>
    <t xml:space="preserve">"08"  0,8*1*0,15*0,15*3,14</t>
  </si>
  <si>
    <t xml:space="preserve">"04"   0,7*0,7*0,6</t>
  </si>
  <si>
    <t xml:space="preserve">"05"  0,7*0,7*0,6</t>
  </si>
  <si>
    <t>"09" 0,6*0,3*0,7</t>
  </si>
  <si>
    <t>Mezisoučet</t>
  </si>
  <si>
    <t>2,806*0,1</t>
  </si>
  <si>
    <t>275351121</t>
  </si>
  <si>
    <t>Zřízení bednění základových patek</t>
  </si>
  <si>
    <t>-997778914</t>
  </si>
  <si>
    <t xml:space="preserve">"04"   0,7*4*0,25</t>
  </si>
  <si>
    <t xml:space="preserve">"05"  0,7*4*0,25</t>
  </si>
  <si>
    <t>"09" 1,8*0,25</t>
  </si>
  <si>
    <t>22</t>
  </si>
  <si>
    <t>275351122</t>
  </si>
  <si>
    <t>Odstranění bednění základových patek</t>
  </si>
  <si>
    <t>1683730933</t>
  </si>
  <si>
    <t>23</t>
  </si>
  <si>
    <t>332351115</t>
  </si>
  <si>
    <t>Zřízení bednění kruhových sloupů v do 4 m D přes 0,25 do 0,40 m</t>
  </si>
  <si>
    <t>-1537663949</t>
  </si>
  <si>
    <t xml:space="preserve">"02"   0,2*21*0,3*3,14</t>
  </si>
  <si>
    <t xml:space="preserve">"03"   0,2*15*0,3*3,14</t>
  </si>
  <si>
    <t xml:space="preserve">"07"  0,2*12*0,3*3,14</t>
  </si>
  <si>
    <t xml:space="preserve">"08"  0,2*1*0,3*3,14</t>
  </si>
  <si>
    <t>24</t>
  </si>
  <si>
    <t>332351116</t>
  </si>
  <si>
    <t>Odstranění bednění kruhových sloupů v do 4 m D přes 0,25 do 0,40 m</t>
  </si>
  <si>
    <t>-87713198</t>
  </si>
  <si>
    <t>Ostatní konstrukce a práce, bourání</t>
  </si>
  <si>
    <t>25</t>
  </si>
  <si>
    <t>9001</t>
  </si>
  <si>
    <t xml:space="preserve">Odstranění  dřevěného  herního domku</t>
  </si>
  <si>
    <t>kpl</t>
  </si>
  <si>
    <t>1646059019</t>
  </si>
  <si>
    <t>26</t>
  </si>
  <si>
    <t>9002</t>
  </si>
  <si>
    <t xml:space="preserve">Odstranění  dřevěného sedáku</t>
  </si>
  <si>
    <t>1853610048</t>
  </si>
  <si>
    <t>27</t>
  </si>
  <si>
    <t>9003</t>
  </si>
  <si>
    <t xml:space="preserve">Odstranění  pružinového houpadla</t>
  </si>
  <si>
    <t>634961704</t>
  </si>
  <si>
    <t>28</t>
  </si>
  <si>
    <t>9004</t>
  </si>
  <si>
    <t>-1619715703</t>
  </si>
  <si>
    <t>29</t>
  </si>
  <si>
    <t>9008</t>
  </si>
  <si>
    <t xml:space="preserve">Přesun  odstraněného  mobiliáře do 500m</t>
  </si>
  <si>
    <t>-2061464281</t>
  </si>
  <si>
    <t>30</t>
  </si>
  <si>
    <t>936002</t>
  </si>
  <si>
    <t xml:space="preserve">Dodávka a montáž  herní  sestavy</t>
  </si>
  <si>
    <t>321768873</t>
  </si>
  <si>
    <t>31</t>
  </si>
  <si>
    <t>936003</t>
  </si>
  <si>
    <t>687003492</t>
  </si>
  <si>
    <t>32</t>
  </si>
  <si>
    <t>936004111.1</t>
  </si>
  <si>
    <t xml:space="preserve">Oprava dětského pískoviště s rámem betonovým  a dřevěným sedákem -  oprava betonových stěn pískoviště ,demontáž dřevěného sedáku a montáž nových sedáků</t>
  </si>
  <si>
    <t>-1423239530</t>
  </si>
  <si>
    <t>4*2*3</t>
  </si>
  <si>
    <t>3*2*3</t>
  </si>
  <si>
    <t>33</t>
  </si>
  <si>
    <t>936004212</t>
  </si>
  <si>
    <t>Udržování dětských pískovišť s výměnou písku</t>
  </si>
  <si>
    <t>-2131674827</t>
  </si>
  <si>
    <t>2,4*3,4*0,37*3</t>
  </si>
  <si>
    <t>34</t>
  </si>
  <si>
    <t>936005231</t>
  </si>
  <si>
    <t>Montáž dětské houpačky pružinové jednomístné</t>
  </si>
  <si>
    <t>kus</t>
  </si>
  <si>
    <t>1362937214</t>
  </si>
  <si>
    <t>35</t>
  </si>
  <si>
    <t>74920009.1</t>
  </si>
  <si>
    <t>houpačka pružinová jednomístná</t>
  </si>
  <si>
    <t>-1070595819</t>
  </si>
  <si>
    <t>36</t>
  </si>
  <si>
    <t>936005232</t>
  </si>
  <si>
    <t>Montáž dětské houpačky pružinové dvoumístné</t>
  </si>
  <si>
    <t>-404289436</t>
  </si>
  <si>
    <t>37</t>
  </si>
  <si>
    <t>74920010.1</t>
  </si>
  <si>
    <t xml:space="preserve">houpačka pružinová dvojitá </t>
  </si>
  <si>
    <t>1326442145</t>
  </si>
  <si>
    <t>38</t>
  </si>
  <si>
    <t>936104211</t>
  </si>
  <si>
    <t>Montáž odpadkového koše do betonové patky</t>
  </si>
  <si>
    <t>-1416680458</t>
  </si>
  <si>
    <t>39</t>
  </si>
  <si>
    <t>74910130</t>
  </si>
  <si>
    <t>koš odpadkový kovový kotvený, uzamykatelný v 885mm š 370mm obsah 60L</t>
  </si>
  <si>
    <t>-728963944</t>
  </si>
  <si>
    <t>40</t>
  </si>
  <si>
    <t>936124112</t>
  </si>
  <si>
    <t>Montáž lavičky stabilní parkové se zabetonováním noh</t>
  </si>
  <si>
    <t>687042675</t>
  </si>
  <si>
    <t>41</t>
  </si>
  <si>
    <t>74910100.1</t>
  </si>
  <si>
    <t>lavička bez opěradla nekotvená 1500x450x420mm konstrukce-kov, sedák-dřevo</t>
  </si>
  <si>
    <t>-470308441</t>
  </si>
  <si>
    <t>42</t>
  </si>
  <si>
    <t>936174311</t>
  </si>
  <si>
    <t>Montáž stojanu na kola pro 5 kol kotevními šrouby na pevný podklad</t>
  </si>
  <si>
    <t>-1553827473</t>
  </si>
  <si>
    <t>43</t>
  </si>
  <si>
    <t>74910151</t>
  </si>
  <si>
    <t>stojan na kola na 5 kol jednostranný, kov 570x1750x500mm</t>
  </si>
  <si>
    <t>1839927446</t>
  </si>
  <si>
    <t>44</t>
  </si>
  <si>
    <t>961044111</t>
  </si>
  <si>
    <t>Bourání základů z betonu prostého</t>
  </si>
  <si>
    <t>345206164</t>
  </si>
  <si>
    <t>997</t>
  </si>
  <si>
    <t>Přesun sutě</t>
  </si>
  <si>
    <t>45</t>
  </si>
  <si>
    <t>997221141</t>
  </si>
  <si>
    <t>Vodorovná doprava suti ze sypkých materiálů stavebním kolečkem do 50 m</t>
  </si>
  <si>
    <t>t</t>
  </si>
  <si>
    <t>-1242735788</t>
  </si>
  <si>
    <t>46</t>
  </si>
  <si>
    <t>997221551</t>
  </si>
  <si>
    <t>Vodorovná doprava suti ze sypkých materiálů do 1 km</t>
  </si>
  <si>
    <t>-829532944</t>
  </si>
  <si>
    <t>47</t>
  </si>
  <si>
    <t>997221559</t>
  </si>
  <si>
    <t>Příplatek ZKD 1 km u vodorovné dopravy suti ze sypkých materiálů</t>
  </si>
  <si>
    <t>1654247569</t>
  </si>
  <si>
    <t>17,127*13 'Přepočtené koeficientem množství</t>
  </si>
  <si>
    <t>48</t>
  </si>
  <si>
    <t>997221611</t>
  </si>
  <si>
    <t>Nakládání suti na dopravní prostředky pro vodorovnou dopravu</t>
  </si>
  <si>
    <t>2112926220</t>
  </si>
  <si>
    <t>49</t>
  </si>
  <si>
    <t>997221873</t>
  </si>
  <si>
    <t>Poplatek za uložení stavebního odpadu na recyklační skládce (skládkovné) zeminy a kamení zatříděného do Katalogu odpadů pod kódem 17 05 04</t>
  </si>
  <si>
    <t>1388483101</t>
  </si>
  <si>
    <t>998</t>
  </si>
  <si>
    <t>Přesun hmot</t>
  </si>
  <si>
    <t>50</t>
  </si>
  <si>
    <t>998018001</t>
  </si>
  <si>
    <t>Přesun hmot ruční pro budovy v do 6 m</t>
  </si>
  <si>
    <t>955524601</t>
  </si>
  <si>
    <t>SO 02 - Zpevněné plochy</t>
  </si>
  <si>
    <t xml:space="preserve">    5 - Komunikace pozemní</t>
  </si>
  <si>
    <t>111211101</t>
  </si>
  <si>
    <t>Odstranění křovin a stromů průměru kmene do 100 mm i s kořeny sklonu terénu do 1:5 ručně</t>
  </si>
  <si>
    <t>2019975415</t>
  </si>
  <si>
    <t>113106121</t>
  </si>
  <si>
    <t>Rozebrání dlažeb z betonových nebo kamenných dlaždic komunikací pro pěší ručně</t>
  </si>
  <si>
    <t>-815371218</t>
  </si>
  <si>
    <t>"viz výpis odstraňovaných ploch"</t>
  </si>
  <si>
    <t>3,4+3,8+11+3,8</t>
  </si>
  <si>
    <t>113107322</t>
  </si>
  <si>
    <t>Odstranění podkladu z kameniva drceného tl přes 100 do 200 mm strojně pl do 50 m2</t>
  </si>
  <si>
    <t>1888425778</t>
  </si>
  <si>
    <t xml:space="preserve">"beton tl. 150mm "   49,4+46,5+46,6</t>
  </si>
  <si>
    <t>113107323</t>
  </si>
  <si>
    <t>Odstranění podkladu z kameniva drceného tl přes 200 do 300 mm strojně pl do 50 m2</t>
  </si>
  <si>
    <t>-253059873</t>
  </si>
  <si>
    <t xml:space="preserve">"dlažba 50mm"   3,4+3,8+11+3,8</t>
  </si>
  <si>
    <t>113107336</t>
  </si>
  <si>
    <t>Odstranění podkladu z betonu vyztuženého sítěmi tl přes 100 do 150 mm strojně pl do 50 m2</t>
  </si>
  <si>
    <t>-1866350756</t>
  </si>
  <si>
    <t>49,4+46,5+46,6</t>
  </si>
  <si>
    <t>113202111</t>
  </si>
  <si>
    <t>Vytrhání obrub krajníků obrubníků stojatých</t>
  </si>
  <si>
    <t>1150283452</t>
  </si>
  <si>
    <t>121151105</t>
  </si>
  <si>
    <t>Sejmutí ornice plochy do 100 m2 tl vrstvy přes 250 do 300 mm strojně</t>
  </si>
  <si>
    <t>450744521</t>
  </si>
  <si>
    <t xml:space="preserve">"ornice"  </t>
  </si>
  <si>
    <t>230,7</t>
  </si>
  <si>
    <t xml:space="preserve">"odpočet  stávající zpevněné plochy"</t>
  </si>
  <si>
    <t xml:space="preserve">"beton"   -(49,4+46,5+46,6)</t>
  </si>
  <si>
    <t>"dlažba" - 3,4+3,8+11+3,8)</t>
  </si>
  <si>
    <t>121151106</t>
  </si>
  <si>
    <t>Sejmutí ornice plochy do 100 m2 tl vrstvy přes 300 do 400 mm strojně</t>
  </si>
  <si>
    <t>2051972926</t>
  </si>
  <si>
    <t>"dlažba 350mm"</t>
  </si>
  <si>
    <t>109,5</t>
  </si>
  <si>
    <t xml:space="preserve">"kačírek  400mm</t>
  </si>
  <si>
    <t>78,5</t>
  </si>
  <si>
    <t>132212131</t>
  </si>
  <si>
    <t>Hloubení nezapažených rýh šířky do 800 mm v soudržných horninách třídy těžitelnosti I skupiny 3 ručně</t>
  </si>
  <si>
    <t>-889285933</t>
  </si>
  <si>
    <t>"pod obrubníky"</t>
  </si>
  <si>
    <t>144*0,4*0,1</t>
  </si>
  <si>
    <t>-698336332</t>
  </si>
  <si>
    <t>162301501</t>
  </si>
  <si>
    <t>Vodorovné přemístění křovin do 5 km D kmene do 100 mm</t>
  </si>
  <si>
    <t>1246027375</t>
  </si>
  <si>
    <t>162351104</t>
  </si>
  <si>
    <t>Vodorovné přemístění přes 500 do 1000 m výkopku/sypaniny z horniny třídy těžitelnosti I skupiny 1 až 3</t>
  </si>
  <si>
    <t>-1867997794</t>
  </si>
  <si>
    <t>88,2*0,3*2</t>
  </si>
  <si>
    <t>188*0,4*2</t>
  </si>
  <si>
    <t>144*0,4*0,1*2</t>
  </si>
  <si>
    <t>1311480300</t>
  </si>
  <si>
    <t>975578161</t>
  </si>
  <si>
    <t>171251201</t>
  </si>
  <si>
    <t>Uložení sypaniny na skládky nebo meziskládky</t>
  </si>
  <si>
    <t>1031862322</t>
  </si>
  <si>
    <t>88,2*0,3</t>
  </si>
  <si>
    <t>188*0,4</t>
  </si>
  <si>
    <t>181111111</t>
  </si>
  <si>
    <t>Plošná úprava terénu do 500 m2 zemina skupiny 1 až 4 nerovnosti přes 50 do 100 mm v rovinně a svahu do 1:5</t>
  </si>
  <si>
    <t>382885266</t>
  </si>
  <si>
    <t>181351105</t>
  </si>
  <si>
    <t>Rozprostření ornice tl vrstvy přes 250 do 300 mm pl přes 100 do 500 m2 v rovině nebo ve svahu do 1:5 strojně</t>
  </si>
  <si>
    <t>-1250904095</t>
  </si>
  <si>
    <t>181411131</t>
  </si>
  <si>
    <t>Založení parkového trávníku výsevem pl do 1000 m2 v rovině a ve svahu do 1:5</t>
  </si>
  <si>
    <t>1598159420</t>
  </si>
  <si>
    <t>-1736039712</t>
  </si>
  <si>
    <t>230,7*0,02 'Přepočtené koeficientem množství</t>
  </si>
  <si>
    <t>181951112</t>
  </si>
  <si>
    <t>Úprava pláně v hornině třídy těžitelnosti I skupiny 1 až 3 se zhutněním strojně</t>
  </si>
  <si>
    <t>-1915482223</t>
  </si>
  <si>
    <t>"kačírek 2-8mm"</t>
  </si>
  <si>
    <t>"dlažba"</t>
  </si>
  <si>
    <t>-1128120048</t>
  </si>
  <si>
    <t>-1528814133</t>
  </si>
  <si>
    <t>230,7*0,02</t>
  </si>
  <si>
    <t>Komunikace pozemní</t>
  </si>
  <si>
    <t>564831011</t>
  </si>
  <si>
    <t>Podklad ze štěrkodrtě ŠD plochy do 100 m2 tl 100 mm</t>
  </si>
  <si>
    <t>388205139</t>
  </si>
  <si>
    <t>144*0,4</t>
  </si>
  <si>
    <t>564871111</t>
  </si>
  <si>
    <t>Podklad ze štěrkodrtě ŠD plochy přes 100 m2 tl 250 mm</t>
  </si>
  <si>
    <t>1266983332</t>
  </si>
  <si>
    <t>571908113</t>
  </si>
  <si>
    <t>Kryt vymývaným dekoračním kamenivem (kačírkem) tl 400 mm</t>
  </si>
  <si>
    <t>639090115</t>
  </si>
  <si>
    <t>596211111</t>
  </si>
  <si>
    <t>Kladení zámkové dlažby komunikací pro pěší ručně tl 60 mm skupiny A pl přes 50 do 100 m2</t>
  </si>
  <si>
    <t>1931532366</t>
  </si>
  <si>
    <t>59245018</t>
  </si>
  <si>
    <t>dlažba tvar obdélník betonová 200x100x60mm přírodní</t>
  </si>
  <si>
    <t>-1394658415</t>
  </si>
  <si>
    <t>109,5*1,03 'Přepočtené koeficientem množství</t>
  </si>
  <si>
    <t>916001</t>
  </si>
  <si>
    <t xml:space="preserve">Snížení stávající silniční obruby pro napojení  š.1,5m</t>
  </si>
  <si>
    <t>1511333559</t>
  </si>
  <si>
    <t>916231213</t>
  </si>
  <si>
    <t>Osazení chodníkového obrubníku betonového stojatého s boční opěrou do lože z betonu prostého</t>
  </si>
  <si>
    <t>-1874406586</t>
  </si>
  <si>
    <t>59217002</t>
  </si>
  <si>
    <t>obrubník betonový zahradní šedý 1000x50x200mm</t>
  </si>
  <si>
    <t>320410184</t>
  </si>
  <si>
    <t>144*1,02 'Přepočtené koeficientem množství</t>
  </si>
  <si>
    <t>916991121</t>
  </si>
  <si>
    <t>Lože pod obrubníky, krajníky nebo obruby z dlažebních kostek z betonu prostého</t>
  </si>
  <si>
    <t>-1855764818</t>
  </si>
  <si>
    <t>144*0,3*0,2</t>
  </si>
  <si>
    <t>919726121</t>
  </si>
  <si>
    <t>Geotextilie pro ochranu, separaci a filtraci netkaná měrná hm do 200 g/m2</t>
  </si>
  <si>
    <t>477245912</t>
  </si>
  <si>
    <t>997221561</t>
  </si>
  <si>
    <t>Vodorovná doprava suti z kusových materiálů do 1 km</t>
  </si>
  <si>
    <t>915529369</t>
  </si>
  <si>
    <t>997221569</t>
  </si>
  <si>
    <t>Příplatek ZKD 1 km u vodorovné dopravy suti z kusových materiálů</t>
  </si>
  <si>
    <t>-2115526664</t>
  </si>
  <si>
    <t>111,84*13 'Přepočtené koeficientem množství</t>
  </si>
  <si>
    <t>-5170090</t>
  </si>
  <si>
    <t>997221862</t>
  </si>
  <si>
    <t>Poplatek za uložení stavebního odpadu na recyklační skládce (skládkovné) z armovaného betonu pod kódem 17 01 01</t>
  </si>
  <si>
    <t>770026074</t>
  </si>
  <si>
    <t>1586078413</t>
  </si>
  <si>
    <t>998223011</t>
  </si>
  <si>
    <t>Přesun hmot pro pozemní komunikace s krytem dlážděným</t>
  </si>
  <si>
    <t>-344697038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</si>
  <si>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</si>
  <si>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</si>
  <si>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</si>
  <si>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</si>
  <si>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</si>
  <si>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012103000</t>
  </si>
  <si>
    <t>Geodetické práce před výstavbou - zaměření stávajících sítí</t>
  </si>
  <si>
    <t>1024</t>
  </si>
  <si>
    <t>683256275</t>
  </si>
  <si>
    <t>VRN3</t>
  </si>
  <si>
    <t>Zařízení staveniště</t>
  </si>
  <si>
    <t>030001000</t>
  </si>
  <si>
    <t>1690974124</t>
  </si>
  <si>
    <t>034002000</t>
  </si>
  <si>
    <t>Zabezpečení staveniště</t>
  </si>
  <si>
    <t>1509894469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</si>
</sst>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ZahradaMSSZ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 xml:space="preserve">Rekonstrukce zahrady  MŠ  2.Května  - severozápadní  část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Petřvald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30. 1. 2023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Petřvald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František Kajzar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Martin Pniok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Herní prvky  a  m...'!J30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01 - Herní prvky  a  m...'!P122</f>
        <v>0</v>
      </c>
      <c r="AV95" s="129">
        <f>'SO 01 - Herní prvky  a  m...'!J33</f>
        <v>0</v>
      </c>
      <c r="AW95" s="129">
        <f>'SO 01 - Herní prvky  a  m...'!J34</f>
        <v>0</v>
      </c>
      <c r="AX95" s="129">
        <f>'SO 01 - Herní prvky  a  m...'!J35</f>
        <v>0</v>
      </c>
      <c r="AY95" s="129">
        <f>'SO 01 - Herní prvky  a  m...'!J36</f>
        <v>0</v>
      </c>
      <c r="AZ95" s="129">
        <f>'SO 01 - Herní prvky  a  m...'!F33</f>
        <v>0</v>
      </c>
      <c r="BA95" s="129">
        <f>'SO 01 - Herní prvky  a  m...'!F34</f>
        <v>0</v>
      </c>
      <c r="BB95" s="129">
        <f>'SO 01 - Herní prvky  a  m...'!F35</f>
        <v>0</v>
      </c>
      <c r="BC95" s="129">
        <f>'SO 01 - Herní prvky  a  m...'!F36</f>
        <v>0</v>
      </c>
      <c r="BD95" s="131">
        <f>'SO 01 - Herní prvky  a  m...'!F37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02 - Zpevněné plochy'!J30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 02 - Zpevněné plochy'!P122</f>
        <v>0</v>
      </c>
      <c r="AV96" s="129">
        <f>'SO 02 - Zpevněné plochy'!J33</f>
        <v>0</v>
      </c>
      <c r="AW96" s="129">
        <f>'SO 02 - Zpevněné plochy'!J34</f>
        <v>0</v>
      </c>
      <c r="AX96" s="129">
        <f>'SO 02 - Zpevněné plochy'!J35</f>
        <v>0</v>
      </c>
      <c r="AY96" s="129">
        <f>'SO 02 - Zpevněné plochy'!J36</f>
        <v>0</v>
      </c>
      <c r="AZ96" s="129">
        <f>'SO 02 - Zpevněné plochy'!F33</f>
        <v>0</v>
      </c>
      <c r="BA96" s="129">
        <f>'SO 02 - Zpevněné plochy'!F34</f>
        <v>0</v>
      </c>
      <c r="BB96" s="129">
        <f>'SO 02 - Zpevněné plochy'!F35</f>
        <v>0</v>
      </c>
      <c r="BC96" s="129">
        <f>'SO 02 - Zpevněné plochy'!F36</f>
        <v>0</v>
      </c>
      <c r="BD96" s="131">
        <f>'SO 02 - Zpevněné plochy'!F37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'VRN - Vedlejší rozpočtové...'!J30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33">
        <v>0</v>
      </c>
      <c r="AT97" s="134">
        <f>ROUND(SUM(AV97:AW97),2)</f>
        <v>0</v>
      </c>
      <c r="AU97" s="135">
        <f>'VRN - Vedlejší rozpočtové...'!P119</f>
        <v>0</v>
      </c>
      <c r="AV97" s="134">
        <f>'VRN - Vedlejší rozpočtové...'!J33</f>
        <v>0</v>
      </c>
      <c r="AW97" s="134">
        <f>'VRN - Vedlejší rozpočtové...'!J34</f>
        <v>0</v>
      </c>
      <c r="AX97" s="134">
        <f>'VRN - Vedlejší rozpočtové...'!J35</f>
        <v>0</v>
      </c>
      <c r="AY97" s="134">
        <f>'VRN - Vedlejší rozpočtové...'!J36</f>
        <v>0</v>
      </c>
      <c r="AZ97" s="134">
        <f>'VRN - Vedlejší rozpočtové...'!F33</f>
        <v>0</v>
      </c>
      <c r="BA97" s="134">
        <f>'VRN - Vedlejší rozpočtové...'!F34</f>
        <v>0</v>
      </c>
      <c r="BB97" s="134">
        <f>'VRN - Vedlejší rozpočtové...'!F35</f>
        <v>0</v>
      </c>
      <c r="BC97" s="134">
        <f>'VRN - Vedlejší rozpočtové...'!F36</f>
        <v>0</v>
      </c>
      <c r="BD97" s="136">
        <f>'VRN - Vedlejší rozpočtové...'!F37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c3A4/luEHlQ7wREfYnnkVFuchPz9mzYs28zkNaw64yS+tpTkv+499XjjrowEZlFSbEf64bxNBqf34Y6lm+JcwA==" hashValue="zjl92YSyMBFCoMujPZc68BILuqr6ml85drhDYWr6r/80k7O6tE7QcW25B5FdutDVpmY8HBDGV/vYM+85eiahc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1 - Herní prvky  a  m...'!C2" display="/"/>
    <hyperlink ref="A96" location="'SO 02 - Zpevněné plochy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 xml:space="preserve">Rekonstrukce zahrady  MŠ  2.Května  - severozápadní  část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30. 1. 2023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ROUND((SUM(BE122:BE228)),  2)</f>
        <v>0</v>
      </c>
      <c r="G33" s="39"/>
      <c r="H33" s="39"/>
      <c r="I33" s="156">
        <v>0.20999999999999999</v>
      </c>
      <c r="J33" s="155">
        <f>ROUND(((SUM(BE122:BE228))*I33),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ROUND((SUM(BF122:BF228)),  2)</f>
        <v>0</v>
      </c>
      <c r="G34" s="39"/>
      <c r="H34" s="39"/>
      <c r="I34" s="156">
        <v>0.14999999999999999</v>
      </c>
      <c r="J34" s="155">
        <f>ROUND(((SUM(BF122:BF228))*I34),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ROUND((SUM(BG122:BG228)),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ROUND((SUM(BH122:BH228)),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ROUND((SUM(BI122:BI228)),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Rekonstrukce zahrady  MŠ  2.Května  - severozápadní  část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SO 01 - Herní prvky  a  mobiliář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Petřvald</v>
      </c>
      <c r="G89" s="41"/>
      <c r="H89" s="41"/>
      <c r="I89" s="33" t="s">
        <v>22</v>
      </c>
      <c r="J89" s="80" t="str">
        <f>IF(J12="","",J12)</f>
        <v>30. 1. 2023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Petřvald</v>
      </c>
      <c r="G91" s="41"/>
      <c r="H91" s="41"/>
      <c r="I91" s="33" t="s">
        <v>30</v>
      </c>
      <c r="J91" s="37" t="str">
        <f>E21</f>
        <v>Ing. František Kajzar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Martin Pniok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J170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J195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J220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J227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107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 xml:space="preserve">Rekonstrukce zahrady  MŠ  2.Května  - severozápadní  část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94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 xml:space="preserve">SO 01 - Herní prvky  a  mobiliář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Petřvald</v>
      </c>
      <c r="G116" s="41"/>
      <c r="H116" s="41"/>
      <c r="I116" s="33" t="s">
        <v>22</v>
      </c>
      <c r="J116" s="80" t="str">
        <f>IF(J12="","",J12)</f>
        <v>30. 1. 2023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>Město Petřvald</v>
      </c>
      <c r="G118" s="41"/>
      <c r="H118" s="41"/>
      <c r="I118" s="33" t="s">
        <v>30</v>
      </c>
      <c r="J118" s="37" t="str">
        <f>E21</f>
        <v>Ing. František Kajzar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33</v>
      </c>
      <c r="J119" s="37" t="str">
        <f>E24</f>
        <v>Martin Pniok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108</v>
      </c>
      <c r="D121" s="195" t="s">
        <v>61</v>
      </c>
      <c r="E121" s="195" t="s">
        <v>57</v>
      </c>
      <c r="F121" s="195" t="s">
        <v>58</v>
      </c>
      <c r="G121" s="195" t="s">
        <v>109</v>
      </c>
      <c r="H121" s="195" t="s">
        <v>110</v>
      </c>
      <c r="I121" s="195" t="s">
        <v>111</v>
      </c>
      <c r="J121" s="195" t="s">
        <v>98</v>
      </c>
      <c r="K121" s="196" t="s">
        <v>112</v>
      </c>
      <c r="L121" s="197"/>
      <c r="M121" s="101" t="s">
        <v>1</v>
      </c>
      <c r="N121" s="102" t="s">
        <v>40</v>
      </c>
      <c r="O121" s="102" t="s">
        <v>113</v>
      </c>
      <c r="P121" s="102" t="s">
        <v>114</v>
      </c>
      <c r="Q121" s="102" t="s">
        <v>115</v>
      </c>
      <c r="R121" s="102" t="s">
        <v>116</v>
      </c>
      <c r="S121" s="102" t="s">
        <v>117</v>
      </c>
      <c r="T121" s="103" t="s">
        <v>118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119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33.751825099999998</v>
      </c>
      <c r="S122" s="105"/>
      <c r="T122" s="201">
        <f>T123</f>
        <v>17.126860000000001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100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120</v>
      </c>
      <c r="F123" s="206" t="s">
        <v>121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P124+P170+P195+P220+P227</f>
        <v>0</v>
      </c>
      <c r="Q123" s="211"/>
      <c r="R123" s="212">
        <f>R124+R170+R195+R220+R227</f>
        <v>33.751825099999998</v>
      </c>
      <c r="S123" s="211"/>
      <c r="T123" s="213">
        <f>T124+T170+T195+T220+T227</f>
        <v>17.126860000000001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75</v>
      </c>
      <c r="AU123" s="215" t="s">
        <v>76</v>
      </c>
      <c r="AY123" s="214" t="s">
        <v>122</v>
      </c>
      <c r="BK123" s="216">
        <f>BK124+BK170+BK195+BK220+BK227</f>
        <v>0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84</v>
      </c>
      <c r="F124" s="217" t="s">
        <v>123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SUM(P125:P169)</f>
        <v>0</v>
      </c>
      <c r="Q124" s="211"/>
      <c r="R124" s="212">
        <f>SUM(R125:R169)</f>
        <v>0.0029500000000000004</v>
      </c>
      <c r="S124" s="211"/>
      <c r="T124" s="213">
        <f>SUM(T125:T169)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84</v>
      </c>
      <c r="AY124" s="214" t="s">
        <v>122</v>
      </c>
      <c r="BK124" s="216">
        <f>SUM(BK125:BK169)</f>
        <v>0</v>
      </c>
    </row>
    <row r="125" s="2" customFormat="1" ht="24.15" customHeight="1">
      <c r="A125" s="39"/>
      <c r="B125" s="40"/>
      <c r="C125" s="219" t="s">
        <v>84</v>
      </c>
      <c r="D125" s="219" t="s">
        <v>124</v>
      </c>
      <c r="E125" s="220" t="s">
        <v>125</v>
      </c>
      <c r="F125" s="221" t="s">
        <v>126</v>
      </c>
      <c r="G125" s="222" t="s">
        <v>127</v>
      </c>
      <c r="H125" s="223">
        <v>56.299999999999997</v>
      </c>
      <c r="I125" s="224"/>
      <c r="J125" s="225">
        <f>ROUND(I125*H125,2)</f>
        <v>0</v>
      </c>
      <c r="K125" s="221" t="s">
        <v>128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129</v>
      </c>
      <c r="AT125" s="230" t="s">
        <v>124</v>
      </c>
      <c r="AU125" s="230" t="s">
        <v>86</v>
      </c>
      <c r="AY125" s="18" t="s">
        <v>122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129</v>
      </c>
      <c r="BM125" s="230" t="s">
        <v>130</v>
      </c>
    </row>
    <row r="126" s="13" customFormat="1">
      <c r="A126" s="13"/>
      <c r="B126" s="232"/>
      <c r="C126" s="233"/>
      <c r="D126" s="234" t="s">
        <v>131</v>
      </c>
      <c r="E126" s="235" t="s">
        <v>1</v>
      </c>
      <c r="F126" s="236" t="s">
        <v>132</v>
      </c>
      <c r="G126" s="233"/>
      <c r="H126" s="235" t="s">
        <v>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131</v>
      </c>
      <c r="AU126" s="242" t="s">
        <v>86</v>
      </c>
      <c r="AV126" s="13" t="s">
        <v>84</v>
      </c>
      <c r="AW126" s="13" t="s">
        <v>32</v>
      </c>
      <c r="AX126" s="13" t="s">
        <v>76</v>
      </c>
      <c r="AY126" s="242" t="s">
        <v>122</v>
      </c>
    </row>
    <row r="127" s="14" customFormat="1">
      <c r="A127" s="14"/>
      <c r="B127" s="243"/>
      <c r="C127" s="244"/>
      <c r="D127" s="234" t="s">
        <v>131</v>
      </c>
      <c r="E127" s="245" t="s">
        <v>1</v>
      </c>
      <c r="F127" s="246" t="s">
        <v>133</v>
      </c>
      <c r="G127" s="244"/>
      <c r="H127" s="247">
        <v>56.299999999999997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131</v>
      </c>
      <c r="AU127" s="253" t="s">
        <v>86</v>
      </c>
      <c r="AV127" s="14" t="s">
        <v>86</v>
      </c>
      <c r="AW127" s="14" t="s">
        <v>32</v>
      </c>
      <c r="AX127" s="14" t="s">
        <v>84</v>
      </c>
      <c r="AY127" s="253" t="s">
        <v>122</v>
      </c>
    </row>
    <row r="128" s="2" customFormat="1" ht="24.15" customHeight="1">
      <c r="A128" s="39"/>
      <c r="B128" s="40"/>
      <c r="C128" s="219" t="s">
        <v>86</v>
      </c>
      <c r="D128" s="219" t="s">
        <v>124</v>
      </c>
      <c r="E128" s="220" t="s">
        <v>134</v>
      </c>
      <c r="F128" s="221" t="s">
        <v>135</v>
      </c>
      <c r="G128" s="222" t="s">
        <v>136</v>
      </c>
      <c r="H128" s="223">
        <v>28.399999999999999</v>
      </c>
      <c r="I128" s="224"/>
      <c r="J128" s="225">
        <f>ROUND(I128*H128,2)</f>
        <v>0</v>
      </c>
      <c r="K128" s="221" t="s">
        <v>128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129</v>
      </c>
      <c r="AT128" s="230" t="s">
        <v>124</v>
      </c>
      <c r="AU128" s="230" t="s">
        <v>86</v>
      </c>
      <c r="AY128" s="18" t="s">
        <v>122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129</v>
      </c>
      <c r="BM128" s="230" t="s">
        <v>137</v>
      </c>
    </row>
    <row r="129" s="14" customFormat="1">
      <c r="A129" s="14"/>
      <c r="B129" s="243"/>
      <c r="C129" s="244"/>
      <c r="D129" s="234" t="s">
        <v>131</v>
      </c>
      <c r="E129" s="245" t="s">
        <v>1</v>
      </c>
      <c r="F129" s="246" t="s">
        <v>138</v>
      </c>
      <c r="G129" s="244"/>
      <c r="H129" s="247">
        <v>10.5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131</v>
      </c>
      <c r="AU129" s="253" t="s">
        <v>86</v>
      </c>
      <c r="AV129" s="14" t="s">
        <v>86</v>
      </c>
      <c r="AW129" s="14" t="s">
        <v>32</v>
      </c>
      <c r="AX129" s="14" t="s">
        <v>76</v>
      </c>
      <c r="AY129" s="253" t="s">
        <v>122</v>
      </c>
    </row>
    <row r="130" s="14" customFormat="1">
      <c r="A130" s="14"/>
      <c r="B130" s="243"/>
      <c r="C130" s="244"/>
      <c r="D130" s="234" t="s">
        <v>131</v>
      </c>
      <c r="E130" s="245" t="s">
        <v>1</v>
      </c>
      <c r="F130" s="246" t="s">
        <v>139</v>
      </c>
      <c r="G130" s="244"/>
      <c r="H130" s="247">
        <v>7.5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131</v>
      </c>
      <c r="AU130" s="253" t="s">
        <v>86</v>
      </c>
      <c r="AV130" s="14" t="s">
        <v>86</v>
      </c>
      <c r="AW130" s="14" t="s">
        <v>32</v>
      </c>
      <c r="AX130" s="14" t="s">
        <v>76</v>
      </c>
      <c r="AY130" s="253" t="s">
        <v>122</v>
      </c>
    </row>
    <row r="131" s="14" customFormat="1">
      <c r="A131" s="14"/>
      <c r="B131" s="243"/>
      <c r="C131" s="244"/>
      <c r="D131" s="234" t="s">
        <v>131</v>
      </c>
      <c r="E131" s="245" t="s">
        <v>1</v>
      </c>
      <c r="F131" s="246" t="s">
        <v>140</v>
      </c>
      <c r="G131" s="244"/>
      <c r="H131" s="247">
        <v>9.5999999999999996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131</v>
      </c>
      <c r="AU131" s="253" t="s">
        <v>86</v>
      </c>
      <c r="AV131" s="14" t="s">
        <v>86</v>
      </c>
      <c r="AW131" s="14" t="s">
        <v>32</v>
      </c>
      <c r="AX131" s="14" t="s">
        <v>76</v>
      </c>
      <c r="AY131" s="253" t="s">
        <v>122</v>
      </c>
    </row>
    <row r="132" s="14" customFormat="1">
      <c r="A132" s="14"/>
      <c r="B132" s="243"/>
      <c r="C132" s="244"/>
      <c r="D132" s="234" t="s">
        <v>131</v>
      </c>
      <c r="E132" s="245" t="s">
        <v>1</v>
      </c>
      <c r="F132" s="246" t="s">
        <v>141</v>
      </c>
      <c r="G132" s="244"/>
      <c r="H132" s="247">
        <v>0.80000000000000004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131</v>
      </c>
      <c r="AU132" s="253" t="s">
        <v>86</v>
      </c>
      <c r="AV132" s="14" t="s">
        <v>86</v>
      </c>
      <c r="AW132" s="14" t="s">
        <v>32</v>
      </c>
      <c r="AX132" s="14" t="s">
        <v>76</v>
      </c>
      <c r="AY132" s="253" t="s">
        <v>122</v>
      </c>
    </row>
    <row r="133" s="15" customFormat="1">
      <c r="A133" s="15"/>
      <c r="B133" s="254"/>
      <c r="C133" s="255"/>
      <c r="D133" s="234" t="s">
        <v>131</v>
      </c>
      <c r="E133" s="256" t="s">
        <v>1</v>
      </c>
      <c r="F133" s="257" t="s">
        <v>142</v>
      </c>
      <c r="G133" s="255"/>
      <c r="H133" s="258">
        <v>28.400000000000002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131</v>
      </c>
      <c r="AU133" s="264" t="s">
        <v>86</v>
      </c>
      <c r="AV133" s="15" t="s">
        <v>129</v>
      </c>
      <c r="AW133" s="15" t="s">
        <v>32</v>
      </c>
      <c r="AX133" s="15" t="s">
        <v>84</v>
      </c>
      <c r="AY133" s="264" t="s">
        <v>122</v>
      </c>
    </row>
    <row r="134" s="2" customFormat="1" ht="24.15" customHeight="1">
      <c r="A134" s="39"/>
      <c r="B134" s="40"/>
      <c r="C134" s="219" t="s">
        <v>143</v>
      </c>
      <c r="D134" s="219" t="s">
        <v>124</v>
      </c>
      <c r="E134" s="220" t="s">
        <v>144</v>
      </c>
      <c r="F134" s="221" t="s">
        <v>145</v>
      </c>
      <c r="G134" s="222" t="s">
        <v>136</v>
      </c>
      <c r="H134" s="223">
        <v>28.399999999999999</v>
      </c>
      <c r="I134" s="224"/>
      <c r="J134" s="225">
        <f>ROUND(I134*H134,2)</f>
        <v>0</v>
      </c>
      <c r="K134" s="221" t="s">
        <v>128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129</v>
      </c>
      <c r="AT134" s="230" t="s">
        <v>124</v>
      </c>
      <c r="AU134" s="230" t="s">
        <v>86</v>
      </c>
      <c r="AY134" s="18" t="s">
        <v>122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129</v>
      </c>
      <c r="BM134" s="230" t="s">
        <v>146</v>
      </c>
    </row>
    <row r="135" s="2" customFormat="1" ht="33" customHeight="1">
      <c r="A135" s="39"/>
      <c r="B135" s="40"/>
      <c r="C135" s="219" t="s">
        <v>129</v>
      </c>
      <c r="D135" s="219" t="s">
        <v>124</v>
      </c>
      <c r="E135" s="220" t="s">
        <v>147</v>
      </c>
      <c r="F135" s="221" t="s">
        <v>148</v>
      </c>
      <c r="G135" s="222" t="s">
        <v>149</v>
      </c>
      <c r="H135" s="223">
        <v>0.63400000000000001</v>
      </c>
      <c r="I135" s="224"/>
      <c r="J135" s="225">
        <f>ROUND(I135*H135,2)</f>
        <v>0</v>
      </c>
      <c r="K135" s="221" t="s">
        <v>128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129</v>
      </c>
      <c r="AT135" s="230" t="s">
        <v>124</v>
      </c>
      <c r="AU135" s="230" t="s">
        <v>86</v>
      </c>
      <c r="AY135" s="18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129</v>
      </c>
      <c r="BM135" s="230" t="s">
        <v>150</v>
      </c>
    </row>
    <row r="136" s="14" customFormat="1">
      <c r="A136" s="14"/>
      <c r="B136" s="243"/>
      <c r="C136" s="244"/>
      <c r="D136" s="234" t="s">
        <v>131</v>
      </c>
      <c r="E136" s="245" t="s">
        <v>1</v>
      </c>
      <c r="F136" s="246" t="s">
        <v>151</v>
      </c>
      <c r="G136" s="244"/>
      <c r="H136" s="247">
        <v>0.245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131</v>
      </c>
      <c r="AU136" s="253" t="s">
        <v>86</v>
      </c>
      <c r="AV136" s="14" t="s">
        <v>86</v>
      </c>
      <c r="AW136" s="14" t="s">
        <v>32</v>
      </c>
      <c r="AX136" s="14" t="s">
        <v>76</v>
      </c>
      <c r="AY136" s="253" t="s">
        <v>122</v>
      </c>
    </row>
    <row r="137" s="14" customFormat="1">
      <c r="A137" s="14"/>
      <c r="B137" s="243"/>
      <c r="C137" s="244"/>
      <c r="D137" s="234" t="s">
        <v>131</v>
      </c>
      <c r="E137" s="245" t="s">
        <v>1</v>
      </c>
      <c r="F137" s="246" t="s">
        <v>152</v>
      </c>
      <c r="G137" s="244"/>
      <c r="H137" s="247">
        <v>0.245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131</v>
      </c>
      <c r="AU137" s="253" t="s">
        <v>86</v>
      </c>
      <c r="AV137" s="14" t="s">
        <v>86</v>
      </c>
      <c r="AW137" s="14" t="s">
        <v>32</v>
      </c>
      <c r="AX137" s="14" t="s">
        <v>76</v>
      </c>
      <c r="AY137" s="253" t="s">
        <v>122</v>
      </c>
    </row>
    <row r="138" s="14" customFormat="1">
      <c r="A138" s="14"/>
      <c r="B138" s="243"/>
      <c r="C138" s="244"/>
      <c r="D138" s="234" t="s">
        <v>131</v>
      </c>
      <c r="E138" s="245" t="s">
        <v>1</v>
      </c>
      <c r="F138" s="246" t="s">
        <v>153</v>
      </c>
      <c r="G138" s="244"/>
      <c r="H138" s="247">
        <v>0.14399999999999999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131</v>
      </c>
      <c r="AU138" s="253" t="s">
        <v>86</v>
      </c>
      <c r="AV138" s="14" t="s">
        <v>86</v>
      </c>
      <c r="AW138" s="14" t="s">
        <v>32</v>
      </c>
      <c r="AX138" s="14" t="s">
        <v>76</v>
      </c>
      <c r="AY138" s="253" t="s">
        <v>122</v>
      </c>
    </row>
    <row r="139" s="15" customFormat="1">
      <c r="A139" s="15"/>
      <c r="B139" s="254"/>
      <c r="C139" s="255"/>
      <c r="D139" s="234" t="s">
        <v>131</v>
      </c>
      <c r="E139" s="256" t="s">
        <v>1</v>
      </c>
      <c r="F139" s="257" t="s">
        <v>142</v>
      </c>
      <c r="G139" s="255"/>
      <c r="H139" s="258">
        <v>0.63400000000000001</v>
      </c>
      <c r="I139" s="259"/>
      <c r="J139" s="255"/>
      <c r="K139" s="255"/>
      <c r="L139" s="260"/>
      <c r="M139" s="261"/>
      <c r="N139" s="262"/>
      <c r="O139" s="262"/>
      <c r="P139" s="262"/>
      <c r="Q139" s="262"/>
      <c r="R139" s="262"/>
      <c r="S139" s="262"/>
      <c r="T139" s="263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4" t="s">
        <v>131</v>
      </c>
      <c r="AU139" s="264" t="s">
        <v>86</v>
      </c>
      <c r="AV139" s="15" t="s">
        <v>129</v>
      </c>
      <c r="AW139" s="15" t="s">
        <v>32</v>
      </c>
      <c r="AX139" s="15" t="s">
        <v>84</v>
      </c>
      <c r="AY139" s="264" t="s">
        <v>122</v>
      </c>
    </row>
    <row r="140" s="2" customFormat="1" ht="37.8" customHeight="1">
      <c r="A140" s="39"/>
      <c r="B140" s="40"/>
      <c r="C140" s="219" t="s">
        <v>154</v>
      </c>
      <c r="D140" s="219" t="s">
        <v>124</v>
      </c>
      <c r="E140" s="220" t="s">
        <v>155</v>
      </c>
      <c r="F140" s="221" t="s">
        <v>156</v>
      </c>
      <c r="G140" s="222" t="s">
        <v>149</v>
      </c>
      <c r="H140" s="223">
        <v>2.6400000000000001</v>
      </c>
      <c r="I140" s="224"/>
      <c r="J140" s="225">
        <f>ROUND(I140*H140,2)</f>
        <v>0</v>
      </c>
      <c r="K140" s="221" t="s">
        <v>128</v>
      </c>
      <c r="L140" s="45"/>
      <c r="M140" s="226" t="s">
        <v>1</v>
      </c>
      <c r="N140" s="227" t="s">
        <v>41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129</v>
      </c>
      <c r="AT140" s="230" t="s">
        <v>124</v>
      </c>
      <c r="AU140" s="230" t="s">
        <v>86</v>
      </c>
      <c r="AY140" s="18" t="s">
        <v>122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84</v>
      </c>
      <c r="BK140" s="231">
        <f>ROUND(I140*H140,2)</f>
        <v>0</v>
      </c>
      <c r="BL140" s="18" t="s">
        <v>129</v>
      </c>
      <c r="BM140" s="230" t="s">
        <v>157</v>
      </c>
    </row>
    <row r="141" s="14" customFormat="1">
      <c r="A141" s="14"/>
      <c r="B141" s="243"/>
      <c r="C141" s="244"/>
      <c r="D141" s="234" t="s">
        <v>131</v>
      </c>
      <c r="E141" s="245" t="s">
        <v>1</v>
      </c>
      <c r="F141" s="246" t="s">
        <v>158</v>
      </c>
      <c r="G141" s="244"/>
      <c r="H141" s="247">
        <v>2.0059999999999998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131</v>
      </c>
      <c r="AU141" s="253" t="s">
        <v>86</v>
      </c>
      <c r="AV141" s="14" t="s">
        <v>86</v>
      </c>
      <c r="AW141" s="14" t="s">
        <v>32</v>
      </c>
      <c r="AX141" s="14" t="s">
        <v>76</v>
      </c>
      <c r="AY141" s="253" t="s">
        <v>122</v>
      </c>
    </row>
    <row r="142" s="14" customFormat="1">
      <c r="A142" s="14"/>
      <c r="B142" s="243"/>
      <c r="C142" s="244"/>
      <c r="D142" s="234" t="s">
        <v>131</v>
      </c>
      <c r="E142" s="245" t="s">
        <v>1</v>
      </c>
      <c r="F142" s="246" t="s">
        <v>159</v>
      </c>
      <c r="G142" s="244"/>
      <c r="H142" s="247">
        <v>0.63400000000000001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131</v>
      </c>
      <c r="AU142" s="253" t="s">
        <v>86</v>
      </c>
      <c r="AV142" s="14" t="s">
        <v>86</v>
      </c>
      <c r="AW142" s="14" t="s">
        <v>32</v>
      </c>
      <c r="AX142" s="14" t="s">
        <v>76</v>
      </c>
      <c r="AY142" s="253" t="s">
        <v>122</v>
      </c>
    </row>
    <row r="143" s="15" customFormat="1">
      <c r="A143" s="15"/>
      <c r="B143" s="254"/>
      <c r="C143" s="255"/>
      <c r="D143" s="234" t="s">
        <v>131</v>
      </c>
      <c r="E143" s="256" t="s">
        <v>1</v>
      </c>
      <c r="F143" s="257" t="s">
        <v>142</v>
      </c>
      <c r="G143" s="255"/>
      <c r="H143" s="258">
        <v>2.6399999999999997</v>
      </c>
      <c r="I143" s="259"/>
      <c r="J143" s="255"/>
      <c r="K143" s="255"/>
      <c r="L143" s="260"/>
      <c r="M143" s="261"/>
      <c r="N143" s="262"/>
      <c r="O143" s="262"/>
      <c r="P143" s="262"/>
      <c r="Q143" s="262"/>
      <c r="R143" s="262"/>
      <c r="S143" s="262"/>
      <c r="T143" s="26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4" t="s">
        <v>131</v>
      </c>
      <c r="AU143" s="264" t="s">
        <v>86</v>
      </c>
      <c r="AV143" s="15" t="s">
        <v>129</v>
      </c>
      <c r="AW143" s="15" t="s">
        <v>32</v>
      </c>
      <c r="AX143" s="15" t="s">
        <v>84</v>
      </c>
      <c r="AY143" s="264" t="s">
        <v>122</v>
      </c>
    </row>
    <row r="144" s="2" customFormat="1" ht="37.8" customHeight="1">
      <c r="A144" s="39"/>
      <c r="B144" s="40"/>
      <c r="C144" s="219" t="s">
        <v>160</v>
      </c>
      <c r="D144" s="219" t="s">
        <v>124</v>
      </c>
      <c r="E144" s="220" t="s">
        <v>161</v>
      </c>
      <c r="F144" s="221" t="s">
        <v>162</v>
      </c>
      <c r="G144" s="222" t="s">
        <v>149</v>
      </c>
      <c r="H144" s="223">
        <v>2.6400000000000001</v>
      </c>
      <c r="I144" s="224"/>
      <c r="J144" s="225">
        <f>ROUND(I144*H144,2)</f>
        <v>0</v>
      </c>
      <c r="K144" s="221" t="s">
        <v>128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129</v>
      </c>
      <c r="AT144" s="230" t="s">
        <v>124</v>
      </c>
      <c r="AU144" s="230" t="s">
        <v>86</v>
      </c>
      <c r="AY144" s="18" t="s">
        <v>122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129</v>
      </c>
      <c r="BM144" s="230" t="s">
        <v>163</v>
      </c>
    </row>
    <row r="145" s="2" customFormat="1" ht="37.8" customHeight="1">
      <c r="A145" s="39"/>
      <c r="B145" s="40"/>
      <c r="C145" s="219" t="s">
        <v>164</v>
      </c>
      <c r="D145" s="219" t="s">
        <v>124</v>
      </c>
      <c r="E145" s="220" t="s">
        <v>165</v>
      </c>
      <c r="F145" s="221" t="s">
        <v>166</v>
      </c>
      <c r="G145" s="222" t="s">
        <v>149</v>
      </c>
      <c r="H145" s="223">
        <v>63.369999999999997</v>
      </c>
      <c r="I145" s="224"/>
      <c r="J145" s="225">
        <f>ROUND(I145*H145,2)</f>
        <v>0</v>
      </c>
      <c r="K145" s="221" t="s">
        <v>128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129</v>
      </c>
      <c r="AT145" s="230" t="s">
        <v>124</v>
      </c>
      <c r="AU145" s="230" t="s">
        <v>86</v>
      </c>
      <c r="AY145" s="18" t="s">
        <v>122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129</v>
      </c>
      <c r="BM145" s="230" t="s">
        <v>167</v>
      </c>
    </row>
    <row r="146" s="13" customFormat="1">
      <c r="A146" s="13"/>
      <c r="B146" s="232"/>
      <c r="C146" s="233"/>
      <c r="D146" s="234" t="s">
        <v>131</v>
      </c>
      <c r="E146" s="235" t="s">
        <v>1</v>
      </c>
      <c r="F146" s="236" t="s">
        <v>132</v>
      </c>
      <c r="G146" s="233"/>
      <c r="H146" s="235" t="s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131</v>
      </c>
      <c r="AU146" s="242" t="s">
        <v>86</v>
      </c>
      <c r="AV146" s="13" t="s">
        <v>84</v>
      </c>
      <c r="AW146" s="13" t="s">
        <v>32</v>
      </c>
      <c r="AX146" s="13" t="s">
        <v>76</v>
      </c>
      <c r="AY146" s="242" t="s">
        <v>122</v>
      </c>
    </row>
    <row r="147" s="14" customFormat="1">
      <c r="A147" s="14"/>
      <c r="B147" s="243"/>
      <c r="C147" s="244"/>
      <c r="D147" s="234" t="s">
        <v>131</v>
      </c>
      <c r="E147" s="245" t="s">
        <v>1</v>
      </c>
      <c r="F147" s="246" t="s">
        <v>168</v>
      </c>
      <c r="G147" s="244"/>
      <c r="H147" s="247">
        <v>22.52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131</v>
      </c>
      <c r="AU147" s="253" t="s">
        <v>86</v>
      </c>
      <c r="AV147" s="14" t="s">
        <v>86</v>
      </c>
      <c r="AW147" s="14" t="s">
        <v>32</v>
      </c>
      <c r="AX147" s="14" t="s">
        <v>76</v>
      </c>
      <c r="AY147" s="253" t="s">
        <v>122</v>
      </c>
    </row>
    <row r="148" s="13" customFormat="1">
      <c r="A148" s="13"/>
      <c r="B148" s="232"/>
      <c r="C148" s="233"/>
      <c r="D148" s="234" t="s">
        <v>131</v>
      </c>
      <c r="E148" s="235" t="s">
        <v>1</v>
      </c>
      <c r="F148" s="236" t="s">
        <v>169</v>
      </c>
      <c r="G148" s="233"/>
      <c r="H148" s="235" t="s">
        <v>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131</v>
      </c>
      <c r="AU148" s="242" t="s">
        <v>86</v>
      </c>
      <c r="AV148" s="13" t="s">
        <v>84</v>
      </c>
      <c r="AW148" s="13" t="s">
        <v>32</v>
      </c>
      <c r="AX148" s="13" t="s">
        <v>76</v>
      </c>
      <c r="AY148" s="242" t="s">
        <v>122</v>
      </c>
    </row>
    <row r="149" s="14" customFormat="1">
      <c r="A149" s="14"/>
      <c r="B149" s="243"/>
      <c r="C149" s="244"/>
      <c r="D149" s="234" t="s">
        <v>131</v>
      </c>
      <c r="E149" s="245" t="s">
        <v>1</v>
      </c>
      <c r="F149" s="246" t="s">
        <v>170</v>
      </c>
      <c r="G149" s="244"/>
      <c r="H149" s="247">
        <v>38.210000000000001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131</v>
      </c>
      <c r="AU149" s="253" t="s">
        <v>86</v>
      </c>
      <c r="AV149" s="14" t="s">
        <v>86</v>
      </c>
      <c r="AW149" s="14" t="s">
        <v>32</v>
      </c>
      <c r="AX149" s="14" t="s">
        <v>76</v>
      </c>
      <c r="AY149" s="253" t="s">
        <v>122</v>
      </c>
    </row>
    <row r="150" s="14" customFormat="1">
      <c r="A150" s="14"/>
      <c r="B150" s="243"/>
      <c r="C150" s="244"/>
      <c r="D150" s="234" t="s">
        <v>131</v>
      </c>
      <c r="E150" s="245" t="s">
        <v>1</v>
      </c>
      <c r="F150" s="246" t="s">
        <v>171</v>
      </c>
      <c r="G150" s="244"/>
      <c r="H150" s="247">
        <v>2.6400000000000001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131</v>
      </c>
      <c r="AU150" s="253" t="s">
        <v>86</v>
      </c>
      <c r="AV150" s="14" t="s">
        <v>86</v>
      </c>
      <c r="AW150" s="14" t="s">
        <v>32</v>
      </c>
      <c r="AX150" s="14" t="s">
        <v>76</v>
      </c>
      <c r="AY150" s="253" t="s">
        <v>122</v>
      </c>
    </row>
    <row r="151" s="15" customFormat="1">
      <c r="A151" s="15"/>
      <c r="B151" s="254"/>
      <c r="C151" s="255"/>
      <c r="D151" s="234" t="s">
        <v>131</v>
      </c>
      <c r="E151" s="256" t="s">
        <v>1</v>
      </c>
      <c r="F151" s="257" t="s">
        <v>142</v>
      </c>
      <c r="G151" s="255"/>
      <c r="H151" s="258">
        <v>63.370000000000005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131</v>
      </c>
      <c r="AU151" s="264" t="s">
        <v>86</v>
      </c>
      <c r="AV151" s="15" t="s">
        <v>129</v>
      </c>
      <c r="AW151" s="15" t="s">
        <v>32</v>
      </c>
      <c r="AX151" s="15" t="s">
        <v>84</v>
      </c>
      <c r="AY151" s="264" t="s">
        <v>122</v>
      </c>
    </row>
    <row r="152" s="2" customFormat="1" ht="24.15" customHeight="1">
      <c r="A152" s="39"/>
      <c r="B152" s="40"/>
      <c r="C152" s="219" t="s">
        <v>172</v>
      </c>
      <c r="D152" s="219" t="s">
        <v>124</v>
      </c>
      <c r="E152" s="220" t="s">
        <v>173</v>
      </c>
      <c r="F152" s="221" t="s">
        <v>174</v>
      </c>
      <c r="G152" s="222" t="s">
        <v>149</v>
      </c>
      <c r="H152" s="223">
        <v>2.6400000000000001</v>
      </c>
      <c r="I152" s="224"/>
      <c r="J152" s="225">
        <f>ROUND(I152*H152,2)</f>
        <v>0</v>
      </c>
      <c r="K152" s="221" t="s">
        <v>128</v>
      </c>
      <c r="L152" s="45"/>
      <c r="M152" s="226" t="s">
        <v>1</v>
      </c>
      <c r="N152" s="227" t="s">
        <v>41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129</v>
      </c>
      <c r="AT152" s="230" t="s">
        <v>124</v>
      </c>
      <c r="AU152" s="230" t="s">
        <v>86</v>
      </c>
      <c r="AY152" s="18" t="s">
        <v>122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84</v>
      </c>
      <c r="BK152" s="231">
        <f>ROUND(I152*H152,2)</f>
        <v>0</v>
      </c>
      <c r="BL152" s="18" t="s">
        <v>129</v>
      </c>
      <c r="BM152" s="230" t="s">
        <v>175</v>
      </c>
    </row>
    <row r="153" s="2" customFormat="1" ht="24.15" customHeight="1">
      <c r="A153" s="39"/>
      <c r="B153" s="40"/>
      <c r="C153" s="219" t="s">
        <v>176</v>
      </c>
      <c r="D153" s="219" t="s">
        <v>124</v>
      </c>
      <c r="E153" s="220" t="s">
        <v>177</v>
      </c>
      <c r="F153" s="221" t="s">
        <v>178</v>
      </c>
      <c r="G153" s="222" t="s">
        <v>149</v>
      </c>
      <c r="H153" s="223">
        <v>2.6400000000000001</v>
      </c>
      <c r="I153" s="224"/>
      <c r="J153" s="225">
        <f>ROUND(I153*H153,2)</f>
        <v>0</v>
      </c>
      <c r="K153" s="221" t="s">
        <v>128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129</v>
      </c>
      <c r="AT153" s="230" t="s">
        <v>124</v>
      </c>
      <c r="AU153" s="230" t="s">
        <v>86</v>
      </c>
      <c r="AY153" s="18" t="s">
        <v>122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129</v>
      </c>
      <c r="BM153" s="230" t="s">
        <v>179</v>
      </c>
    </row>
    <row r="154" s="2" customFormat="1" ht="24.15" customHeight="1">
      <c r="A154" s="39"/>
      <c r="B154" s="40"/>
      <c r="C154" s="219" t="s">
        <v>180</v>
      </c>
      <c r="D154" s="219" t="s">
        <v>124</v>
      </c>
      <c r="E154" s="220" t="s">
        <v>181</v>
      </c>
      <c r="F154" s="221" t="s">
        <v>182</v>
      </c>
      <c r="G154" s="222" t="s">
        <v>149</v>
      </c>
      <c r="H154" s="223">
        <v>63.369999999999997</v>
      </c>
      <c r="I154" s="224"/>
      <c r="J154" s="225">
        <f>ROUND(I154*H154,2)</f>
        <v>0</v>
      </c>
      <c r="K154" s="221" t="s">
        <v>128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129</v>
      </c>
      <c r="AT154" s="230" t="s">
        <v>124</v>
      </c>
      <c r="AU154" s="230" t="s">
        <v>86</v>
      </c>
      <c r="AY154" s="18" t="s">
        <v>122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129</v>
      </c>
      <c r="BM154" s="230" t="s">
        <v>183</v>
      </c>
    </row>
    <row r="155" s="2" customFormat="1" ht="24.15" customHeight="1">
      <c r="A155" s="39"/>
      <c r="B155" s="40"/>
      <c r="C155" s="219" t="s">
        <v>184</v>
      </c>
      <c r="D155" s="219" t="s">
        <v>124</v>
      </c>
      <c r="E155" s="220" t="s">
        <v>185</v>
      </c>
      <c r="F155" s="221" t="s">
        <v>186</v>
      </c>
      <c r="G155" s="222" t="s">
        <v>149</v>
      </c>
      <c r="H155" s="223">
        <v>40.850000000000001</v>
      </c>
      <c r="I155" s="224"/>
      <c r="J155" s="225">
        <f>ROUND(I155*H155,2)</f>
        <v>0</v>
      </c>
      <c r="K155" s="221" t="s">
        <v>128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129</v>
      </c>
      <c r="AT155" s="230" t="s">
        <v>124</v>
      </c>
      <c r="AU155" s="230" t="s">
        <v>86</v>
      </c>
      <c r="AY155" s="18" t="s">
        <v>122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129</v>
      </c>
      <c r="BM155" s="230" t="s">
        <v>187</v>
      </c>
    </row>
    <row r="156" s="13" customFormat="1">
      <c r="A156" s="13"/>
      <c r="B156" s="232"/>
      <c r="C156" s="233"/>
      <c r="D156" s="234" t="s">
        <v>131</v>
      </c>
      <c r="E156" s="235" t="s">
        <v>1</v>
      </c>
      <c r="F156" s="236" t="s">
        <v>169</v>
      </c>
      <c r="G156" s="233"/>
      <c r="H156" s="235" t="s">
        <v>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131</v>
      </c>
      <c r="AU156" s="242" t="s">
        <v>86</v>
      </c>
      <c r="AV156" s="13" t="s">
        <v>84</v>
      </c>
      <c r="AW156" s="13" t="s">
        <v>32</v>
      </c>
      <c r="AX156" s="13" t="s">
        <v>76</v>
      </c>
      <c r="AY156" s="242" t="s">
        <v>122</v>
      </c>
    </row>
    <row r="157" s="14" customFormat="1">
      <c r="A157" s="14"/>
      <c r="B157" s="243"/>
      <c r="C157" s="244"/>
      <c r="D157" s="234" t="s">
        <v>131</v>
      </c>
      <c r="E157" s="245" t="s">
        <v>1</v>
      </c>
      <c r="F157" s="246" t="s">
        <v>170</v>
      </c>
      <c r="G157" s="244"/>
      <c r="H157" s="247">
        <v>38.210000000000001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131</v>
      </c>
      <c r="AU157" s="253" t="s">
        <v>86</v>
      </c>
      <c r="AV157" s="14" t="s">
        <v>86</v>
      </c>
      <c r="AW157" s="14" t="s">
        <v>32</v>
      </c>
      <c r="AX157" s="14" t="s">
        <v>76</v>
      </c>
      <c r="AY157" s="253" t="s">
        <v>122</v>
      </c>
    </row>
    <row r="158" s="14" customFormat="1">
      <c r="A158" s="14"/>
      <c r="B158" s="243"/>
      <c r="C158" s="244"/>
      <c r="D158" s="234" t="s">
        <v>131</v>
      </c>
      <c r="E158" s="245" t="s">
        <v>1</v>
      </c>
      <c r="F158" s="246" t="s">
        <v>171</v>
      </c>
      <c r="G158" s="244"/>
      <c r="H158" s="247">
        <v>2.6400000000000001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131</v>
      </c>
      <c r="AU158" s="253" t="s">
        <v>86</v>
      </c>
      <c r="AV158" s="14" t="s">
        <v>86</v>
      </c>
      <c r="AW158" s="14" t="s">
        <v>32</v>
      </c>
      <c r="AX158" s="14" t="s">
        <v>76</v>
      </c>
      <c r="AY158" s="253" t="s">
        <v>122</v>
      </c>
    </row>
    <row r="159" s="15" customFormat="1">
      <c r="A159" s="15"/>
      <c r="B159" s="254"/>
      <c r="C159" s="255"/>
      <c r="D159" s="234" t="s">
        <v>131</v>
      </c>
      <c r="E159" s="256" t="s">
        <v>1</v>
      </c>
      <c r="F159" s="257" t="s">
        <v>142</v>
      </c>
      <c r="G159" s="255"/>
      <c r="H159" s="258">
        <v>40.850000000000001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4" t="s">
        <v>131</v>
      </c>
      <c r="AU159" s="264" t="s">
        <v>86</v>
      </c>
      <c r="AV159" s="15" t="s">
        <v>129</v>
      </c>
      <c r="AW159" s="15" t="s">
        <v>32</v>
      </c>
      <c r="AX159" s="15" t="s">
        <v>84</v>
      </c>
      <c r="AY159" s="264" t="s">
        <v>122</v>
      </c>
    </row>
    <row r="160" s="2" customFormat="1" ht="37.8" customHeight="1">
      <c r="A160" s="39"/>
      <c r="B160" s="40"/>
      <c r="C160" s="219" t="s">
        <v>188</v>
      </c>
      <c r="D160" s="219" t="s">
        <v>124</v>
      </c>
      <c r="E160" s="220" t="s">
        <v>189</v>
      </c>
      <c r="F160" s="221" t="s">
        <v>190</v>
      </c>
      <c r="G160" s="222" t="s">
        <v>127</v>
      </c>
      <c r="H160" s="223">
        <v>118</v>
      </c>
      <c r="I160" s="224"/>
      <c r="J160" s="225">
        <f>ROUND(I160*H160,2)</f>
        <v>0</v>
      </c>
      <c r="K160" s="221" t="s">
        <v>128</v>
      </c>
      <c r="L160" s="45"/>
      <c r="M160" s="226" t="s">
        <v>1</v>
      </c>
      <c r="N160" s="227" t="s">
        <v>41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129</v>
      </c>
      <c r="AT160" s="230" t="s">
        <v>124</v>
      </c>
      <c r="AU160" s="230" t="s">
        <v>86</v>
      </c>
      <c r="AY160" s="18" t="s">
        <v>122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84</v>
      </c>
      <c r="BK160" s="231">
        <f>ROUND(I160*H160,2)</f>
        <v>0</v>
      </c>
      <c r="BL160" s="18" t="s">
        <v>129</v>
      </c>
      <c r="BM160" s="230" t="s">
        <v>191</v>
      </c>
    </row>
    <row r="161" s="2" customFormat="1" ht="24.15" customHeight="1">
      <c r="A161" s="39"/>
      <c r="B161" s="40"/>
      <c r="C161" s="219" t="s">
        <v>192</v>
      </c>
      <c r="D161" s="219" t="s">
        <v>124</v>
      </c>
      <c r="E161" s="220" t="s">
        <v>193</v>
      </c>
      <c r="F161" s="221" t="s">
        <v>194</v>
      </c>
      <c r="G161" s="222" t="s">
        <v>127</v>
      </c>
      <c r="H161" s="223">
        <v>118</v>
      </c>
      <c r="I161" s="224"/>
      <c r="J161" s="225">
        <f>ROUND(I161*H161,2)</f>
        <v>0</v>
      </c>
      <c r="K161" s="221" t="s">
        <v>128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129</v>
      </c>
      <c r="AT161" s="230" t="s">
        <v>124</v>
      </c>
      <c r="AU161" s="230" t="s">
        <v>86</v>
      </c>
      <c r="AY161" s="18" t="s">
        <v>122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129</v>
      </c>
      <c r="BM161" s="230" t="s">
        <v>195</v>
      </c>
    </row>
    <row r="162" s="2" customFormat="1" ht="16.5" customHeight="1">
      <c r="A162" s="39"/>
      <c r="B162" s="40"/>
      <c r="C162" s="265" t="s">
        <v>196</v>
      </c>
      <c r="D162" s="265" t="s">
        <v>197</v>
      </c>
      <c r="E162" s="266" t="s">
        <v>198</v>
      </c>
      <c r="F162" s="267" t="s">
        <v>199</v>
      </c>
      <c r="G162" s="268" t="s">
        <v>200</v>
      </c>
      <c r="H162" s="269">
        <v>2.9500000000000002</v>
      </c>
      <c r="I162" s="270"/>
      <c r="J162" s="271">
        <f>ROUND(I162*H162,2)</f>
        <v>0</v>
      </c>
      <c r="K162" s="267" t="s">
        <v>128</v>
      </c>
      <c r="L162" s="272"/>
      <c r="M162" s="273" t="s">
        <v>1</v>
      </c>
      <c r="N162" s="274" t="s">
        <v>41</v>
      </c>
      <c r="O162" s="92"/>
      <c r="P162" s="228">
        <f>O162*H162</f>
        <v>0</v>
      </c>
      <c r="Q162" s="228">
        <v>0.001</v>
      </c>
      <c r="R162" s="228">
        <f>Q162*H162</f>
        <v>0.0029500000000000004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172</v>
      </c>
      <c r="AT162" s="230" t="s">
        <v>197</v>
      </c>
      <c r="AU162" s="230" t="s">
        <v>86</v>
      </c>
      <c r="AY162" s="18" t="s">
        <v>122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84</v>
      </c>
      <c r="BK162" s="231">
        <f>ROUND(I162*H162,2)</f>
        <v>0</v>
      </c>
      <c r="BL162" s="18" t="s">
        <v>129</v>
      </c>
      <c r="BM162" s="230" t="s">
        <v>201</v>
      </c>
    </row>
    <row r="163" s="14" customFormat="1">
      <c r="A163" s="14"/>
      <c r="B163" s="243"/>
      <c r="C163" s="244"/>
      <c r="D163" s="234" t="s">
        <v>131</v>
      </c>
      <c r="E163" s="245" t="s">
        <v>1</v>
      </c>
      <c r="F163" s="246" t="s">
        <v>202</v>
      </c>
      <c r="G163" s="244"/>
      <c r="H163" s="247">
        <v>2.9500000000000002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131</v>
      </c>
      <c r="AU163" s="253" t="s">
        <v>86</v>
      </c>
      <c r="AV163" s="14" t="s">
        <v>86</v>
      </c>
      <c r="AW163" s="14" t="s">
        <v>32</v>
      </c>
      <c r="AX163" s="14" t="s">
        <v>84</v>
      </c>
      <c r="AY163" s="253" t="s">
        <v>122</v>
      </c>
    </row>
    <row r="164" s="2" customFormat="1" ht="16.5" customHeight="1">
      <c r="A164" s="39"/>
      <c r="B164" s="40"/>
      <c r="C164" s="219" t="s">
        <v>8</v>
      </c>
      <c r="D164" s="219" t="s">
        <v>124</v>
      </c>
      <c r="E164" s="220" t="s">
        <v>203</v>
      </c>
      <c r="F164" s="221" t="s">
        <v>204</v>
      </c>
      <c r="G164" s="222" t="s">
        <v>127</v>
      </c>
      <c r="H164" s="223">
        <v>56.299999999999997</v>
      </c>
      <c r="I164" s="224"/>
      <c r="J164" s="225">
        <f>ROUND(I164*H164,2)</f>
        <v>0</v>
      </c>
      <c r="K164" s="221" t="s">
        <v>128</v>
      </c>
      <c r="L164" s="45"/>
      <c r="M164" s="226" t="s">
        <v>1</v>
      </c>
      <c r="N164" s="227" t="s">
        <v>41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129</v>
      </c>
      <c r="AT164" s="230" t="s">
        <v>124</v>
      </c>
      <c r="AU164" s="230" t="s">
        <v>86</v>
      </c>
      <c r="AY164" s="18" t="s">
        <v>122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84</v>
      </c>
      <c r="BK164" s="231">
        <f>ROUND(I164*H164,2)</f>
        <v>0</v>
      </c>
      <c r="BL164" s="18" t="s">
        <v>129</v>
      </c>
      <c r="BM164" s="230" t="s">
        <v>205</v>
      </c>
    </row>
    <row r="165" s="2" customFormat="1" ht="24.15" customHeight="1">
      <c r="A165" s="39"/>
      <c r="B165" s="40"/>
      <c r="C165" s="219" t="s">
        <v>206</v>
      </c>
      <c r="D165" s="219" t="s">
        <v>124</v>
      </c>
      <c r="E165" s="220" t="s">
        <v>207</v>
      </c>
      <c r="F165" s="221" t="s">
        <v>208</v>
      </c>
      <c r="G165" s="222" t="s">
        <v>127</v>
      </c>
      <c r="H165" s="223">
        <v>56.299999999999997</v>
      </c>
      <c r="I165" s="224"/>
      <c r="J165" s="225">
        <f>ROUND(I165*H165,2)</f>
        <v>0</v>
      </c>
      <c r="K165" s="221" t="s">
        <v>128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129</v>
      </c>
      <c r="AT165" s="230" t="s">
        <v>124</v>
      </c>
      <c r="AU165" s="230" t="s">
        <v>86</v>
      </c>
      <c r="AY165" s="18" t="s">
        <v>122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129</v>
      </c>
      <c r="BM165" s="230" t="s">
        <v>209</v>
      </c>
    </row>
    <row r="166" s="2" customFormat="1" ht="24.15" customHeight="1">
      <c r="A166" s="39"/>
      <c r="B166" s="40"/>
      <c r="C166" s="219" t="s">
        <v>210</v>
      </c>
      <c r="D166" s="219" t="s">
        <v>124</v>
      </c>
      <c r="E166" s="220" t="s">
        <v>211</v>
      </c>
      <c r="F166" s="221" t="s">
        <v>212</v>
      </c>
      <c r="G166" s="222" t="s">
        <v>127</v>
      </c>
      <c r="H166" s="223">
        <v>118</v>
      </c>
      <c r="I166" s="224"/>
      <c r="J166" s="225">
        <f>ROUND(I166*H166,2)</f>
        <v>0</v>
      </c>
      <c r="K166" s="221" t="s">
        <v>128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129</v>
      </c>
      <c r="AT166" s="230" t="s">
        <v>124</v>
      </c>
      <c r="AU166" s="230" t="s">
        <v>86</v>
      </c>
      <c r="AY166" s="18" t="s">
        <v>122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129</v>
      </c>
      <c r="BM166" s="230" t="s">
        <v>213</v>
      </c>
    </row>
    <row r="167" s="2" customFormat="1" ht="21.75" customHeight="1">
      <c r="A167" s="39"/>
      <c r="B167" s="40"/>
      <c r="C167" s="219" t="s">
        <v>214</v>
      </c>
      <c r="D167" s="219" t="s">
        <v>124</v>
      </c>
      <c r="E167" s="220" t="s">
        <v>215</v>
      </c>
      <c r="F167" s="221" t="s">
        <v>216</v>
      </c>
      <c r="G167" s="222" t="s">
        <v>127</v>
      </c>
      <c r="H167" s="223">
        <v>118</v>
      </c>
      <c r="I167" s="224"/>
      <c r="J167" s="225">
        <f>ROUND(I167*H167,2)</f>
        <v>0</v>
      </c>
      <c r="K167" s="221" t="s">
        <v>128</v>
      </c>
      <c r="L167" s="45"/>
      <c r="M167" s="226" t="s">
        <v>1</v>
      </c>
      <c r="N167" s="227" t="s">
        <v>41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129</v>
      </c>
      <c r="AT167" s="230" t="s">
        <v>124</v>
      </c>
      <c r="AU167" s="230" t="s">
        <v>86</v>
      </c>
      <c r="AY167" s="18" t="s">
        <v>122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129</v>
      </c>
      <c r="BM167" s="230" t="s">
        <v>217</v>
      </c>
    </row>
    <row r="168" s="2" customFormat="1" ht="21.75" customHeight="1">
      <c r="A168" s="39"/>
      <c r="B168" s="40"/>
      <c r="C168" s="219" t="s">
        <v>218</v>
      </c>
      <c r="D168" s="219" t="s">
        <v>124</v>
      </c>
      <c r="E168" s="220" t="s">
        <v>219</v>
      </c>
      <c r="F168" s="221" t="s">
        <v>220</v>
      </c>
      <c r="G168" s="222" t="s">
        <v>149</v>
      </c>
      <c r="H168" s="223">
        <v>2.3599999999999999</v>
      </c>
      <c r="I168" s="224"/>
      <c r="J168" s="225">
        <f>ROUND(I168*H168,2)</f>
        <v>0</v>
      </c>
      <c r="K168" s="221" t="s">
        <v>128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129</v>
      </c>
      <c r="AT168" s="230" t="s">
        <v>124</v>
      </c>
      <c r="AU168" s="230" t="s">
        <v>86</v>
      </c>
      <c r="AY168" s="18" t="s">
        <v>122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129</v>
      </c>
      <c r="BM168" s="230" t="s">
        <v>221</v>
      </c>
    </row>
    <row r="169" s="14" customFormat="1">
      <c r="A169" s="14"/>
      <c r="B169" s="243"/>
      <c r="C169" s="244"/>
      <c r="D169" s="234" t="s">
        <v>131</v>
      </c>
      <c r="E169" s="245" t="s">
        <v>1</v>
      </c>
      <c r="F169" s="246" t="s">
        <v>222</v>
      </c>
      <c r="G169" s="244"/>
      <c r="H169" s="247">
        <v>2.3599999999999999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131</v>
      </c>
      <c r="AU169" s="253" t="s">
        <v>86</v>
      </c>
      <c r="AV169" s="14" t="s">
        <v>86</v>
      </c>
      <c r="AW169" s="14" t="s">
        <v>32</v>
      </c>
      <c r="AX169" s="14" t="s">
        <v>84</v>
      </c>
      <c r="AY169" s="253" t="s">
        <v>122</v>
      </c>
    </row>
    <row r="170" s="12" customFormat="1" ht="22.8" customHeight="1">
      <c r="A170" s="12"/>
      <c r="B170" s="203"/>
      <c r="C170" s="204"/>
      <c r="D170" s="205" t="s">
        <v>75</v>
      </c>
      <c r="E170" s="217" t="s">
        <v>86</v>
      </c>
      <c r="F170" s="217" t="s">
        <v>223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SUM(P171:P194)</f>
        <v>0</v>
      </c>
      <c r="Q170" s="211"/>
      <c r="R170" s="212">
        <f>SUM(R171:R194)</f>
        <v>7.7568650999999997</v>
      </c>
      <c r="S170" s="211"/>
      <c r="T170" s="213">
        <f>SUM(T171:T194)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84</v>
      </c>
      <c r="AT170" s="215" t="s">
        <v>75</v>
      </c>
      <c r="AU170" s="215" t="s">
        <v>84</v>
      </c>
      <c r="AY170" s="214" t="s">
        <v>122</v>
      </c>
      <c r="BK170" s="216">
        <f>SUM(BK171:BK194)</f>
        <v>0</v>
      </c>
    </row>
    <row r="171" s="2" customFormat="1" ht="16.5" customHeight="1">
      <c r="A171" s="39"/>
      <c r="B171" s="40"/>
      <c r="C171" s="219" t="s">
        <v>224</v>
      </c>
      <c r="D171" s="219" t="s">
        <v>124</v>
      </c>
      <c r="E171" s="220" t="s">
        <v>225</v>
      </c>
      <c r="F171" s="221" t="s">
        <v>226</v>
      </c>
      <c r="G171" s="222" t="s">
        <v>149</v>
      </c>
      <c r="H171" s="223">
        <v>3.0870000000000002</v>
      </c>
      <c r="I171" s="224"/>
      <c r="J171" s="225">
        <f>ROUND(I171*H171,2)</f>
        <v>0</v>
      </c>
      <c r="K171" s="221" t="s">
        <v>128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2.5018699999999998</v>
      </c>
      <c r="R171" s="228">
        <f>Q171*H171</f>
        <v>7.7232726899999999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129</v>
      </c>
      <c r="AT171" s="230" t="s">
        <v>124</v>
      </c>
      <c r="AU171" s="230" t="s">
        <v>86</v>
      </c>
      <c r="AY171" s="18" t="s">
        <v>122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129</v>
      </c>
      <c r="BM171" s="230" t="s">
        <v>227</v>
      </c>
    </row>
    <row r="172" s="14" customFormat="1">
      <c r="A172" s="14"/>
      <c r="B172" s="243"/>
      <c r="C172" s="244"/>
      <c r="D172" s="234" t="s">
        <v>131</v>
      </c>
      <c r="E172" s="245" t="s">
        <v>1</v>
      </c>
      <c r="F172" s="246" t="s">
        <v>228</v>
      </c>
      <c r="G172" s="244"/>
      <c r="H172" s="247">
        <v>0.89000000000000001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131</v>
      </c>
      <c r="AU172" s="253" t="s">
        <v>86</v>
      </c>
      <c r="AV172" s="14" t="s">
        <v>86</v>
      </c>
      <c r="AW172" s="14" t="s">
        <v>32</v>
      </c>
      <c r="AX172" s="14" t="s">
        <v>76</v>
      </c>
      <c r="AY172" s="253" t="s">
        <v>122</v>
      </c>
    </row>
    <row r="173" s="14" customFormat="1">
      <c r="A173" s="14"/>
      <c r="B173" s="243"/>
      <c r="C173" s="244"/>
      <c r="D173" s="234" t="s">
        <v>131</v>
      </c>
      <c r="E173" s="245" t="s">
        <v>1</v>
      </c>
      <c r="F173" s="246" t="s">
        <v>229</v>
      </c>
      <c r="G173" s="244"/>
      <c r="H173" s="247">
        <v>0.63600000000000001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131</v>
      </c>
      <c r="AU173" s="253" t="s">
        <v>86</v>
      </c>
      <c r="AV173" s="14" t="s">
        <v>86</v>
      </c>
      <c r="AW173" s="14" t="s">
        <v>32</v>
      </c>
      <c r="AX173" s="14" t="s">
        <v>76</v>
      </c>
      <c r="AY173" s="253" t="s">
        <v>122</v>
      </c>
    </row>
    <row r="174" s="14" customFormat="1">
      <c r="A174" s="14"/>
      <c r="B174" s="243"/>
      <c r="C174" s="244"/>
      <c r="D174" s="234" t="s">
        <v>131</v>
      </c>
      <c r="E174" s="245" t="s">
        <v>1</v>
      </c>
      <c r="F174" s="246" t="s">
        <v>230</v>
      </c>
      <c r="G174" s="244"/>
      <c r="H174" s="247">
        <v>0.50900000000000001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131</v>
      </c>
      <c r="AU174" s="253" t="s">
        <v>86</v>
      </c>
      <c r="AV174" s="14" t="s">
        <v>86</v>
      </c>
      <c r="AW174" s="14" t="s">
        <v>32</v>
      </c>
      <c r="AX174" s="14" t="s">
        <v>76</v>
      </c>
      <c r="AY174" s="253" t="s">
        <v>122</v>
      </c>
    </row>
    <row r="175" s="14" customFormat="1">
      <c r="A175" s="14"/>
      <c r="B175" s="243"/>
      <c r="C175" s="244"/>
      <c r="D175" s="234" t="s">
        <v>131</v>
      </c>
      <c r="E175" s="245" t="s">
        <v>1</v>
      </c>
      <c r="F175" s="246" t="s">
        <v>231</v>
      </c>
      <c r="G175" s="244"/>
      <c r="H175" s="247">
        <v>0.057000000000000002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131</v>
      </c>
      <c r="AU175" s="253" t="s">
        <v>86</v>
      </c>
      <c r="AV175" s="14" t="s">
        <v>86</v>
      </c>
      <c r="AW175" s="14" t="s">
        <v>32</v>
      </c>
      <c r="AX175" s="14" t="s">
        <v>76</v>
      </c>
      <c r="AY175" s="253" t="s">
        <v>122</v>
      </c>
    </row>
    <row r="176" s="14" customFormat="1">
      <c r="A176" s="14"/>
      <c r="B176" s="243"/>
      <c r="C176" s="244"/>
      <c r="D176" s="234" t="s">
        <v>131</v>
      </c>
      <c r="E176" s="245" t="s">
        <v>1</v>
      </c>
      <c r="F176" s="246" t="s">
        <v>232</v>
      </c>
      <c r="G176" s="244"/>
      <c r="H176" s="247">
        <v>0.29399999999999998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131</v>
      </c>
      <c r="AU176" s="253" t="s">
        <v>86</v>
      </c>
      <c r="AV176" s="14" t="s">
        <v>86</v>
      </c>
      <c r="AW176" s="14" t="s">
        <v>32</v>
      </c>
      <c r="AX176" s="14" t="s">
        <v>76</v>
      </c>
      <c r="AY176" s="253" t="s">
        <v>122</v>
      </c>
    </row>
    <row r="177" s="14" customFormat="1">
      <c r="A177" s="14"/>
      <c r="B177" s="243"/>
      <c r="C177" s="244"/>
      <c r="D177" s="234" t="s">
        <v>131</v>
      </c>
      <c r="E177" s="245" t="s">
        <v>1</v>
      </c>
      <c r="F177" s="246" t="s">
        <v>233</v>
      </c>
      <c r="G177" s="244"/>
      <c r="H177" s="247">
        <v>0.29399999999999998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131</v>
      </c>
      <c r="AU177" s="253" t="s">
        <v>86</v>
      </c>
      <c r="AV177" s="14" t="s">
        <v>86</v>
      </c>
      <c r="AW177" s="14" t="s">
        <v>32</v>
      </c>
      <c r="AX177" s="14" t="s">
        <v>76</v>
      </c>
      <c r="AY177" s="253" t="s">
        <v>122</v>
      </c>
    </row>
    <row r="178" s="14" customFormat="1">
      <c r="A178" s="14"/>
      <c r="B178" s="243"/>
      <c r="C178" s="244"/>
      <c r="D178" s="234" t="s">
        <v>131</v>
      </c>
      <c r="E178" s="245" t="s">
        <v>1</v>
      </c>
      <c r="F178" s="246" t="s">
        <v>234</v>
      </c>
      <c r="G178" s="244"/>
      <c r="H178" s="247">
        <v>0.126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131</v>
      </c>
      <c r="AU178" s="253" t="s">
        <v>86</v>
      </c>
      <c r="AV178" s="14" t="s">
        <v>86</v>
      </c>
      <c r="AW178" s="14" t="s">
        <v>32</v>
      </c>
      <c r="AX178" s="14" t="s">
        <v>76</v>
      </c>
      <c r="AY178" s="253" t="s">
        <v>122</v>
      </c>
    </row>
    <row r="179" s="16" customFormat="1">
      <c r="A179" s="16"/>
      <c r="B179" s="275"/>
      <c r="C179" s="276"/>
      <c r="D179" s="234" t="s">
        <v>131</v>
      </c>
      <c r="E179" s="277" t="s">
        <v>1</v>
      </c>
      <c r="F179" s="278" t="s">
        <v>235</v>
      </c>
      <c r="G179" s="276"/>
      <c r="H179" s="279">
        <v>2.806</v>
      </c>
      <c r="I179" s="280"/>
      <c r="J179" s="276"/>
      <c r="K179" s="276"/>
      <c r="L179" s="281"/>
      <c r="M179" s="282"/>
      <c r="N179" s="283"/>
      <c r="O179" s="283"/>
      <c r="P179" s="283"/>
      <c r="Q179" s="283"/>
      <c r="R179" s="283"/>
      <c r="S179" s="283"/>
      <c r="T179" s="284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85" t="s">
        <v>131</v>
      </c>
      <c r="AU179" s="285" t="s">
        <v>86</v>
      </c>
      <c r="AV179" s="16" t="s">
        <v>143</v>
      </c>
      <c r="AW179" s="16" t="s">
        <v>32</v>
      </c>
      <c r="AX179" s="16" t="s">
        <v>76</v>
      </c>
      <c r="AY179" s="285" t="s">
        <v>122</v>
      </c>
    </row>
    <row r="180" s="14" customFormat="1">
      <c r="A180" s="14"/>
      <c r="B180" s="243"/>
      <c r="C180" s="244"/>
      <c r="D180" s="234" t="s">
        <v>131</v>
      </c>
      <c r="E180" s="245" t="s">
        <v>1</v>
      </c>
      <c r="F180" s="246" t="s">
        <v>236</v>
      </c>
      <c r="G180" s="244"/>
      <c r="H180" s="247">
        <v>0.28100000000000003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131</v>
      </c>
      <c r="AU180" s="253" t="s">
        <v>86</v>
      </c>
      <c r="AV180" s="14" t="s">
        <v>86</v>
      </c>
      <c r="AW180" s="14" t="s">
        <v>32</v>
      </c>
      <c r="AX180" s="14" t="s">
        <v>76</v>
      </c>
      <c r="AY180" s="253" t="s">
        <v>122</v>
      </c>
    </row>
    <row r="181" s="15" customFormat="1">
      <c r="A181" s="15"/>
      <c r="B181" s="254"/>
      <c r="C181" s="255"/>
      <c r="D181" s="234" t="s">
        <v>131</v>
      </c>
      <c r="E181" s="256" t="s">
        <v>1</v>
      </c>
      <c r="F181" s="257" t="s">
        <v>142</v>
      </c>
      <c r="G181" s="255"/>
      <c r="H181" s="258">
        <v>3.0870000000000002</v>
      </c>
      <c r="I181" s="259"/>
      <c r="J181" s="255"/>
      <c r="K181" s="255"/>
      <c r="L181" s="260"/>
      <c r="M181" s="261"/>
      <c r="N181" s="262"/>
      <c r="O181" s="262"/>
      <c r="P181" s="262"/>
      <c r="Q181" s="262"/>
      <c r="R181" s="262"/>
      <c r="S181" s="262"/>
      <c r="T181" s="26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4" t="s">
        <v>131</v>
      </c>
      <c r="AU181" s="264" t="s">
        <v>86</v>
      </c>
      <c r="AV181" s="15" t="s">
        <v>129</v>
      </c>
      <c r="AW181" s="15" t="s">
        <v>32</v>
      </c>
      <c r="AX181" s="15" t="s">
        <v>84</v>
      </c>
      <c r="AY181" s="264" t="s">
        <v>122</v>
      </c>
    </row>
    <row r="182" s="2" customFormat="1" ht="16.5" customHeight="1">
      <c r="A182" s="39"/>
      <c r="B182" s="40"/>
      <c r="C182" s="219" t="s">
        <v>7</v>
      </c>
      <c r="D182" s="219" t="s">
        <v>124</v>
      </c>
      <c r="E182" s="220" t="s">
        <v>237</v>
      </c>
      <c r="F182" s="221" t="s">
        <v>238</v>
      </c>
      <c r="G182" s="222" t="s">
        <v>127</v>
      </c>
      <c r="H182" s="223">
        <v>1.8500000000000001</v>
      </c>
      <c r="I182" s="224"/>
      <c r="J182" s="225">
        <f>ROUND(I182*H182,2)</f>
        <v>0</v>
      </c>
      <c r="K182" s="221" t="s">
        <v>128</v>
      </c>
      <c r="L182" s="45"/>
      <c r="M182" s="226" t="s">
        <v>1</v>
      </c>
      <c r="N182" s="227" t="s">
        <v>41</v>
      </c>
      <c r="O182" s="92"/>
      <c r="P182" s="228">
        <f>O182*H182</f>
        <v>0</v>
      </c>
      <c r="Q182" s="228">
        <v>0.00264</v>
      </c>
      <c r="R182" s="228">
        <f>Q182*H182</f>
        <v>0.0048840000000000003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129</v>
      </c>
      <c r="AT182" s="230" t="s">
        <v>124</v>
      </c>
      <c r="AU182" s="230" t="s">
        <v>86</v>
      </c>
      <c r="AY182" s="18" t="s">
        <v>122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84</v>
      </c>
      <c r="BK182" s="231">
        <f>ROUND(I182*H182,2)</f>
        <v>0</v>
      </c>
      <c r="BL182" s="18" t="s">
        <v>129</v>
      </c>
      <c r="BM182" s="230" t="s">
        <v>239</v>
      </c>
    </row>
    <row r="183" s="14" customFormat="1">
      <c r="A183" s="14"/>
      <c r="B183" s="243"/>
      <c r="C183" s="244"/>
      <c r="D183" s="234" t="s">
        <v>131</v>
      </c>
      <c r="E183" s="245" t="s">
        <v>1</v>
      </c>
      <c r="F183" s="246" t="s">
        <v>240</v>
      </c>
      <c r="G183" s="244"/>
      <c r="H183" s="247">
        <v>0.69999999999999996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131</v>
      </c>
      <c r="AU183" s="253" t="s">
        <v>86</v>
      </c>
      <c r="AV183" s="14" t="s">
        <v>86</v>
      </c>
      <c r="AW183" s="14" t="s">
        <v>32</v>
      </c>
      <c r="AX183" s="14" t="s">
        <v>76</v>
      </c>
      <c r="AY183" s="253" t="s">
        <v>122</v>
      </c>
    </row>
    <row r="184" s="14" customFormat="1">
      <c r="A184" s="14"/>
      <c r="B184" s="243"/>
      <c r="C184" s="244"/>
      <c r="D184" s="234" t="s">
        <v>131</v>
      </c>
      <c r="E184" s="245" t="s">
        <v>1</v>
      </c>
      <c r="F184" s="246" t="s">
        <v>241</v>
      </c>
      <c r="G184" s="244"/>
      <c r="H184" s="247">
        <v>0.69999999999999996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131</v>
      </c>
      <c r="AU184" s="253" t="s">
        <v>86</v>
      </c>
      <c r="AV184" s="14" t="s">
        <v>86</v>
      </c>
      <c r="AW184" s="14" t="s">
        <v>32</v>
      </c>
      <c r="AX184" s="14" t="s">
        <v>76</v>
      </c>
      <c r="AY184" s="253" t="s">
        <v>122</v>
      </c>
    </row>
    <row r="185" s="14" customFormat="1">
      <c r="A185" s="14"/>
      <c r="B185" s="243"/>
      <c r="C185" s="244"/>
      <c r="D185" s="234" t="s">
        <v>131</v>
      </c>
      <c r="E185" s="245" t="s">
        <v>1</v>
      </c>
      <c r="F185" s="246" t="s">
        <v>242</v>
      </c>
      <c r="G185" s="244"/>
      <c r="H185" s="247">
        <v>0.45000000000000001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131</v>
      </c>
      <c r="AU185" s="253" t="s">
        <v>86</v>
      </c>
      <c r="AV185" s="14" t="s">
        <v>86</v>
      </c>
      <c r="AW185" s="14" t="s">
        <v>32</v>
      </c>
      <c r="AX185" s="14" t="s">
        <v>76</v>
      </c>
      <c r="AY185" s="253" t="s">
        <v>122</v>
      </c>
    </row>
    <row r="186" s="15" customFormat="1">
      <c r="A186" s="15"/>
      <c r="B186" s="254"/>
      <c r="C186" s="255"/>
      <c r="D186" s="234" t="s">
        <v>131</v>
      </c>
      <c r="E186" s="256" t="s">
        <v>1</v>
      </c>
      <c r="F186" s="257" t="s">
        <v>142</v>
      </c>
      <c r="G186" s="255"/>
      <c r="H186" s="258">
        <v>1.8499999999999999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131</v>
      </c>
      <c r="AU186" s="264" t="s">
        <v>86</v>
      </c>
      <c r="AV186" s="15" t="s">
        <v>129</v>
      </c>
      <c r="AW186" s="15" t="s">
        <v>32</v>
      </c>
      <c r="AX186" s="15" t="s">
        <v>84</v>
      </c>
      <c r="AY186" s="264" t="s">
        <v>122</v>
      </c>
    </row>
    <row r="187" s="2" customFormat="1" ht="16.5" customHeight="1">
      <c r="A187" s="39"/>
      <c r="B187" s="40"/>
      <c r="C187" s="219" t="s">
        <v>243</v>
      </c>
      <c r="D187" s="219" t="s">
        <v>124</v>
      </c>
      <c r="E187" s="220" t="s">
        <v>244</v>
      </c>
      <c r="F187" s="221" t="s">
        <v>245</v>
      </c>
      <c r="G187" s="222" t="s">
        <v>127</v>
      </c>
      <c r="H187" s="223">
        <v>1.8500000000000001</v>
      </c>
      <c r="I187" s="224"/>
      <c r="J187" s="225">
        <f>ROUND(I187*H187,2)</f>
        <v>0</v>
      </c>
      <c r="K187" s="221" t="s">
        <v>128</v>
      </c>
      <c r="L187" s="45"/>
      <c r="M187" s="226" t="s">
        <v>1</v>
      </c>
      <c r="N187" s="227" t="s">
        <v>41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129</v>
      </c>
      <c r="AT187" s="230" t="s">
        <v>124</v>
      </c>
      <c r="AU187" s="230" t="s">
        <v>86</v>
      </c>
      <c r="AY187" s="18" t="s">
        <v>122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84</v>
      </c>
      <c r="BK187" s="231">
        <f>ROUND(I187*H187,2)</f>
        <v>0</v>
      </c>
      <c r="BL187" s="18" t="s">
        <v>129</v>
      </c>
      <c r="BM187" s="230" t="s">
        <v>246</v>
      </c>
    </row>
    <row r="188" s="2" customFormat="1" ht="24.15" customHeight="1">
      <c r="A188" s="39"/>
      <c r="B188" s="40"/>
      <c r="C188" s="219" t="s">
        <v>247</v>
      </c>
      <c r="D188" s="219" t="s">
        <v>124</v>
      </c>
      <c r="E188" s="220" t="s">
        <v>248</v>
      </c>
      <c r="F188" s="221" t="s">
        <v>249</v>
      </c>
      <c r="G188" s="222" t="s">
        <v>127</v>
      </c>
      <c r="H188" s="223">
        <v>9.2309999999999999</v>
      </c>
      <c r="I188" s="224"/>
      <c r="J188" s="225">
        <f>ROUND(I188*H188,2)</f>
        <v>0</v>
      </c>
      <c r="K188" s="221" t="s">
        <v>128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0.0031099999999999999</v>
      </c>
      <c r="R188" s="228">
        <f>Q188*H188</f>
        <v>0.02870841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129</v>
      </c>
      <c r="AT188" s="230" t="s">
        <v>124</v>
      </c>
      <c r="AU188" s="230" t="s">
        <v>86</v>
      </c>
      <c r="AY188" s="18" t="s">
        <v>122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129</v>
      </c>
      <c r="BM188" s="230" t="s">
        <v>250</v>
      </c>
    </row>
    <row r="189" s="14" customFormat="1">
      <c r="A189" s="14"/>
      <c r="B189" s="243"/>
      <c r="C189" s="244"/>
      <c r="D189" s="234" t="s">
        <v>131</v>
      </c>
      <c r="E189" s="245" t="s">
        <v>1</v>
      </c>
      <c r="F189" s="246" t="s">
        <v>251</v>
      </c>
      <c r="G189" s="244"/>
      <c r="H189" s="247">
        <v>3.956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131</v>
      </c>
      <c r="AU189" s="253" t="s">
        <v>86</v>
      </c>
      <c r="AV189" s="14" t="s">
        <v>86</v>
      </c>
      <c r="AW189" s="14" t="s">
        <v>32</v>
      </c>
      <c r="AX189" s="14" t="s">
        <v>76</v>
      </c>
      <c r="AY189" s="253" t="s">
        <v>122</v>
      </c>
    </row>
    <row r="190" s="14" customFormat="1">
      <c r="A190" s="14"/>
      <c r="B190" s="243"/>
      <c r="C190" s="244"/>
      <c r="D190" s="234" t="s">
        <v>131</v>
      </c>
      <c r="E190" s="245" t="s">
        <v>1</v>
      </c>
      <c r="F190" s="246" t="s">
        <v>252</v>
      </c>
      <c r="G190" s="244"/>
      <c r="H190" s="247">
        <v>2.8260000000000001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131</v>
      </c>
      <c r="AU190" s="253" t="s">
        <v>86</v>
      </c>
      <c r="AV190" s="14" t="s">
        <v>86</v>
      </c>
      <c r="AW190" s="14" t="s">
        <v>32</v>
      </c>
      <c r="AX190" s="14" t="s">
        <v>76</v>
      </c>
      <c r="AY190" s="253" t="s">
        <v>122</v>
      </c>
    </row>
    <row r="191" s="14" customFormat="1">
      <c r="A191" s="14"/>
      <c r="B191" s="243"/>
      <c r="C191" s="244"/>
      <c r="D191" s="234" t="s">
        <v>131</v>
      </c>
      <c r="E191" s="245" t="s">
        <v>1</v>
      </c>
      <c r="F191" s="246" t="s">
        <v>253</v>
      </c>
      <c r="G191" s="244"/>
      <c r="H191" s="247">
        <v>2.2610000000000001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131</v>
      </c>
      <c r="AU191" s="253" t="s">
        <v>86</v>
      </c>
      <c r="AV191" s="14" t="s">
        <v>86</v>
      </c>
      <c r="AW191" s="14" t="s">
        <v>32</v>
      </c>
      <c r="AX191" s="14" t="s">
        <v>76</v>
      </c>
      <c r="AY191" s="253" t="s">
        <v>122</v>
      </c>
    </row>
    <row r="192" s="14" customFormat="1">
      <c r="A192" s="14"/>
      <c r="B192" s="243"/>
      <c r="C192" s="244"/>
      <c r="D192" s="234" t="s">
        <v>131</v>
      </c>
      <c r="E192" s="245" t="s">
        <v>1</v>
      </c>
      <c r="F192" s="246" t="s">
        <v>254</v>
      </c>
      <c r="G192" s="244"/>
      <c r="H192" s="247">
        <v>0.188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131</v>
      </c>
      <c r="AU192" s="253" t="s">
        <v>86</v>
      </c>
      <c r="AV192" s="14" t="s">
        <v>86</v>
      </c>
      <c r="AW192" s="14" t="s">
        <v>32</v>
      </c>
      <c r="AX192" s="14" t="s">
        <v>76</v>
      </c>
      <c r="AY192" s="253" t="s">
        <v>122</v>
      </c>
    </row>
    <row r="193" s="15" customFormat="1">
      <c r="A193" s="15"/>
      <c r="B193" s="254"/>
      <c r="C193" s="255"/>
      <c r="D193" s="234" t="s">
        <v>131</v>
      </c>
      <c r="E193" s="256" t="s">
        <v>1</v>
      </c>
      <c r="F193" s="257" t="s">
        <v>142</v>
      </c>
      <c r="G193" s="255"/>
      <c r="H193" s="258">
        <v>9.2309999999999999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4" t="s">
        <v>131</v>
      </c>
      <c r="AU193" s="264" t="s">
        <v>86</v>
      </c>
      <c r="AV193" s="15" t="s">
        <v>129</v>
      </c>
      <c r="AW193" s="15" t="s">
        <v>32</v>
      </c>
      <c r="AX193" s="15" t="s">
        <v>84</v>
      </c>
      <c r="AY193" s="264" t="s">
        <v>122</v>
      </c>
    </row>
    <row r="194" s="2" customFormat="1" ht="24.15" customHeight="1">
      <c r="A194" s="39"/>
      <c r="B194" s="40"/>
      <c r="C194" s="219" t="s">
        <v>255</v>
      </c>
      <c r="D194" s="219" t="s">
        <v>124</v>
      </c>
      <c r="E194" s="220" t="s">
        <v>256</v>
      </c>
      <c r="F194" s="221" t="s">
        <v>257</v>
      </c>
      <c r="G194" s="222" t="s">
        <v>127</v>
      </c>
      <c r="H194" s="223">
        <v>9.2309999999999999</v>
      </c>
      <c r="I194" s="224"/>
      <c r="J194" s="225">
        <f>ROUND(I194*H194,2)</f>
        <v>0</v>
      </c>
      <c r="K194" s="221" t="s">
        <v>128</v>
      </c>
      <c r="L194" s="45"/>
      <c r="M194" s="226" t="s">
        <v>1</v>
      </c>
      <c r="N194" s="227" t="s">
        <v>41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129</v>
      </c>
      <c r="AT194" s="230" t="s">
        <v>124</v>
      </c>
      <c r="AU194" s="230" t="s">
        <v>86</v>
      </c>
      <c r="AY194" s="18" t="s">
        <v>122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84</v>
      </c>
      <c r="BK194" s="231">
        <f>ROUND(I194*H194,2)</f>
        <v>0</v>
      </c>
      <c r="BL194" s="18" t="s">
        <v>129</v>
      </c>
      <c r="BM194" s="230" t="s">
        <v>258</v>
      </c>
    </row>
    <row r="195" s="12" customFormat="1" ht="22.8" customHeight="1">
      <c r="A195" s="12"/>
      <c r="B195" s="203"/>
      <c r="C195" s="204"/>
      <c r="D195" s="205" t="s">
        <v>75</v>
      </c>
      <c r="E195" s="217" t="s">
        <v>176</v>
      </c>
      <c r="F195" s="217" t="s">
        <v>259</v>
      </c>
      <c r="G195" s="204"/>
      <c r="H195" s="204"/>
      <c r="I195" s="207"/>
      <c r="J195" s="218">
        <f>BK195</f>
        <v>0</v>
      </c>
      <c r="K195" s="204"/>
      <c r="L195" s="209"/>
      <c r="M195" s="210"/>
      <c r="N195" s="211"/>
      <c r="O195" s="211"/>
      <c r="P195" s="212">
        <f>SUM(P196:P219)</f>
        <v>0</v>
      </c>
      <c r="Q195" s="211"/>
      <c r="R195" s="212">
        <f>SUM(R196:R219)</f>
        <v>25.992010000000001</v>
      </c>
      <c r="S195" s="211"/>
      <c r="T195" s="213">
        <f>SUM(T196:T219)</f>
        <v>17.126860000000001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84</v>
      </c>
      <c r="AT195" s="215" t="s">
        <v>75</v>
      </c>
      <c r="AU195" s="215" t="s">
        <v>84</v>
      </c>
      <c r="AY195" s="214" t="s">
        <v>122</v>
      </c>
      <c r="BK195" s="216">
        <f>SUM(BK196:BK219)</f>
        <v>0</v>
      </c>
    </row>
    <row r="196" s="2" customFormat="1" ht="16.5" customHeight="1">
      <c r="A196" s="39"/>
      <c r="B196" s="40"/>
      <c r="C196" s="219" t="s">
        <v>260</v>
      </c>
      <c r="D196" s="219" t="s">
        <v>124</v>
      </c>
      <c r="E196" s="220" t="s">
        <v>261</v>
      </c>
      <c r="F196" s="221" t="s">
        <v>262</v>
      </c>
      <c r="G196" s="222" t="s">
        <v>263</v>
      </c>
      <c r="H196" s="223">
        <v>1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41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129</v>
      </c>
      <c r="AT196" s="230" t="s">
        <v>124</v>
      </c>
      <c r="AU196" s="230" t="s">
        <v>86</v>
      </c>
      <c r="AY196" s="18" t="s">
        <v>122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84</v>
      </c>
      <c r="BK196" s="231">
        <f>ROUND(I196*H196,2)</f>
        <v>0</v>
      </c>
      <c r="BL196" s="18" t="s">
        <v>129</v>
      </c>
      <c r="BM196" s="230" t="s">
        <v>264</v>
      </c>
    </row>
    <row r="197" s="2" customFormat="1" ht="16.5" customHeight="1">
      <c r="A197" s="39"/>
      <c r="B197" s="40"/>
      <c r="C197" s="219" t="s">
        <v>265</v>
      </c>
      <c r="D197" s="219" t="s">
        <v>124</v>
      </c>
      <c r="E197" s="220" t="s">
        <v>266</v>
      </c>
      <c r="F197" s="221" t="s">
        <v>267</v>
      </c>
      <c r="G197" s="222" t="s">
        <v>263</v>
      </c>
      <c r="H197" s="223">
        <v>1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41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129</v>
      </c>
      <c r="AT197" s="230" t="s">
        <v>124</v>
      </c>
      <c r="AU197" s="230" t="s">
        <v>86</v>
      </c>
      <c r="AY197" s="18" t="s">
        <v>122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84</v>
      </c>
      <c r="BK197" s="231">
        <f>ROUND(I197*H197,2)</f>
        <v>0</v>
      </c>
      <c r="BL197" s="18" t="s">
        <v>129</v>
      </c>
      <c r="BM197" s="230" t="s">
        <v>268</v>
      </c>
    </row>
    <row r="198" s="2" customFormat="1" ht="16.5" customHeight="1">
      <c r="A198" s="39"/>
      <c r="B198" s="40"/>
      <c r="C198" s="219" t="s">
        <v>269</v>
      </c>
      <c r="D198" s="219" t="s">
        <v>124</v>
      </c>
      <c r="E198" s="220" t="s">
        <v>270</v>
      </c>
      <c r="F198" s="221" t="s">
        <v>271</v>
      </c>
      <c r="G198" s="222" t="s">
        <v>263</v>
      </c>
      <c r="H198" s="223">
        <v>1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41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129</v>
      </c>
      <c r="AT198" s="230" t="s">
        <v>124</v>
      </c>
      <c r="AU198" s="230" t="s">
        <v>86</v>
      </c>
      <c r="AY198" s="18" t="s">
        <v>122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84</v>
      </c>
      <c r="BK198" s="231">
        <f>ROUND(I198*H198,2)</f>
        <v>0</v>
      </c>
      <c r="BL198" s="18" t="s">
        <v>129</v>
      </c>
      <c r="BM198" s="230" t="s">
        <v>272</v>
      </c>
    </row>
    <row r="199" s="2" customFormat="1" ht="16.5" customHeight="1">
      <c r="A199" s="39"/>
      <c r="B199" s="40"/>
      <c r="C199" s="219" t="s">
        <v>273</v>
      </c>
      <c r="D199" s="219" t="s">
        <v>124</v>
      </c>
      <c r="E199" s="220" t="s">
        <v>274</v>
      </c>
      <c r="F199" s="221" t="s">
        <v>271</v>
      </c>
      <c r="G199" s="222" t="s">
        <v>263</v>
      </c>
      <c r="H199" s="223">
        <v>1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129</v>
      </c>
      <c r="AT199" s="230" t="s">
        <v>124</v>
      </c>
      <c r="AU199" s="230" t="s">
        <v>86</v>
      </c>
      <c r="AY199" s="18" t="s">
        <v>122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129</v>
      </c>
      <c r="BM199" s="230" t="s">
        <v>275</v>
      </c>
    </row>
    <row r="200" s="2" customFormat="1" ht="16.5" customHeight="1">
      <c r="A200" s="39"/>
      <c r="B200" s="40"/>
      <c r="C200" s="219" t="s">
        <v>276</v>
      </c>
      <c r="D200" s="219" t="s">
        <v>124</v>
      </c>
      <c r="E200" s="220" t="s">
        <v>277</v>
      </c>
      <c r="F200" s="221" t="s">
        <v>278</v>
      </c>
      <c r="G200" s="222" t="s">
        <v>263</v>
      </c>
      <c r="H200" s="223">
        <v>1</v>
      </c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41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129</v>
      </c>
      <c r="AT200" s="230" t="s">
        <v>124</v>
      </c>
      <c r="AU200" s="230" t="s">
        <v>86</v>
      </c>
      <c r="AY200" s="18" t="s">
        <v>122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84</v>
      </c>
      <c r="BK200" s="231">
        <f>ROUND(I200*H200,2)</f>
        <v>0</v>
      </c>
      <c r="BL200" s="18" t="s">
        <v>129</v>
      </c>
      <c r="BM200" s="230" t="s">
        <v>279</v>
      </c>
    </row>
    <row r="201" s="2" customFormat="1" ht="16.5" customHeight="1">
      <c r="A201" s="39"/>
      <c r="B201" s="40"/>
      <c r="C201" s="219" t="s">
        <v>280</v>
      </c>
      <c r="D201" s="219" t="s">
        <v>124</v>
      </c>
      <c r="E201" s="220" t="s">
        <v>281</v>
      </c>
      <c r="F201" s="221" t="s">
        <v>282</v>
      </c>
      <c r="G201" s="222" t="s">
        <v>263</v>
      </c>
      <c r="H201" s="223">
        <v>1</v>
      </c>
      <c r="I201" s="224"/>
      <c r="J201" s="225">
        <f>ROUND(I201*H201,2)</f>
        <v>0</v>
      </c>
      <c r="K201" s="221" t="s">
        <v>1</v>
      </c>
      <c r="L201" s="45"/>
      <c r="M201" s="226" t="s">
        <v>1</v>
      </c>
      <c r="N201" s="227" t="s">
        <v>41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129</v>
      </c>
      <c r="AT201" s="230" t="s">
        <v>124</v>
      </c>
      <c r="AU201" s="230" t="s">
        <v>86</v>
      </c>
      <c r="AY201" s="18" t="s">
        <v>122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129</v>
      </c>
      <c r="BM201" s="230" t="s">
        <v>283</v>
      </c>
    </row>
    <row r="202" s="2" customFormat="1" ht="16.5" customHeight="1">
      <c r="A202" s="39"/>
      <c r="B202" s="40"/>
      <c r="C202" s="219" t="s">
        <v>284</v>
      </c>
      <c r="D202" s="219" t="s">
        <v>124</v>
      </c>
      <c r="E202" s="220" t="s">
        <v>285</v>
      </c>
      <c r="F202" s="221" t="s">
        <v>282</v>
      </c>
      <c r="G202" s="222" t="s">
        <v>263</v>
      </c>
      <c r="H202" s="223">
        <v>1</v>
      </c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129</v>
      </c>
      <c r="AT202" s="230" t="s">
        <v>124</v>
      </c>
      <c r="AU202" s="230" t="s">
        <v>86</v>
      </c>
      <c r="AY202" s="18" t="s">
        <v>122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129</v>
      </c>
      <c r="BM202" s="230" t="s">
        <v>286</v>
      </c>
    </row>
    <row r="203" s="2" customFormat="1" ht="49.05" customHeight="1">
      <c r="A203" s="39"/>
      <c r="B203" s="40"/>
      <c r="C203" s="219" t="s">
        <v>287</v>
      </c>
      <c r="D203" s="219" t="s">
        <v>124</v>
      </c>
      <c r="E203" s="220" t="s">
        <v>288</v>
      </c>
      <c r="F203" s="221" t="s">
        <v>289</v>
      </c>
      <c r="G203" s="222" t="s">
        <v>136</v>
      </c>
      <c r="H203" s="223">
        <v>42</v>
      </c>
      <c r="I203" s="224"/>
      <c r="J203" s="225">
        <f>ROUND(I203*H203,2)</f>
        <v>0</v>
      </c>
      <c r="K203" s="221" t="s">
        <v>1</v>
      </c>
      <c r="L203" s="45"/>
      <c r="M203" s="226" t="s">
        <v>1</v>
      </c>
      <c r="N203" s="227" t="s">
        <v>41</v>
      </c>
      <c r="O203" s="92"/>
      <c r="P203" s="228">
        <f>O203*H203</f>
        <v>0</v>
      </c>
      <c r="Q203" s="228">
        <v>0.20612</v>
      </c>
      <c r="R203" s="228">
        <f>Q203*H203</f>
        <v>8.6570400000000003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129</v>
      </c>
      <c r="AT203" s="230" t="s">
        <v>124</v>
      </c>
      <c r="AU203" s="230" t="s">
        <v>86</v>
      </c>
      <c r="AY203" s="18" t="s">
        <v>122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84</v>
      </c>
      <c r="BK203" s="231">
        <f>ROUND(I203*H203,2)</f>
        <v>0</v>
      </c>
      <c r="BL203" s="18" t="s">
        <v>129</v>
      </c>
      <c r="BM203" s="230" t="s">
        <v>290</v>
      </c>
    </row>
    <row r="204" s="14" customFormat="1">
      <c r="A204" s="14"/>
      <c r="B204" s="243"/>
      <c r="C204" s="244"/>
      <c r="D204" s="234" t="s">
        <v>131</v>
      </c>
      <c r="E204" s="245" t="s">
        <v>1</v>
      </c>
      <c r="F204" s="246" t="s">
        <v>291</v>
      </c>
      <c r="G204" s="244"/>
      <c r="H204" s="247">
        <v>24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131</v>
      </c>
      <c r="AU204" s="253" t="s">
        <v>86</v>
      </c>
      <c r="AV204" s="14" t="s">
        <v>86</v>
      </c>
      <c r="AW204" s="14" t="s">
        <v>32</v>
      </c>
      <c r="AX204" s="14" t="s">
        <v>76</v>
      </c>
      <c r="AY204" s="253" t="s">
        <v>122</v>
      </c>
    </row>
    <row r="205" s="14" customFormat="1">
      <c r="A205" s="14"/>
      <c r="B205" s="243"/>
      <c r="C205" s="244"/>
      <c r="D205" s="234" t="s">
        <v>131</v>
      </c>
      <c r="E205" s="245" t="s">
        <v>1</v>
      </c>
      <c r="F205" s="246" t="s">
        <v>292</v>
      </c>
      <c r="G205" s="244"/>
      <c r="H205" s="247">
        <v>18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131</v>
      </c>
      <c r="AU205" s="253" t="s">
        <v>86</v>
      </c>
      <c r="AV205" s="14" t="s">
        <v>86</v>
      </c>
      <c r="AW205" s="14" t="s">
        <v>32</v>
      </c>
      <c r="AX205" s="14" t="s">
        <v>76</v>
      </c>
      <c r="AY205" s="253" t="s">
        <v>122</v>
      </c>
    </row>
    <row r="206" s="15" customFormat="1">
      <c r="A206" s="15"/>
      <c r="B206" s="254"/>
      <c r="C206" s="255"/>
      <c r="D206" s="234" t="s">
        <v>131</v>
      </c>
      <c r="E206" s="256" t="s">
        <v>1</v>
      </c>
      <c r="F206" s="257" t="s">
        <v>142</v>
      </c>
      <c r="G206" s="255"/>
      <c r="H206" s="258">
        <v>42</v>
      </c>
      <c r="I206" s="259"/>
      <c r="J206" s="255"/>
      <c r="K206" s="255"/>
      <c r="L206" s="260"/>
      <c r="M206" s="261"/>
      <c r="N206" s="262"/>
      <c r="O206" s="262"/>
      <c r="P206" s="262"/>
      <c r="Q206" s="262"/>
      <c r="R206" s="262"/>
      <c r="S206" s="262"/>
      <c r="T206" s="263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4" t="s">
        <v>131</v>
      </c>
      <c r="AU206" s="264" t="s">
        <v>86</v>
      </c>
      <c r="AV206" s="15" t="s">
        <v>129</v>
      </c>
      <c r="AW206" s="15" t="s">
        <v>32</v>
      </c>
      <c r="AX206" s="15" t="s">
        <v>84</v>
      </c>
      <c r="AY206" s="264" t="s">
        <v>122</v>
      </c>
    </row>
    <row r="207" s="2" customFormat="1" ht="16.5" customHeight="1">
      <c r="A207" s="39"/>
      <c r="B207" s="40"/>
      <c r="C207" s="219" t="s">
        <v>293</v>
      </c>
      <c r="D207" s="219" t="s">
        <v>124</v>
      </c>
      <c r="E207" s="220" t="s">
        <v>294</v>
      </c>
      <c r="F207" s="221" t="s">
        <v>295</v>
      </c>
      <c r="G207" s="222" t="s">
        <v>149</v>
      </c>
      <c r="H207" s="223">
        <v>9.0579999999999998</v>
      </c>
      <c r="I207" s="224"/>
      <c r="J207" s="225">
        <f>ROUND(I207*H207,2)</f>
        <v>0</v>
      </c>
      <c r="K207" s="221" t="s">
        <v>128</v>
      </c>
      <c r="L207" s="45"/>
      <c r="M207" s="226" t="s">
        <v>1</v>
      </c>
      <c r="N207" s="227" t="s">
        <v>41</v>
      </c>
      <c r="O207" s="92"/>
      <c r="P207" s="228">
        <f>O207*H207</f>
        <v>0</v>
      </c>
      <c r="Q207" s="228">
        <v>1.6699999999999999</v>
      </c>
      <c r="R207" s="228">
        <f>Q207*H207</f>
        <v>15.126859999999999</v>
      </c>
      <c r="S207" s="228">
        <v>1.6699999999999999</v>
      </c>
      <c r="T207" s="229">
        <f>S207*H207</f>
        <v>15.126859999999999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129</v>
      </c>
      <c r="AT207" s="230" t="s">
        <v>124</v>
      </c>
      <c r="AU207" s="230" t="s">
        <v>86</v>
      </c>
      <c r="AY207" s="18" t="s">
        <v>122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84</v>
      </c>
      <c r="BK207" s="231">
        <f>ROUND(I207*H207,2)</f>
        <v>0</v>
      </c>
      <c r="BL207" s="18" t="s">
        <v>129</v>
      </c>
      <c r="BM207" s="230" t="s">
        <v>296</v>
      </c>
    </row>
    <row r="208" s="14" customFormat="1">
      <c r="A208" s="14"/>
      <c r="B208" s="243"/>
      <c r="C208" s="244"/>
      <c r="D208" s="234" t="s">
        <v>131</v>
      </c>
      <c r="E208" s="245" t="s">
        <v>1</v>
      </c>
      <c r="F208" s="246" t="s">
        <v>297</v>
      </c>
      <c r="G208" s="244"/>
      <c r="H208" s="247">
        <v>9.0579999999999998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131</v>
      </c>
      <c r="AU208" s="253" t="s">
        <v>86</v>
      </c>
      <c r="AV208" s="14" t="s">
        <v>86</v>
      </c>
      <c r="AW208" s="14" t="s">
        <v>32</v>
      </c>
      <c r="AX208" s="14" t="s">
        <v>84</v>
      </c>
      <c r="AY208" s="253" t="s">
        <v>122</v>
      </c>
    </row>
    <row r="209" s="2" customFormat="1" ht="16.5" customHeight="1">
      <c r="A209" s="39"/>
      <c r="B209" s="40"/>
      <c r="C209" s="219" t="s">
        <v>298</v>
      </c>
      <c r="D209" s="219" t="s">
        <v>124</v>
      </c>
      <c r="E209" s="220" t="s">
        <v>299</v>
      </c>
      <c r="F209" s="221" t="s">
        <v>300</v>
      </c>
      <c r="G209" s="222" t="s">
        <v>301</v>
      </c>
      <c r="H209" s="223">
        <v>1</v>
      </c>
      <c r="I209" s="224"/>
      <c r="J209" s="225">
        <f>ROUND(I209*H209,2)</f>
        <v>0</v>
      </c>
      <c r="K209" s="221" t="s">
        <v>128</v>
      </c>
      <c r="L209" s="45"/>
      <c r="M209" s="226" t="s">
        <v>1</v>
      </c>
      <c r="N209" s="227" t="s">
        <v>41</v>
      </c>
      <c r="O209" s="92"/>
      <c r="P209" s="228">
        <f>O209*H209</f>
        <v>0</v>
      </c>
      <c r="Q209" s="228">
        <v>0.39332</v>
      </c>
      <c r="R209" s="228">
        <f>Q209*H209</f>
        <v>0.39332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129</v>
      </c>
      <c r="AT209" s="230" t="s">
        <v>124</v>
      </c>
      <c r="AU209" s="230" t="s">
        <v>86</v>
      </c>
      <c r="AY209" s="18" t="s">
        <v>122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84</v>
      </c>
      <c r="BK209" s="231">
        <f>ROUND(I209*H209,2)</f>
        <v>0</v>
      </c>
      <c r="BL209" s="18" t="s">
        <v>129</v>
      </c>
      <c r="BM209" s="230" t="s">
        <v>302</v>
      </c>
    </row>
    <row r="210" s="2" customFormat="1" ht="16.5" customHeight="1">
      <c r="A210" s="39"/>
      <c r="B210" s="40"/>
      <c r="C210" s="265" t="s">
        <v>303</v>
      </c>
      <c r="D210" s="265" t="s">
        <v>197</v>
      </c>
      <c r="E210" s="266" t="s">
        <v>304</v>
      </c>
      <c r="F210" s="267" t="s">
        <v>305</v>
      </c>
      <c r="G210" s="268" t="s">
        <v>301</v>
      </c>
      <c r="H210" s="269">
        <v>1</v>
      </c>
      <c r="I210" s="270"/>
      <c r="J210" s="271">
        <f>ROUND(I210*H210,2)</f>
        <v>0</v>
      </c>
      <c r="K210" s="267" t="s">
        <v>1</v>
      </c>
      <c r="L210" s="272"/>
      <c r="M210" s="273" t="s">
        <v>1</v>
      </c>
      <c r="N210" s="274" t="s">
        <v>41</v>
      </c>
      <c r="O210" s="92"/>
      <c r="P210" s="228">
        <f>O210*H210</f>
        <v>0</v>
      </c>
      <c r="Q210" s="228">
        <v>0.023</v>
      </c>
      <c r="R210" s="228">
        <f>Q210*H210</f>
        <v>0.023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172</v>
      </c>
      <c r="AT210" s="230" t="s">
        <v>197</v>
      </c>
      <c r="AU210" s="230" t="s">
        <v>86</v>
      </c>
      <c r="AY210" s="18" t="s">
        <v>122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84</v>
      </c>
      <c r="BK210" s="231">
        <f>ROUND(I210*H210,2)</f>
        <v>0</v>
      </c>
      <c r="BL210" s="18" t="s">
        <v>129</v>
      </c>
      <c r="BM210" s="230" t="s">
        <v>306</v>
      </c>
    </row>
    <row r="211" s="2" customFormat="1" ht="16.5" customHeight="1">
      <c r="A211" s="39"/>
      <c r="B211" s="40"/>
      <c r="C211" s="219" t="s">
        <v>307</v>
      </c>
      <c r="D211" s="219" t="s">
        <v>124</v>
      </c>
      <c r="E211" s="220" t="s">
        <v>308</v>
      </c>
      <c r="F211" s="221" t="s">
        <v>309</v>
      </c>
      <c r="G211" s="222" t="s">
        <v>301</v>
      </c>
      <c r="H211" s="223">
        <v>1</v>
      </c>
      <c r="I211" s="224"/>
      <c r="J211" s="225">
        <f>ROUND(I211*H211,2)</f>
        <v>0</v>
      </c>
      <c r="K211" s="221" t="s">
        <v>128</v>
      </c>
      <c r="L211" s="45"/>
      <c r="M211" s="226" t="s">
        <v>1</v>
      </c>
      <c r="N211" s="227" t="s">
        <v>41</v>
      </c>
      <c r="O211" s="92"/>
      <c r="P211" s="228">
        <f>O211*H211</f>
        <v>0</v>
      </c>
      <c r="Q211" s="228">
        <v>0.41099999999999998</v>
      </c>
      <c r="R211" s="228">
        <f>Q211*H211</f>
        <v>0.41099999999999998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129</v>
      </c>
      <c r="AT211" s="230" t="s">
        <v>124</v>
      </c>
      <c r="AU211" s="230" t="s">
        <v>86</v>
      </c>
      <c r="AY211" s="18" t="s">
        <v>122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84</v>
      </c>
      <c r="BK211" s="231">
        <f>ROUND(I211*H211,2)</f>
        <v>0</v>
      </c>
      <c r="BL211" s="18" t="s">
        <v>129</v>
      </c>
      <c r="BM211" s="230" t="s">
        <v>310</v>
      </c>
    </row>
    <row r="212" s="2" customFormat="1" ht="16.5" customHeight="1">
      <c r="A212" s="39"/>
      <c r="B212" s="40"/>
      <c r="C212" s="265" t="s">
        <v>311</v>
      </c>
      <c r="D212" s="265" t="s">
        <v>197</v>
      </c>
      <c r="E212" s="266" t="s">
        <v>312</v>
      </c>
      <c r="F212" s="267" t="s">
        <v>313</v>
      </c>
      <c r="G212" s="268" t="s">
        <v>301</v>
      </c>
      <c r="H212" s="269">
        <v>1</v>
      </c>
      <c r="I212" s="270"/>
      <c r="J212" s="271">
        <f>ROUND(I212*H212,2)</f>
        <v>0</v>
      </c>
      <c r="K212" s="267" t="s">
        <v>1</v>
      </c>
      <c r="L212" s="272"/>
      <c r="M212" s="273" t="s">
        <v>1</v>
      </c>
      <c r="N212" s="274" t="s">
        <v>41</v>
      </c>
      <c r="O212" s="92"/>
      <c r="P212" s="228">
        <f>O212*H212</f>
        <v>0</v>
      </c>
      <c r="Q212" s="228">
        <v>0.035000000000000003</v>
      </c>
      <c r="R212" s="228">
        <f>Q212*H212</f>
        <v>0.035000000000000003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172</v>
      </c>
      <c r="AT212" s="230" t="s">
        <v>197</v>
      </c>
      <c r="AU212" s="230" t="s">
        <v>86</v>
      </c>
      <c r="AY212" s="18" t="s">
        <v>122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84</v>
      </c>
      <c r="BK212" s="231">
        <f>ROUND(I212*H212,2)</f>
        <v>0</v>
      </c>
      <c r="BL212" s="18" t="s">
        <v>129</v>
      </c>
      <c r="BM212" s="230" t="s">
        <v>314</v>
      </c>
    </row>
    <row r="213" s="2" customFormat="1" ht="16.5" customHeight="1">
      <c r="A213" s="39"/>
      <c r="B213" s="40"/>
      <c r="C213" s="219" t="s">
        <v>315</v>
      </c>
      <c r="D213" s="219" t="s">
        <v>124</v>
      </c>
      <c r="E213" s="220" t="s">
        <v>316</v>
      </c>
      <c r="F213" s="221" t="s">
        <v>317</v>
      </c>
      <c r="G213" s="222" t="s">
        <v>301</v>
      </c>
      <c r="H213" s="223">
        <v>1</v>
      </c>
      <c r="I213" s="224"/>
      <c r="J213" s="225">
        <f>ROUND(I213*H213,2)</f>
        <v>0</v>
      </c>
      <c r="K213" s="221" t="s">
        <v>128</v>
      </c>
      <c r="L213" s="45"/>
      <c r="M213" s="226" t="s">
        <v>1</v>
      </c>
      <c r="N213" s="227" t="s">
        <v>41</v>
      </c>
      <c r="O213" s="92"/>
      <c r="P213" s="228">
        <f>O213*H213</f>
        <v>0</v>
      </c>
      <c r="Q213" s="228">
        <v>0.072870000000000004</v>
      </c>
      <c r="R213" s="228">
        <f>Q213*H213</f>
        <v>0.072870000000000004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129</v>
      </c>
      <c r="AT213" s="230" t="s">
        <v>124</v>
      </c>
      <c r="AU213" s="230" t="s">
        <v>86</v>
      </c>
      <c r="AY213" s="18" t="s">
        <v>122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129</v>
      </c>
      <c r="BM213" s="230" t="s">
        <v>318</v>
      </c>
    </row>
    <row r="214" s="2" customFormat="1" ht="24.15" customHeight="1">
      <c r="A214" s="39"/>
      <c r="B214" s="40"/>
      <c r="C214" s="265" t="s">
        <v>319</v>
      </c>
      <c r="D214" s="265" t="s">
        <v>197</v>
      </c>
      <c r="E214" s="266" t="s">
        <v>320</v>
      </c>
      <c r="F214" s="267" t="s">
        <v>321</v>
      </c>
      <c r="G214" s="268" t="s">
        <v>301</v>
      </c>
      <c r="H214" s="269">
        <v>1</v>
      </c>
      <c r="I214" s="270"/>
      <c r="J214" s="271">
        <f>ROUND(I214*H214,2)</f>
        <v>0</v>
      </c>
      <c r="K214" s="267" t="s">
        <v>128</v>
      </c>
      <c r="L214" s="272"/>
      <c r="M214" s="273" t="s">
        <v>1</v>
      </c>
      <c r="N214" s="274" t="s">
        <v>41</v>
      </c>
      <c r="O214" s="92"/>
      <c r="P214" s="228">
        <f>O214*H214</f>
        <v>0</v>
      </c>
      <c r="Q214" s="228">
        <v>0.01</v>
      </c>
      <c r="R214" s="228">
        <f>Q214*H214</f>
        <v>0.01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172</v>
      </c>
      <c r="AT214" s="230" t="s">
        <v>197</v>
      </c>
      <c r="AU214" s="230" t="s">
        <v>86</v>
      </c>
      <c r="AY214" s="18" t="s">
        <v>122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129</v>
      </c>
      <c r="BM214" s="230" t="s">
        <v>322</v>
      </c>
    </row>
    <row r="215" s="2" customFormat="1" ht="21.75" customHeight="1">
      <c r="A215" s="39"/>
      <c r="B215" s="40"/>
      <c r="C215" s="219" t="s">
        <v>323</v>
      </c>
      <c r="D215" s="219" t="s">
        <v>124</v>
      </c>
      <c r="E215" s="220" t="s">
        <v>324</v>
      </c>
      <c r="F215" s="221" t="s">
        <v>325</v>
      </c>
      <c r="G215" s="222" t="s">
        <v>301</v>
      </c>
      <c r="H215" s="223">
        <v>3</v>
      </c>
      <c r="I215" s="224"/>
      <c r="J215" s="225">
        <f>ROUND(I215*H215,2)</f>
        <v>0</v>
      </c>
      <c r="K215" s="221" t="s">
        <v>128</v>
      </c>
      <c r="L215" s="45"/>
      <c r="M215" s="226" t="s">
        <v>1</v>
      </c>
      <c r="N215" s="227" t="s">
        <v>41</v>
      </c>
      <c r="O215" s="92"/>
      <c r="P215" s="228">
        <f>O215*H215</f>
        <v>0</v>
      </c>
      <c r="Q215" s="228">
        <v>0.35743999999999998</v>
      </c>
      <c r="R215" s="228">
        <f>Q215*H215</f>
        <v>1.0723199999999999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129</v>
      </c>
      <c r="AT215" s="230" t="s">
        <v>124</v>
      </c>
      <c r="AU215" s="230" t="s">
        <v>86</v>
      </c>
      <c r="AY215" s="18" t="s">
        <v>122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84</v>
      </c>
      <c r="BK215" s="231">
        <f>ROUND(I215*H215,2)</f>
        <v>0</v>
      </c>
      <c r="BL215" s="18" t="s">
        <v>129</v>
      </c>
      <c r="BM215" s="230" t="s">
        <v>326</v>
      </c>
    </row>
    <row r="216" s="2" customFormat="1" ht="24.15" customHeight="1">
      <c r="A216" s="39"/>
      <c r="B216" s="40"/>
      <c r="C216" s="265" t="s">
        <v>327</v>
      </c>
      <c r="D216" s="265" t="s">
        <v>197</v>
      </c>
      <c r="E216" s="266" t="s">
        <v>328</v>
      </c>
      <c r="F216" s="267" t="s">
        <v>329</v>
      </c>
      <c r="G216" s="268" t="s">
        <v>301</v>
      </c>
      <c r="H216" s="269">
        <v>3</v>
      </c>
      <c r="I216" s="270"/>
      <c r="J216" s="271">
        <f>ROUND(I216*H216,2)</f>
        <v>0</v>
      </c>
      <c r="K216" s="267" t="s">
        <v>1</v>
      </c>
      <c r="L216" s="272"/>
      <c r="M216" s="273" t="s">
        <v>1</v>
      </c>
      <c r="N216" s="274" t="s">
        <v>41</v>
      </c>
      <c r="O216" s="92"/>
      <c r="P216" s="228">
        <f>O216*H216</f>
        <v>0</v>
      </c>
      <c r="Q216" s="228">
        <v>0.056599999999999998</v>
      </c>
      <c r="R216" s="228">
        <f>Q216*H216</f>
        <v>0.16980000000000001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172</v>
      </c>
      <c r="AT216" s="230" t="s">
        <v>197</v>
      </c>
      <c r="AU216" s="230" t="s">
        <v>86</v>
      </c>
      <c r="AY216" s="18" t="s">
        <v>122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129</v>
      </c>
      <c r="BM216" s="230" t="s">
        <v>330</v>
      </c>
    </row>
    <row r="217" s="2" customFormat="1" ht="24.15" customHeight="1">
      <c r="A217" s="39"/>
      <c r="B217" s="40"/>
      <c r="C217" s="219" t="s">
        <v>331</v>
      </c>
      <c r="D217" s="219" t="s">
        <v>124</v>
      </c>
      <c r="E217" s="220" t="s">
        <v>332</v>
      </c>
      <c r="F217" s="221" t="s">
        <v>333</v>
      </c>
      <c r="G217" s="222" t="s">
        <v>301</v>
      </c>
      <c r="H217" s="223">
        <v>1</v>
      </c>
      <c r="I217" s="224"/>
      <c r="J217" s="225">
        <f>ROUND(I217*H217,2)</f>
        <v>0</v>
      </c>
      <c r="K217" s="221" t="s">
        <v>128</v>
      </c>
      <c r="L217" s="45"/>
      <c r="M217" s="226" t="s">
        <v>1</v>
      </c>
      <c r="N217" s="227" t="s">
        <v>41</v>
      </c>
      <c r="O217" s="92"/>
      <c r="P217" s="228">
        <f>O217*H217</f>
        <v>0</v>
      </c>
      <c r="Q217" s="228">
        <v>0.00080000000000000004</v>
      </c>
      <c r="R217" s="228">
        <f>Q217*H217</f>
        <v>0.00080000000000000004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129</v>
      </c>
      <c r="AT217" s="230" t="s">
        <v>124</v>
      </c>
      <c r="AU217" s="230" t="s">
        <v>86</v>
      </c>
      <c r="AY217" s="18" t="s">
        <v>122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84</v>
      </c>
      <c r="BK217" s="231">
        <f>ROUND(I217*H217,2)</f>
        <v>0</v>
      </c>
      <c r="BL217" s="18" t="s">
        <v>129</v>
      </c>
      <c r="BM217" s="230" t="s">
        <v>334</v>
      </c>
    </row>
    <row r="218" s="2" customFormat="1" ht="24.15" customHeight="1">
      <c r="A218" s="39"/>
      <c r="B218" s="40"/>
      <c r="C218" s="265" t="s">
        <v>335</v>
      </c>
      <c r="D218" s="265" t="s">
        <v>197</v>
      </c>
      <c r="E218" s="266" t="s">
        <v>336</v>
      </c>
      <c r="F218" s="267" t="s">
        <v>337</v>
      </c>
      <c r="G218" s="268" t="s">
        <v>301</v>
      </c>
      <c r="H218" s="269">
        <v>1</v>
      </c>
      <c r="I218" s="270"/>
      <c r="J218" s="271">
        <f>ROUND(I218*H218,2)</f>
        <v>0</v>
      </c>
      <c r="K218" s="267" t="s">
        <v>128</v>
      </c>
      <c r="L218" s="272"/>
      <c r="M218" s="273" t="s">
        <v>1</v>
      </c>
      <c r="N218" s="274" t="s">
        <v>41</v>
      </c>
      <c r="O218" s="92"/>
      <c r="P218" s="228">
        <f>O218*H218</f>
        <v>0</v>
      </c>
      <c r="Q218" s="228">
        <v>0.02</v>
      </c>
      <c r="R218" s="228">
        <f>Q218*H218</f>
        <v>0.02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172</v>
      </c>
      <c r="AT218" s="230" t="s">
        <v>197</v>
      </c>
      <c r="AU218" s="230" t="s">
        <v>86</v>
      </c>
      <c r="AY218" s="18" t="s">
        <v>122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129</v>
      </c>
      <c r="BM218" s="230" t="s">
        <v>338</v>
      </c>
    </row>
    <row r="219" s="2" customFormat="1" ht="16.5" customHeight="1">
      <c r="A219" s="39"/>
      <c r="B219" s="40"/>
      <c r="C219" s="219" t="s">
        <v>339</v>
      </c>
      <c r="D219" s="219" t="s">
        <v>124</v>
      </c>
      <c r="E219" s="220" t="s">
        <v>340</v>
      </c>
      <c r="F219" s="221" t="s">
        <v>341</v>
      </c>
      <c r="G219" s="222" t="s">
        <v>149</v>
      </c>
      <c r="H219" s="223">
        <v>1</v>
      </c>
      <c r="I219" s="224"/>
      <c r="J219" s="225">
        <f>ROUND(I219*H219,2)</f>
        <v>0</v>
      </c>
      <c r="K219" s="221" t="s">
        <v>128</v>
      </c>
      <c r="L219" s="45"/>
      <c r="M219" s="226" t="s">
        <v>1</v>
      </c>
      <c r="N219" s="227" t="s">
        <v>41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2</v>
      </c>
      <c r="T219" s="229">
        <f>S219*H219</f>
        <v>2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129</v>
      </c>
      <c r="AT219" s="230" t="s">
        <v>124</v>
      </c>
      <c r="AU219" s="230" t="s">
        <v>86</v>
      </c>
      <c r="AY219" s="18" t="s">
        <v>122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84</v>
      </c>
      <c r="BK219" s="231">
        <f>ROUND(I219*H219,2)</f>
        <v>0</v>
      </c>
      <c r="BL219" s="18" t="s">
        <v>129</v>
      </c>
      <c r="BM219" s="230" t="s">
        <v>342</v>
      </c>
    </row>
    <row r="220" s="12" customFormat="1" ht="22.8" customHeight="1">
      <c r="A220" s="12"/>
      <c r="B220" s="203"/>
      <c r="C220" s="204"/>
      <c r="D220" s="205" t="s">
        <v>75</v>
      </c>
      <c r="E220" s="217" t="s">
        <v>343</v>
      </c>
      <c r="F220" s="217" t="s">
        <v>344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SUM(P221:P226)</f>
        <v>0</v>
      </c>
      <c r="Q220" s="211"/>
      <c r="R220" s="212">
        <f>SUM(R221:R226)</f>
        <v>0</v>
      </c>
      <c r="S220" s="211"/>
      <c r="T220" s="213">
        <f>SUM(T221:T226)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84</v>
      </c>
      <c r="AT220" s="215" t="s">
        <v>75</v>
      </c>
      <c r="AU220" s="215" t="s">
        <v>84</v>
      </c>
      <c r="AY220" s="214" t="s">
        <v>122</v>
      </c>
      <c r="BK220" s="216">
        <f>SUM(BK221:BK226)</f>
        <v>0</v>
      </c>
    </row>
    <row r="221" s="2" customFormat="1" ht="24.15" customHeight="1">
      <c r="A221" s="39"/>
      <c r="B221" s="40"/>
      <c r="C221" s="219" t="s">
        <v>345</v>
      </c>
      <c r="D221" s="219" t="s">
        <v>124</v>
      </c>
      <c r="E221" s="220" t="s">
        <v>346</v>
      </c>
      <c r="F221" s="221" t="s">
        <v>347</v>
      </c>
      <c r="G221" s="222" t="s">
        <v>348</v>
      </c>
      <c r="H221" s="223">
        <v>17.126999999999999</v>
      </c>
      <c r="I221" s="224"/>
      <c r="J221" s="225">
        <f>ROUND(I221*H221,2)</f>
        <v>0</v>
      </c>
      <c r="K221" s="221" t="s">
        <v>128</v>
      </c>
      <c r="L221" s="45"/>
      <c r="M221" s="226" t="s">
        <v>1</v>
      </c>
      <c r="N221" s="227" t="s">
        <v>41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129</v>
      </c>
      <c r="AT221" s="230" t="s">
        <v>124</v>
      </c>
      <c r="AU221" s="230" t="s">
        <v>86</v>
      </c>
      <c r="AY221" s="18" t="s">
        <v>122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84</v>
      </c>
      <c r="BK221" s="231">
        <f>ROUND(I221*H221,2)</f>
        <v>0</v>
      </c>
      <c r="BL221" s="18" t="s">
        <v>129</v>
      </c>
      <c r="BM221" s="230" t="s">
        <v>349</v>
      </c>
    </row>
    <row r="222" s="2" customFormat="1" ht="21.75" customHeight="1">
      <c r="A222" s="39"/>
      <c r="B222" s="40"/>
      <c r="C222" s="219" t="s">
        <v>350</v>
      </c>
      <c r="D222" s="219" t="s">
        <v>124</v>
      </c>
      <c r="E222" s="220" t="s">
        <v>351</v>
      </c>
      <c r="F222" s="221" t="s">
        <v>352</v>
      </c>
      <c r="G222" s="222" t="s">
        <v>348</v>
      </c>
      <c r="H222" s="223">
        <v>17.126999999999999</v>
      </c>
      <c r="I222" s="224"/>
      <c r="J222" s="225">
        <f>ROUND(I222*H222,2)</f>
        <v>0</v>
      </c>
      <c r="K222" s="221" t="s">
        <v>128</v>
      </c>
      <c r="L222" s="45"/>
      <c r="M222" s="226" t="s">
        <v>1</v>
      </c>
      <c r="N222" s="227" t="s">
        <v>41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129</v>
      </c>
      <c r="AT222" s="230" t="s">
        <v>124</v>
      </c>
      <c r="AU222" s="230" t="s">
        <v>86</v>
      </c>
      <c r="AY222" s="18" t="s">
        <v>122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84</v>
      </c>
      <c r="BK222" s="231">
        <f>ROUND(I222*H222,2)</f>
        <v>0</v>
      </c>
      <c r="BL222" s="18" t="s">
        <v>129</v>
      </c>
      <c r="BM222" s="230" t="s">
        <v>353</v>
      </c>
    </row>
    <row r="223" s="2" customFormat="1" ht="24.15" customHeight="1">
      <c r="A223" s="39"/>
      <c r="B223" s="40"/>
      <c r="C223" s="219" t="s">
        <v>354</v>
      </c>
      <c r="D223" s="219" t="s">
        <v>124</v>
      </c>
      <c r="E223" s="220" t="s">
        <v>355</v>
      </c>
      <c r="F223" s="221" t="s">
        <v>356</v>
      </c>
      <c r="G223" s="222" t="s">
        <v>348</v>
      </c>
      <c r="H223" s="223">
        <v>222.65100000000001</v>
      </c>
      <c r="I223" s="224"/>
      <c r="J223" s="225">
        <f>ROUND(I223*H223,2)</f>
        <v>0</v>
      </c>
      <c r="K223" s="221" t="s">
        <v>128</v>
      </c>
      <c r="L223" s="45"/>
      <c r="M223" s="226" t="s">
        <v>1</v>
      </c>
      <c r="N223" s="227" t="s">
        <v>41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129</v>
      </c>
      <c r="AT223" s="230" t="s">
        <v>124</v>
      </c>
      <c r="AU223" s="230" t="s">
        <v>86</v>
      </c>
      <c r="AY223" s="18" t="s">
        <v>122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129</v>
      </c>
      <c r="BM223" s="230" t="s">
        <v>357</v>
      </c>
    </row>
    <row r="224" s="14" customFormat="1">
      <c r="A224" s="14"/>
      <c r="B224" s="243"/>
      <c r="C224" s="244"/>
      <c r="D224" s="234" t="s">
        <v>131</v>
      </c>
      <c r="E224" s="244"/>
      <c r="F224" s="246" t="s">
        <v>358</v>
      </c>
      <c r="G224" s="244"/>
      <c r="H224" s="247">
        <v>222.65100000000001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131</v>
      </c>
      <c r="AU224" s="253" t="s">
        <v>86</v>
      </c>
      <c r="AV224" s="14" t="s">
        <v>86</v>
      </c>
      <c r="AW224" s="14" t="s">
        <v>4</v>
      </c>
      <c r="AX224" s="14" t="s">
        <v>84</v>
      </c>
      <c r="AY224" s="253" t="s">
        <v>122</v>
      </c>
    </row>
    <row r="225" s="2" customFormat="1" ht="24.15" customHeight="1">
      <c r="A225" s="39"/>
      <c r="B225" s="40"/>
      <c r="C225" s="219" t="s">
        <v>359</v>
      </c>
      <c r="D225" s="219" t="s">
        <v>124</v>
      </c>
      <c r="E225" s="220" t="s">
        <v>360</v>
      </c>
      <c r="F225" s="221" t="s">
        <v>361</v>
      </c>
      <c r="G225" s="222" t="s">
        <v>348</v>
      </c>
      <c r="H225" s="223">
        <v>17.126999999999999</v>
      </c>
      <c r="I225" s="224"/>
      <c r="J225" s="225">
        <f>ROUND(I225*H225,2)</f>
        <v>0</v>
      </c>
      <c r="K225" s="221" t="s">
        <v>128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129</v>
      </c>
      <c r="AT225" s="230" t="s">
        <v>124</v>
      </c>
      <c r="AU225" s="230" t="s">
        <v>86</v>
      </c>
      <c r="AY225" s="18" t="s">
        <v>122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129</v>
      </c>
      <c r="BM225" s="230" t="s">
        <v>362</v>
      </c>
    </row>
    <row r="226" s="2" customFormat="1" ht="44.25" customHeight="1">
      <c r="A226" s="39"/>
      <c r="B226" s="40"/>
      <c r="C226" s="219" t="s">
        <v>363</v>
      </c>
      <c r="D226" s="219" t="s">
        <v>124</v>
      </c>
      <c r="E226" s="220" t="s">
        <v>364</v>
      </c>
      <c r="F226" s="221" t="s">
        <v>365</v>
      </c>
      <c r="G226" s="222" t="s">
        <v>348</v>
      </c>
      <c r="H226" s="223">
        <v>17.126999999999999</v>
      </c>
      <c r="I226" s="224"/>
      <c r="J226" s="225">
        <f>ROUND(I226*H226,2)</f>
        <v>0</v>
      </c>
      <c r="K226" s="221" t="s">
        <v>128</v>
      </c>
      <c r="L226" s="45"/>
      <c r="M226" s="226" t="s">
        <v>1</v>
      </c>
      <c r="N226" s="227" t="s">
        <v>41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129</v>
      </c>
      <c r="AT226" s="230" t="s">
        <v>124</v>
      </c>
      <c r="AU226" s="230" t="s">
        <v>86</v>
      </c>
      <c r="AY226" s="18" t="s">
        <v>122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84</v>
      </c>
      <c r="BK226" s="231">
        <f>ROUND(I226*H226,2)</f>
        <v>0</v>
      </c>
      <c r="BL226" s="18" t="s">
        <v>129</v>
      </c>
      <c r="BM226" s="230" t="s">
        <v>366</v>
      </c>
    </row>
    <row r="227" s="12" customFormat="1" ht="22.8" customHeight="1">
      <c r="A227" s="12"/>
      <c r="B227" s="203"/>
      <c r="C227" s="204"/>
      <c r="D227" s="205" t="s">
        <v>75</v>
      </c>
      <c r="E227" s="217" t="s">
        <v>367</v>
      </c>
      <c r="F227" s="217" t="s">
        <v>368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P228</f>
        <v>0</v>
      </c>
      <c r="Q227" s="211"/>
      <c r="R227" s="212">
        <f>R228</f>
        <v>0</v>
      </c>
      <c r="S227" s="211"/>
      <c r="T227" s="213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84</v>
      </c>
      <c r="AT227" s="215" t="s">
        <v>75</v>
      </c>
      <c r="AU227" s="215" t="s">
        <v>84</v>
      </c>
      <c r="AY227" s="214" t="s">
        <v>122</v>
      </c>
      <c r="BK227" s="216">
        <f>BK228</f>
        <v>0</v>
      </c>
    </row>
    <row r="228" s="2" customFormat="1" ht="16.5" customHeight="1">
      <c r="A228" s="39"/>
      <c r="B228" s="40"/>
      <c r="C228" s="219" t="s">
        <v>369</v>
      </c>
      <c r="D228" s="219" t="s">
        <v>124</v>
      </c>
      <c r="E228" s="220" t="s">
        <v>370</v>
      </c>
      <c r="F228" s="221" t="s">
        <v>371</v>
      </c>
      <c r="G228" s="222" t="s">
        <v>348</v>
      </c>
      <c r="H228" s="223">
        <v>33.752000000000002</v>
      </c>
      <c r="I228" s="224"/>
      <c r="J228" s="225">
        <f>ROUND(I228*H228,2)</f>
        <v>0</v>
      </c>
      <c r="K228" s="221" t="s">
        <v>128</v>
      </c>
      <c r="L228" s="45"/>
      <c r="M228" s="286" t="s">
        <v>1</v>
      </c>
      <c r="N228" s="287" t="s">
        <v>41</v>
      </c>
      <c r="O228" s="288"/>
      <c r="P228" s="289">
        <f>O228*H228</f>
        <v>0</v>
      </c>
      <c r="Q228" s="289">
        <v>0</v>
      </c>
      <c r="R228" s="289">
        <f>Q228*H228</f>
        <v>0</v>
      </c>
      <c r="S228" s="289">
        <v>0</v>
      </c>
      <c r="T228" s="29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129</v>
      </c>
      <c r="AT228" s="230" t="s">
        <v>124</v>
      </c>
      <c r="AU228" s="230" t="s">
        <v>86</v>
      </c>
      <c r="AY228" s="18" t="s">
        <v>122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84</v>
      </c>
      <c r="BK228" s="231">
        <f>ROUND(I228*H228,2)</f>
        <v>0</v>
      </c>
      <c r="BL228" s="18" t="s">
        <v>129</v>
      </c>
      <c r="BM228" s="230" t="s">
        <v>372</v>
      </c>
    </row>
    <row r="229" s="2" customFormat="1" ht="6.96" customHeight="1">
      <c r="A229" s="39"/>
      <c r="B229" s="67"/>
      <c r="C229" s="68"/>
      <c r="D229" s="68"/>
      <c r="E229" s="68"/>
      <c r="F229" s="68"/>
      <c r="G229" s="68"/>
      <c r="H229" s="68"/>
      <c r="I229" s="68"/>
      <c r="J229" s="68"/>
      <c r="K229" s="68"/>
      <c r="L229" s="45"/>
      <c r="M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</row>
  </sheetData>
  <sheetProtection sheet="1" autoFilter="0" formatColumns="0" formatRows="0" objects="1" scenarios="1" spinCount="100000" saltValue="JhwDhTOXR5thxGSlA+hg+Z6kYqquywOVXoAgTLwGwuZayeRYfhoCE2MVhtRAgJso9ybWw9atbAkFEMoboXaNHw==" hashValue="RP6ZpwS12N74su+c1XQijA2h/i0tSCj4WmANFHllQukrZezJHuSDE7lyNsKu83uTkYGmQe+op7MJ9uZtfxDnew==" algorithmName="SHA-512" password="CC35"/>
  <autoFilter ref="C121:K22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 xml:space="preserve">Rekonstrukce zahrady  MŠ  2.Května  - severozápadní  část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30. 1. 2023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ROUND((SUM(BE122:BE229)),  2)</f>
        <v>0</v>
      </c>
      <c r="G33" s="39"/>
      <c r="H33" s="39"/>
      <c r="I33" s="156">
        <v>0.20999999999999999</v>
      </c>
      <c r="J33" s="155">
        <f>ROUND(((SUM(BE122:BE229))*I33),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ROUND((SUM(BF122:BF229)),  2)</f>
        <v>0</v>
      </c>
      <c r="G34" s="39"/>
      <c r="H34" s="39"/>
      <c r="I34" s="156">
        <v>0.14999999999999999</v>
      </c>
      <c r="J34" s="155">
        <f>ROUND(((SUM(BF122:BF229))*I34),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ROUND((SUM(BG122:BG229)),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ROUND((SUM(BH122:BH229)),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ROUND((SUM(BI122:BI229)),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Rekonstrukce zahrady  MŠ  2.Května  - severozápadní  část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02 - Zpevněné plochy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Petřvald</v>
      </c>
      <c r="G89" s="41"/>
      <c r="H89" s="41"/>
      <c r="I89" s="33" t="s">
        <v>22</v>
      </c>
      <c r="J89" s="80" t="str">
        <f>IF(J12="","",J12)</f>
        <v>30. 1. 2023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Petřvald</v>
      </c>
      <c r="G91" s="41"/>
      <c r="H91" s="41"/>
      <c r="I91" s="33" t="s">
        <v>30</v>
      </c>
      <c r="J91" s="37" t="str">
        <f>E21</f>
        <v>Ing. František Kajzar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Martin Pniok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374</v>
      </c>
      <c r="E99" s="189"/>
      <c r="F99" s="189"/>
      <c r="G99" s="189"/>
      <c r="H99" s="189"/>
      <c r="I99" s="189"/>
      <c r="J99" s="190">
        <f>J195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J210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J221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J228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107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 xml:space="preserve">Rekonstrukce zahrady  MŠ  2.Května  - severozápadní  část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94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SO 02 - Zpevněné plochy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Petřvald</v>
      </c>
      <c r="G116" s="41"/>
      <c r="H116" s="41"/>
      <c r="I116" s="33" t="s">
        <v>22</v>
      </c>
      <c r="J116" s="80" t="str">
        <f>IF(J12="","",J12)</f>
        <v>30. 1. 2023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>Město Petřvald</v>
      </c>
      <c r="G118" s="41"/>
      <c r="H118" s="41"/>
      <c r="I118" s="33" t="s">
        <v>30</v>
      </c>
      <c r="J118" s="37" t="str">
        <f>E21</f>
        <v>Ing. František Kajzar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33</v>
      </c>
      <c r="J119" s="37" t="str">
        <f>E24</f>
        <v>Martin Pniok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108</v>
      </c>
      <c r="D121" s="195" t="s">
        <v>61</v>
      </c>
      <c r="E121" s="195" t="s">
        <v>57</v>
      </c>
      <c r="F121" s="195" t="s">
        <v>58</v>
      </c>
      <c r="G121" s="195" t="s">
        <v>109</v>
      </c>
      <c r="H121" s="195" t="s">
        <v>110</v>
      </c>
      <c r="I121" s="195" t="s">
        <v>111</v>
      </c>
      <c r="J121" s="195" t="s">
        <v>98</v>
      </c>
      <c r="K121" s="196" t="s">
        <v>112</v>
      </c>
      <c r="L121" s="197"/>
      <c r="M121" s="101" t="s">
        <v>1</v>
      </c>
      <c r="N121" s="102" t="s">
        <v>40</v>
      </c>
      <c r="O121" s="102" t="s">
        <v>113</v>
      </c>
      <c r="P121" s="102" t="s">
        <v>114</v>
      </c>
      <c r="Q121" s="102" t="s">
        <v>115</v>
      </c>
      <c r="R121" s="102" t="s">
        <v>116</v>
      </c>
      <c r="S121" s="102" t="s">
        <v>117</v>
      </c>
      <c r="T121" s="103" t="s">
        <v>118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119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206.51169659999999</v>
      </c>
      <c r="S122" s="105"/>
      <c r="T122" s="201">
        <f>T123</f>
        <v>111.84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100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120</v>
      </c>
      <c r="F123" s="206" t="s">
        <v>121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P124+P195+P210+P221+P228</f>
        <v>0</v>
      </c>
      <c r="Q123" s="211"/>
      <c r="R123" s="212">
        <f>R124+R195+R210+R221+R228</f>
        <v>206.51169659999999</v>
      </c>
      <c r="S123" s="211"/>
      <c r="T123" s="213">
        <f>T124+T195+T210+T221+T228</f>
        <v>111.84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75</v>
      </c>
      <c r="AU123" s="215" t="s">
        <v>76</v>
      </c>
      <c r="AY123" s="214" t="s">
        <v>122</v>
      </c>
      <c r="BK123" s="216">
        <f>BK124+BK195+BK210+BK221+BK228</f>
        <v>0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84</v>
      </c>
      <c r="F124" s="217" t="s">
        <v>123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SUM(P125:P194)</f>
        <v>0</v>
      </c>
      <c r="Q124" s="211"/>
      <c r="R124" s="212">
        <f>SUM(R125:R194)</f>
        <v>0.004614</v>
      </c>
      <c r="S124" s="211"/>
      <c r="T124" s="213">
        <f>SUM(T125:T194)</f>
        <v>111.84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84</v>
      </c>
      <c r="AY124" s="214" t="s">
        <v>122</v>
      </c>
      <c r="BK124" s="216">
        <f>SUM(BK125:BK194)</f>
        <v>0</v>
      </c>
    </row>
    <row r="125" s="2" customFormat="1" ht="33" customHeight="1">
      <c r="A125" s="39"/>
      <c r="B125" s="40"/>
      <c r="C125" s="219" t="s">
        <v>84</v>
      </c>
      <c r="D125" s="219" t="s">
        <v>124</v>
      </c>
      <c r="E125" s="220" t="s">
        <v>375</v>
      </c>
      <c r="F125" s="221" t="s">
        <v>376</v>
      </c>
      <c r="G125" s="222" t="s">
        <v>127</v>
      </c>
      <c r="H125" s="223">
        <v>4</v>
      </c>
      <c r="I125" s="224"/>
      <c r="J125" s="225">
        <f>ROUND(I125*H125,2)</f>
        <v>0</v>
      </c>
      <c r="K125" s="221" t="s">
        <v>128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129</v>
      </c>
      <c r="AT125" s="230" t="s">
        <v>124</v>
      </c>
      <c r="AU125" s="230" t="s">
        <v>86</v>
      </c>
      <c r="AY125" s="18" t="s">
        <v>122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129</v>
      </c>
      <c r="BM125" s="230" t="s">
        <v>377</v>
      </c>
    </row>
    <row r="126" s="2" customFormat="1" ht="24.15" customHeight="1">
      <c r="A126" s="39"/>
      <c r="B126" s="40"/>
      <c r="C126" s="219" t="s">
        <v>86</v>
      </c>
      <c r="D126" s="219" t="s">
        <v>124</v>
      </c>
      <c r="E126" s="220" t="s">
        <v>378</v>
      </c>
      <c r="F126" s="221" t="s">
        <v>379</v>
      </c>
      <c r="G126" s="222" t="s">
        <v>127</v>
      </c>
      <c r="H126" s="223">
        <v>22</v>
      </c>
      <c r="I126" s="224"/>
      <c r="J126" s="225">
        <f>ROUND(I126*H126,2)</f>
        <v>0</v>
      </c>
      <c r="K126" s="221" t="s">
        <v>128</v>
      </c>
      <c r="L126" s="45"/>
      <c r="M126" s="226" t="s">
        <v>1</v>
      </c>
      <c r="N126" s="227" t="s">
        <v>41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0.255</v>
      </c>
      <c r="T126" s="229">
        <f>S126*H126</f>
        <v>5.6100000000000003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129</v>
      </c>
      <c r="AT126" s="230" t="s">
        <v>124</v>
      </c>
      <c r="AU126" s="230" t="s">
        <v>86</v>
      </c>
      <c r="AY126" s="18" t="s">
        <v>122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84</v>
      </c>
      <c r="BK126" s="231">
        <f>ROUND(I126*H126,2)</f>
        <v>0</v>
      </c>
      <c r="BL126" s="18" t="s">
        <v>129</v>
      </c>
      <c r="BM126" s="230" t="s">
        <v>380</v>
      </c>
    </row>
    <row r="127" s="13" customFormat="1">
      <c r="A127" s="13"/>
      <c r="B127" s="232"/>
      <c r="C127" s="233"/>
      <c r="D127" s="234" t="s">
        <v>131</v>
      </c>
      <c r="E127" s="235" t="s">
        <v>1</v>
      </c>
      <c r="F127" s="236" t="s">
        <v>381</v>
      </c>
      <c r="G127" s="233"/>
      <c r="H127" s="235" t="s">
        <v>1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131</v>
      </c>
      <c r="AU127" s="242" t="s">
        <v>86</v>
      </c>
      <c r="AV127" s="13" t="s">
        <v>84</v>
      </c>
      <c r="AW127" s="13" t="s">
        <v>32</v>
      </c>
      <c r="AX127" s="13" t="s">
        <v>76</v>
      </c>
      <c r="AY127" s="242" t="s">
        <v>122</v>
      </c>
    </row>
    <row r="128" s="14" customFormat="1">
      <c r="A128" s="14"/>
      <c r="B128" s="243"/>
      <c r="C128" s="244"/>
      <c r="D128" s="234" t="s">
        <v>131</v>
      </c>
      <c r="E128" s="245" t="s">
        <v>1</v>
      </c>
      <c r="F128" s="246" t="s">
        <v>382</v>
      </c>
      <c r="G128" s="244"/>
      <c r="H128" s="247">
        <v>22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131</v>
      </c>
      <c r="AU128" s="253" t="s">
        <v>86</v>
      </c>
      <c r="AV128" s="14" t="s">
        <v>86</v>
      </c>
      <c r="AW128" s="14" t="s">
        <v>32</v>
      </c>
      <c r="AX128" s="14" t="s">
        <v>84</v>
      </c>
      <c r="AY128" s="253" t="s">
        <v>122</v>
      </c>
    </row>
    <row r="129" s="2" customFormat="1" ht="24.15" customHeight="1">
      <c r="A129" s="39"/>
      <c r="B129" s="40"/>
      <c r="C129" s="219" t="s">
        <v>143</v>
      </c>
      <c r="D129" s="219" t="s">
        <v>124</v>
      </c>
      <c r="E129" s="220" t="s">
        <v>383</v>
      </c>
      <c r="F129" s="221" t="s">
        <v>384</v>
      </c>
      <c r="G129" s="222" t="s">
        <v>127</v>
      </c>
      <c r="H129" s="223">
        <v>142.5</v>
      </c>
      <c r="I129" s="224"/>
      <c r="J129" s="225">
        <f>ROUND(I129*H129,2)</f>
        <v>0</v>
      </c>
      <c r="K129" s="221" t="s">
        <v>128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0.28999999999999998</v>
      </c>
      <c r="T129" s="229">
        <f>S129*H129</f>
        <v>41.324999999999996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129</v>
      </c>
      <c r="AT129" s="230" t="s">
        <v>124</v>
      </c>
      <c r="AU129" s="230" t="s">
        <v>86</v>
      </c>
      <c r="AY129" s="18" t="s">
        <v>122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129</v>
      </c>
      <c r="BM129" s="230" t="s">
        <v>385</v>
      </c>
    </row>
    <row r="130" s="13" customFormat="1">
      <c r="A130" s="13"/>
      <c r="B130" s="232"/>
      <c r="C130" s="233"/>
      <c r="D130" s="234" t="s">
        <v>131</v>
      </c>
      <c r="E130" s="235" t="s">
        <v>1</v>
      </c>
      <c r="F130" s="236" t="s">
        <v>381</v>
      </c>
      <c r="G130" s="233"/>
      <c r="H130" s="235" t="s">
        <v>1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131</v>
      </c>
      <c r="AU130" s="242" t="s">
        <v>86</v>
      </c>
      <c r="AV130" s="13" t="s">
        <v>84</v>
      </c>
      <c r="AW130" s="13" t="s">
        <v>32</v>
      </c>
      <c r="AX130" s="13" t="s">
        <v>76</v>
      </c>
      <c r="AY130" s="242" t="s">
        <v>122</v>
      </c>
    </row>
    <row r="131" s="14" customFormat="1">
      <c r="A131" s="14"/>
      <c r="B131" s="243"/>
      <c r="C131" s="244"/>
      <c r="D131" s="234" t="s">
        <v>131</v>
      </c>
      <c r="E131" s="245" t="s">
        <v>1</v>
      </c>
      <c r="F131" s="246" t="s">
        <v>386</v>
      </c>
      <c r="G131" s="244"/>
      <c r="H131" s="247">
        <v>142.5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131</v>
      </c>
      <c r="AU131" s="253" t="s">
        <v>86</v>
      </c>
      <c r="AV131" s="14" t="s">
        <v>86</v>
      </c>
      <c r="AW131" s="14" t="s">
        <v>32</v>
      </c>
      <c r="AX131" s="14" t="s">
        <v>84</v>
      </c>
      <c r="AY131" s="253" t="s">
        <v>122</v>
      </c>
    </row>
    <row r="132" s="2" customFormat="1" ht="24.15" customHeight="1">
      <c r="A132" s="39"/>
      <c r="B132" s="40"/>
      <c r="C132" s="219" t="s">
        <v>129</v>
      </c>
      <c r="D132" s="219" t="s">
        <v>124</v>
      </c>
      <c r="E132" s="220" t="s">
        <v>387</v>
      </c>
      <c r="F132" s="221" t="s">
        <v>388</v>
      </c>
      <c r="G132" s="222" t="s">
        <v>127</v>
      </c>
      <c r="H132" s="223">
        <v>22</v>
      </c>
      <c r="I132" s="224"/>
      <c r="J132" s="225">
        <f>ROUND(I132*H132,2)</f>
        <v>0</v>
      </c>
      <c r="K132" s="221" t="s">
        <v>128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0.44</v>
      </c>
      <c r="T132" s="229">
        <f>S132*H132</f>
        <v>9.6799999999999997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129</v>
      </c>
      <c r="AT132" s="230" t="s">
        <v>124</v>
      </c>
      <c r="AU132" s="230" t="s">
        <v>86</v>
      </c>
      <c r="AY132" s="18" t="s">
        <v>122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129</v>
      </c>
      <c r="BM132" s="230" t="s">
        <v>389</v>
      </c>
    </row>
    <row r="133" s="13" customFormat="1">
      <c r="A133" s="13"/>
      <c r="B133" s="232"/>
      <c r="C133" s="233"/>
      <c r="D133" s="234" t="s">
        <v>131</v>
      </c>
      <c r="E133" s="235" t="s">
        <v>1</v>
      </c>
      <c r="F133" s="236" t="s">
        <v>381</v>
      </c>
      <c r="G133" s="233"/>
      <c r="H133" s="235" t="s">
        <v>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131</v>
      </c>
      <c r="AU133" s="242" t="s">
        <v>86</v>
      </c>
      <c r="AV133" s="13" t="s">
        <v>84</v>
      </c>
      <c r="AW133" s="13" t="s">
        <v>32</v>
      </c>
      <c r="AX133" s="13" t="s">
        <v>76</v>
      </c>
      <c r="AY133" s="242" t="s">
        <v>122</v>
      </c>
    </row>
    <row r="134" s="14" customFormat="1">
      <c r="A134" s="14"/>
      <c r="B134" s="243"/>
      <c r="C134" s="244"/>
      <c r="D134" s="234" t="s">
        <v>131</v>
      </c>
      <c r="E134" s="245" t="s">
        <v>1</v>
      </c>
      <c r="F134" s="246" t="s">
        <v>390</v>
      </c>
      <c r="G134" s="244"/>
      <c r="H134" s="247">
        <v>22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131</v>
      </c>
      <c r="AU134" s="253" t="s">
        <v>86</v>
      </c>
      <c r="AV134" s="14" t="s">
        <v>86</v>
      </c>
      <c r="AW134" s="14" t="s">
        <v>32</v>
      </c>
      <c r="AX134" s="14" t="s">
        <v>84</v>
      </c>
      <c r="AY134" s="253" t="s">
        <v>122</v>
      </c>
    </row>
    <row r="135" s="2" customFormat="1" ht="33" customHeight="1">
      <c r="A135" s="39"/>
      <c r="B135" s="40"/>
      <c r="C135" s="219" t="s">
        <v>154</v>
      </c>
      <c r="D135" s="219" t="s">
        <v>124</v>
      </c>
      <c r="E135" s="220" t="s">
        <v>391</v>
      </c>
      <c r="F135" s="221" t="s">
        <v>392</v>
      </c>
      <c r="G135" s="222" t="s">
        <v>127</v>
      </c>
      <c r="H135" s="223">
        <v>142.5</v>
      </c>
      <c r="I135" s="224"/>
      <c r="J135" s="225">
        <f>ROUND(I135*H135,2)</f>
        <v>0</v>
      </c>
      <c r="K135" s="221" t="s">
        <v>128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0.33000000000000002</v>
      </c>
      <c r="T135" s="229">
        <f>S135*H135</f>
        <v>47.025000000000006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129</v>
      </c>
      <c r="AT135" s="230" t="s">
        <v>124</v>
      </c>
      <c r="AU135" s="230" t="s">
        <v>86</v>
      </c>
      <c r="AY135" s="18" t="s">
        <v>122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129</v>
      </c>
      <c r="BM135" s="230" t="s">
        <v>393</v>
      </c>
    </row>
    <row r="136" s="13" customFormat="1">
      <c r="A136" s="13"/>
      <c r="B136" s="232"/>
      <c r="C136" s="233"/>
      <c r="D136" s="234" t="s">
        <v>131</v>
      </c>
      <c r="E136" s="235" t="s">
        <v>1</v>
      </c>
      <c r="F136" s="236" t="s">
        <v>381</v>
      </c>
      <c r="G136" s="233"/>
      <c r="H136" s="235" t="s">
        <v>1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131</v>
      </c>
      <c r="AU136" s="242" t="s">
        <v>86</v>
      </c>
      <c r="AV136" s="13" t="s">
        <v>84</v>
      </c>
      <c r="AW136" s="13" t="s">
        <v>32</v>
      </c>
      <c r="AX136" s="13" t="s">
        <v>76</v>
      </c>
      <c r="AY136" s="242" t="s">
        <v>122</v>
      </c>
    </row>
    <row r="137" s="14" customFormat="1">
      <c r="A137" s="14"/>
      <c r="B137" s="243"/>
      <c r="C137" s="244"/>
      <c r="D137" s="234" t="s">
        <v>131</v>
      </c>
      <c r="E137" s="245" t="s">
        <v>1</v>
      </c>
      <c r="F137" s="246" t="s">
        <v>394</v>
      </c>
      <c r="G137" s="244"/>
      <c r="H137" s="247">
        <v>142.5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131</v>
      </c>
      <c r="AU137" s="253" t="s">
        <v>86</v>
      </c>
      <c r="AV137" s="14" t="s">
        <v>86</v>
      </c>
      <c r="AW137" s="14" t="s">
        <v>32</v>
      </c>
      <c r="AX137" s="14" t="s">
        <v>84</v>
      </c>
      <c r="AY137" s="253" t="s">
        <v>122</v>
      </c>
    </row>
    <row r="138" s="2" customFormat="1" ht="16.5" customHeight="1">
      <c r="A138" s="39"/>
      <c r="B138" s="40"/>
      <c r="C138" s="219" t="s">
        <v>160</v>
      </c>
      <c r="D138" s="219" t="s">
        <v>124</v>
      </c>
      <c r="E138" s="220" t="s">
        <v>395</v>
      </c>
      <c r="F138" s="221" t="s">
        <v>396</v>
      </c>
      <c r="G138" s="222" t="s">
        <v>136</v>
      </c>
      <c r="H138" s="223">
        <v>40</v>
      </c>
      <c r="I138" s="224"/>
      <c r="J138" s="225">
        <f>ROUND(I138*H138,2)</f>
        <v>0</v>
      </c>
      <c r="K138" s="221" t="s">
        <v>128</v>
      </c>
      <c r="L138" s="45"/>
      <c r="M138" s="226" t="s">
        <v>1</v>
      </c>
      <c r="N138" s="227" t="s">
        <v>41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0.20499999999999999</v>
      </c>
      <c r="T138" s="229">
        <f>S138*H138</f>
        <v>8.1999999999999993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129</v>
      </c>
      <c r="AT138" s="230" t="s">
        <v>124</v>
      </c>
      <c r="AU138" s="230" t="s">
        <v>86</v>
      </c>
      <c r="AY138" s="18" t="s">
        <v>122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84</v>
      </c>
      <c r="BK138" s="231">
        <f>ROUND(I138*H138,2)</f>
        <v>0</v>
      </c>
      <c r="BL138" s="18" t="s">
        <v>129</v>
      </c>
      <c r="BM138" s="230" t="s">
        <v>397</v>
      </c>
    </row>
    <row r="139" s="2" customFormat="1" ht="24.15" customHeight="1">
      <c r="A139" s="39"/>
      <c r="B139" s="40"/>
      <c r="C139" s="219" t="s">
        <v>164</v>
      </c>
      <c r="D139" s="219" t="s">
        <v>124</v>
      </c>
      <c r="E139" s="220" t="s">
        <v>398</v>
      </c>
      <c r="F139" s="221" t="s">
        <v>399</v>
      </c>
      <c r="G139" s="222" t="s">
        <v>127</v>
      </c>
      <c r="H139" s="223">
        <v>88.200000000000003</v>
      </c>
      <c r="I139" s="224"/>
      <c r="J139" s="225">
        <f>ROUND(I139*H139,2)</f>
        <v>0</v>
      </c>
      <c r="K139" s="221" t="s">
        <v>128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129</v>
      </c>
      <c r="AT139" s="230" t="s">
        <v>124</v>
      </c>
      <c r="AU139" s="230" t="s">
        <v>86</v>
      </c>
      <c r="AY139" s="18" t="s">
        <v>122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129</v>
      </c>
      <c r="BM139" s="230" t="s">
        <v>400</v>
      </c>
    </row>
    <row r="140" s="13" customFormat="1">
      <c r="A140" s="13"/>
      <c r="B140" s="232"/>
      <c r="C140" s="233"/>
      <c r="D140" s="234" t="s">
        <v>131</v>
      </c>
      <c r="E140" s="235" t="s">
        <v>1</v>
      </c>
      <c r="F140" s="236" t="s">
        <v>401</v>
      </c>
      <c r="G140" s="233"/>
      <c r="H140" s="235" t="s">
        <v>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131</v>
      </c>
      <c r="AU140" s="242" t="s">
        <v>86</v>
      </c>
      <c r="AV140" s="13" t="s">
        <v>84</v>
      </c>
      <c r="AW140" s="13" t="s">
        <v>32</v>
      </c>
      <c r="AX140" s="13" t="s">
        <v>76</v>
      </c>
      <c r="AY140" s="242" t="s">
        <v>122</v>
      </c>
    </row>
    <row r="141" s="14" customFormat="1">
      <c r="A141" s="14"/>
      <c r="B141" s="243"/>
      <c r="C141" s="244"/>
      <c r="D141" s="234" t="s">
        <v>131</v>
      </c>
      <c r="E141" s="245" t="s">
        <v>1</v>
      </c>
      <c r="F141" s="246" t="s">
        <v>402</v>
      </c>
      <c r="G141" s="244"/>
      <c r="H141" s="247">
        <v>230.69999999999999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131</v>
      </c>
      <c r="AU141" s="253" t="s">
        <v>86</v>
      </c>
      <c r="AV141" s="14" t="s">
        <v>86</v>
      </c>
      <c r="AW141" s="14" t="s">
        <v>32</v>
      </c>
      <c r="AX141" s="14" t="s">
        <v>76</v>
      </c>
      <c r="AY141" s="253" t="s">
        <v>122</v>
      </c>
    </row>
    <row r="142" s="13" customFormat="1">
      <c r="A142" s="13"/>
      <c r="B142" s="232"/>
      <c r="C142" s="233"/>
      <c r="D142" s="234" t="s">
        <v>131</v>
      </c>
      <c r="E142" s="235" t="s">
        <v>1</v>
      </c>
      <c r="F142" s="236" t="s">
        <v>403</v>
      </c>
      <c r="G142" s="233"/>
      <c r="H142" s="235" t="s">
        <v>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131</v>
      </c>
      <c r="AU142" s="242" t="s">
        <v>86</v>
      </c>
      <c r="AV142" s="13" t="s">
        <v>84</v>
      </c>
      <c r="AW142" s="13" t="s">
        <v>32</v>
      </c>
      <c r="AX142" s="13" t="s">
        <v>76</v>
      </c>
      <c r="AY142" s="242" t="s">
        <v>122</v>
      </c>
    </row>
    <row r="143" s="14" customFormat="1">
      <c r="A143" s="14"/>
      <c r="B143" s="243"/>
      <c r="C143" s="244"/>
      <c r="D143" s="234" t="s">
        <v>131</v>
      </c>
      <c r="E143" s="245" t="s">
        <v>1</v>
      </c>
      <c r="F143" s="246" t="s">
        <v>404</v>
      </c>
      <c r="G143" s="244"/>
      <c r="H143" s="247">
        <v>-142.5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131</v>
      </c>
      <c r="AU143" s="253" t="s">
        <v>86</v>
      </c>
      <c r="AV143" s="14" t="s">
        <v>86</v>
      </c>
      <c r="AW143" s="14" t="s">
        <v>32</v>
      </c>
      <c r="AX143" s="14" t="s">
        <v>76</v>
      </c>
      <c r="AY143" s="253" t="s">
        <v>122</v>
      </c>
    </row>
    <row r="144" s="13" customFormat="1">
      <c r="A144" s="13"/>
      <c r="B144" s="232"/>
      <c r="C144" s="233"/>
      <c r="D144" s="234" t="s">
        <v>131</v>
      </c>
      <c r="E144" s="235" t="s">
        <v>1</v>
      </c>
      <c r="F144" s="236" t="s">
        <v>405</v>
      </c>
      <c r="G144" s="233"/>
      <c r="H144" s="235" t="s">
        <v>1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131</v>
      </c>
      <c r="AU144" s="242" t="s">
        <v>86</v>
      </c>
      <c r="AV144" s="13" t="s">
        <v>84</v>
      </c>
      <c r="AW144" s="13" t="s">
        <v>32</v>
      </c>
      <c r="AX144" s="13" t="s">
        <v>76</v>
      </c>
      <c r="AY144" s="242" t="s">
        <v>122</v>
      </c>
    </row>
    <row r="145" s="15" customFormat="1">
      <c r="A145" s="15"/>
      <c r="B145" s="254"/>
      <c r="C145" s="255"/>
      <c r="D145" s="234" t="s">
        <v>131</v>
      </c>
      <c r="E145" s="256" t="s">
        <v>1</v>
      </c>
      <c r="F145" s="257" t="s">
        <v>142</v>
      </c>
      <c r="G145" s="255"/>
      <c r="H145" s="258">
        <v>88.199999999999989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4" t="s">
        <v>131</v>
      </c>
      <c r="AU145" s="264" t="s">
        <v>86</v>
      </c>
      <c r="AV145" s="15" t="s">
        <v>129</v>
      </c>
      <c r="AW145" s="15" t="s">
        <v>32</v>
      </c>
      <c r="AX145" s="15" t="s">
        <v>84</v>
      </c>
      <c r="AY145" s="264" t="s">
        <v>122</v>
      </c>
    </row>
    <row r="146" s="2" customFormat="1" ht="24.15" customHeight="1">
      <c r="A146" s="39"/>
      <c r="B146" s="40"/>
      <c r="C146" s="219" t="s">
        <v>172</v>
      </c>
      <c r="D146" s="219" t="s">
        <v>124</v>
      </c>
      <c r="E146" s="220" t="s">
        <v>406</v>
      </c>
      <c r="F146" s="221" t="s">
        <v>407</v>
      </c>
      <c r="G146" s="222" t="s">
        <v>127</v>
      </c>
      <c r="H146" s="223">
        <v>188</v>
      </c>
      <c r="I146" s="224"/>
      <c r="J146" s="225">
        <f>ROUND(I146*H146,2)</f>
        <v>0</v>
      </c>
      <c r="K146" s="221" t="s">
        <v>128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129</v>
      </c>
      <c r="AT146" s="230" t="s">
        <v>124</v>
      </c>
      <c r="AU146" s="230" t="s">
        <v>86</v>
      </c>
      <c r="AY146" s="18" t="s">
        <v>122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129</v>
      </c>
      <c r="BM146" s="230" t="s">
        <v>408</v>
      </c>
    </row>
    <row r="147" s="13" customFormat="1">
      <c r="A147" s="13"/>
      <c r="B147" s="232"/>
      <c r="C147" s="233"/>
      <c r="D147" s="234" t="s">
        <v>131</v>
      </c>
      <c r="E147" s="235" t="s">
        <v>1</v>
      </c>
      <c r="F147" s="236" t="s">
        <v>409</v>
      </c>
      <c r="G147" s="233"/>
      <c r="H147" s="235" t="s">
        <v>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131</v>
      </c>
      <c r="AU147" s="242" t="s">
        <v>86</v>
      </c>
      <c r="AV147" s="13" t="s">
        <v>84</v>
      </c>
      <c r="AW147" s="13" t="s">
        <v>32</v>
      </c>
      <c r="AX147" s="13" t="s">
        <v>76</v>
      </c>
      <c r="AY147" s="242" t="s">
        <v>122</v>
      </c>
    </row>
    <row r="148" s="14" customFormat="1">
      <c r="A148" s="14"/>
      <c r="B148" s="243"/>
      <c r="C148" s="244"/>
      <c r="D148" s="234" t="s">
        <v>131</v>
      </c>
      <c r="E148" s="245" t="s">
        <v>1</v>
      </c>
      <c r="F148" s="246" t="s">
        <v>410</v>
      </c>
      <c r="G148" s="244"/>
      <c r="H148" s="247">
        <v>109.5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131</v>
      </c>
      <c r="AU148" s="253" t="s">
        <v>86</v>
      </c>
      <c r="AV148" s="14" t="s">
        <v>86</v>
      </c>
      <c r="AW148" s="14" t="s">
        <v>32</v>
      </c>
      <c r="AX148" s="14" t="s">
        <v>76</v>
      </c>
      <c r="AY148" s="253" t="s">
        <v>122</v>
      </c>
    </row>
    <row r="149" s="13" customFormat="1">
      <c r="A149" s="13"/>
      <c r="B149" s="232"/>
      <c r="C149" s="233"/>
      <c r="D149" s="234" t="s">
        <v>131</v>
      </c>
      <c r="E149" s="235" t="s">
        <v>1</v>
      </c>
      <c r="F149" s="236" t="s">
        <v>411</v>
      </c>
      <c r="G149" s="233"/>
      <c r="H149" s="235" t="s">
        <v>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131</v>
      </c>
      <c r="AU149" s="242" t="s">
        <v>86</v>
      </c>
      <c r="AV149" s="13" t="s">
        <v>84</v>
      </c>
      <c r="AW149" s="13" t="s">
        <v>32</v>
      </c>
      <c r="AX149" s="13" t="s">
        <v>76</v>
      </c>
      <c r="AY149" s="242" t="s">
        <v>122</v>
      </c>
    </row>
    <row r="150" s="14" customFormat="1">
      <c r="A150" s="14"/>
      <c r="B150" s="243"/>
      <c r="C150" s="244"/>
      <c r="D150" s="234" t="s">
        <v>131</v>
      </c>
      <c r="E150" s="245" t="s">
        <v>1</v>
      </c>
      <c r="F150" s="246" t="s">
        <v>412</v>
      </c>
      <c r="G150" s="244"/>
      <c r="H150" s="247">
        <v>78.5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131</v>
      </c>
      <c r="AU150" s="253" t="s">
        <v>86</v>
      </c>
      <c r="AV150" s="14" t="s">
        <v>86</v>
      </c>
      <c r="AW150" s="14" t="s">
        <v>32</v>
      </c>
      <c r="AX150" s="14" t="s">
        <v>76</v>
      </c>
      <c r="AY150" s="253" t="s">
        <v>122</v>
      </c>
    </row>
    <row r="151" s="15" customFormat="1">
      <c r="A151" s="15"/>
      <c r="B151" s="254"/>
      <c r="C151" s="255"/>
      <c r="D151" s="234" t="s">
        <v>131</v>
      </c>
      <c r="E151" s="256" t="s">
        <v>1</v>
      </c>
      <c r="F151" s="257" t="s">
        <v>142</v>
      </c>
      <c r="G151" s="255"/>
      <c r="H151" s="258">
        <v>188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131</v>
      </c>
      <c r="AU151" s="264" t="s">
        <v>86</v>
      </c>
      <c r="AV151" s="15" t="s">
        <v>129</v>
      </c>
      <c r="AW151" s="15" t="s">
        <v>32</v>
      </c>
      <c r="AX151" s="15" t="s">
        <v>84</v>
      </c>
      <c r="AY151" s="264" t="s">
        <v>122</v>
      </c>
    </row>
    <row r="152" s="2" customFormat="1" ht="33" customHeight="1">
      <c r="A152" s="39"/>
      <c r="B152" s="40"/>
      <c r="C152" s="219" t="s">
        <v>176</v>
      </c>
      <c r="D152" s="219" t="s">
        <v>124</v>
      </c>
      <c r="E152" s="220" t="s">
        <v>413</v>
      </c>
      <c r="F152" s="221" t="s">
        <v>414</v>
      </c>
      <c r="G152" s="222" t="s">
        <v>149</v>
      </c>
      <c r="H152" s="223">
        <v>5.7599999999999998</v>
      </c>
      <c r="I152" s="224"/>
      <c r="J152" s="225">
        <f>ROUND(I152*H152,2)</f>
        <v>0</v>
      </c>
      <c r="K152" s="221" t="s">
        <v>128</v>
      </c>
      <c r="L152" s="45"/>
      <c r="M152" s="226" t="s">
        <v>1</v>
      </c>
      <c r="N152" s="227" t="s">
        <v>41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129</v>
      </c>
      <c r="AT152" s="230" t="s">
        <v>124</v>
      </c>
      <c r="AU152" s="230" t="s">
        <v>86</v>
      </c>
      <c r="AY152" s="18" t="s">
        <v>122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84</v>
      </c>
      <c r="BK152" s="231">
        <f>ROUND(I152*H152,2)</f>
        <v>0</v>
      </c>
      <c r="BL152" s="18" t="s">
        <v>129</v>
      </c>
      <c r="BM152" s="230" t="s">
        <v>415</v>
      </c>
    </row>
    <row r="153" s="13" customFormat="1">
      <c r="A153" s="13"/>
      <c r="B153" s="232"/>
      <c r="C153" s="233"/>
      <c r="D153" s="234" t="s">
        <v>131</v>
      </c>
      <c r="E153" s="235" t="s">
        <v>1</v>
      </c>
      <c r="F153" s="236" t="s">
        <v>416</v>
      </c>
      <c r="G153" s="233"/>
      <c r="H153" s="235" t="s">
        <v>1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131</v>
      </c>
      <c r="AU153" s="242" t="s">
        <v>86</v>
      </c>
      <c r="AV153" s="13" t="s">
        <v>84</v>
      </c>
      <c r="AW153" s="13" t="s">
        <v>32</v>
      </c>
      <c r="AX153" s="13" t="s">
        <v>76</v>
      </c>
      <c r="AY153" s="242" t="s">
        <v>122</v>
      </c>
    </row>
    <row r="154" s="14" customFormat="1">
      <c r="A154" s="14"/>
      <c r="B154" s="243"/>
      <c r="C154" s="244"/>
      <c r="D154" s="234" t="s">
        <v>131</v>
      </c>
      <c r="E154" s="245" t="s">
        <v>1</v>
      </c>
      <c r="F154" s="246" t="s">
        <v>417</v>
      </c>
      <c r="G154" s="244"/>
      <c r="H154" s="247">
        <v>5.7599999999999998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131</v>
      </c>
      <c r="AU154" s="253" t="s">
        <v>86</v>
      </c>
      <c r="AV154" s="14" t="s">
        <v>86</v>
      </c>
      <c r="AW154" s="14" t="s">
        <v>32</v>
      </c>
      <c r="AX154" s="14" t="s">
        <v>84</v>
      </c>
      <c r="AY154" s="253" t="s">
        <v>122</v>
      </c>
    </row>
    <row r="155" s="2" customFormat="1" ht="37.8" customHeight="1">
      <c r="A155" s="39"/>
      <c r="B155" s="40"/>
      <c r="C155" s="219" t="s">
        <v>180</v>
      </c>
      <c r="D155" s="219" t="s">
        <v>124</v>
      </c>
      <c r="E155" s="220" t="s">
        <v>155</v>
      </c>
      <c r="F155" s="221" t="s">
        <v>156</v>
      </c>
      <c r="G155" s="222" t="s">
        <v>149</v>
      </c>
      <c r="H155" s="223">
        <v>5.7599999999999998</v>
      </c>
      <c r="I155" s="224"/>
      <c r="J155" s="225">
        <f>ROUND(I155*H155,2)</f>
        <v>0</v>
      </c>
      <c r="K155" s="221" t="s">
        <v>128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129</v>
      </c>
      <c r="AT155" s="230" t="s">
        <v>124</v>
      </c>
      <c r="AU155" s="230" t="s">
        <v>86</v>
      </c>
      <c r="AY155" s="18" t="s">
        <v>122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129</v>
      </c>
      <c r="BM155" s="230" t="s">
        <v>418</v>
      </c>
    </row>
    <row r="156" s="2" customFormat="1" ht="24.15" customHeight="1">
      <c r="A156" s="39"/>
      <c r="B156" s="40"/>
      <c r="C156" s="219" t="s">
        <v>184</v>
      </c>
      <c r="D156" s="219" t="s">
        <v>124</v>
      </c>
      <c r="E156" s="220" t="s">
        <v>419</v>
      </c>
      <c r="F156" s="221" t="s">
        <v>420</v>
      </c>
      <c r="G156" s="222" t="s">
        <v>127</v>
      </c>
      <c r="H156" s="223">
        <v>4</v>
      </c>
      <c r="I156" s="224"/>
      <c r="J156" s="225">
        <f>ROUND(I156*H156,2)</f>
        <v>0</v>
      </c>
      <c r="K156" s="221" t="s">
        <v>128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129</v>
      </c>
      <c r="AT156" s="230" t="s">
        <v>124</v>
      </c>
      <c r="AU156" s="230" t="s">
        <v>86</v>
      </c>
      <c r="AY156" s="18" t="s">
        <v>122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129</v>
      </c>
      <c r="BM156" s="230" t="s">
        <v>421</v>
      </c>
    </row>
    <row r="157" s="2" customFormat="1" ht="37.8" customHeight="1">
      <c r="A157" s="39"/>
      <c r="B157" s="40"/>
      <c r="C157" s="219" t="s">
        <v>188</v>
      </c>
      <c r="D157" s="219" t="s">
        <v>124</v>
      </c>
      <c r="E157" s="220" t="s">
        <v>422</v>
      </c>
      <c r="F157" s="221" t="s">
        <v>423</v>
      </c>
      <c r="G157" s="222" t="s">
        <v>149</v>
      </c>
      <c r="H157" s="223">
        <v>214.84</v>
      </c>
      <c r="I157" s="224"/>
      <c r="J157" s="225">
        <f>ROUND(I157*H157,2)</f>
        <v>0</v>
      </c>
      <c r="K157" s="221" t="s">
        <v>128</v>
      </c>
      <c r="L157" s="45"/>
      <c r="M157" s="226" t="s">
        <v>1</v>
      </c>
      <c r="N157" s="227" t="s">
        <v>41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129</v>
      </c>
      <c r="AT157" s="230" t="s">
        <v>124</v>
      </c>
      <c r="AU157" s="230" t="s">
        <v>86</v>
      </c>
      <c r="AY157" s="18" t="s">
        <v>122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129</v>
      </c>
      <c r="BM157" s="230" t="s">
        <v>424</v>
      </c>
    </row>
    <row r="158" s="13" customFormat="1">
      <c r="A158" s="13"/>
      <c r="B158" s="232"/>
      <c r="C158" s="233"/>
      <c r="D158" s="234" t="s">
        <v>131</v>
      </c>
      <c r="E158" s="235" t="s">
        <v>1</v>
      </c>
      <c r="F158" s="236" t="s">
        <v>401</v>
      </c>
      <c r="G158" s="233"/>
      <c r="H158" s="235" t="s">
        <v>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131</v>
      </c>
      <c r="AU158" s="242" t="s">
        <v>86</v>
      </c>
      <c r="AV158" s="13" t="s">
        <v>84</v>
      </c>
      <c r="AW158" s="13" t="s">
        <v>32</v>
      </c>
      <c r="AX158" s="13" t="s">
        <v>76</v>
      </c>
      <c r="AY158" s="242" t="s">
        <v>122</v>
      </c>
    </row>
    <row r="159" s="14" customFormat="1">
      <c r="A159" s="14"/>
      <c r="B159" s="243"/>
      <c r="C159" s="244"/>
      <c r="D159" s="234" t="s">
        <v>131</v>
      </c>
      <c r="E159" s="245" t="s">
        <v>1</v>
      </c>
      <c r="F159" s="246" t="s">
        <v>425</v>
      </c>
      <c r="G159" s="244"/>
      <c r="H159" s="247">
        <v>52.920000000000002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131</v>
      </c>
      <c r="AU159" s="253" t="s">
        <v>86</v>
      </c>
      <c r="AV159" s="14" t="s">
        <v>86</v>
      </c>
      <c r="AW159" s="14" t="s">
        <v>32</v>
      </c>
      <c r="AX159" s="14" t="s">
        <v>76</v>
      </c>
      <c r="AY159" s="253" t="s">
        <v>122</v>
      </c>
    </row>
    <row r="160" s="14" customFormat="1">
      <c r="A160" s="14"/>
      <c r="B160" s="243"/>
      <c r="C160" s="244"/>
      <c r="D160" s="234" t="s">
        <v>131</v>
      </c>
      <c r="E160" s="245" t="s">
        <v>1</v>
      </c>
      <c r="F160" s="246" t="s">
        <v>426</v>
      </c>
      <c r="G160" s="244"/>
      <c r="H160" s="247">
        <v>150.40000000000001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131</v>
      </c>
      <c r="AU160" s="253" t="s">
        <v>86</v>
      </c>
      <c r="AV160" s="14" t="s">
        <v>86</v>
      </c>
      <c r="AW160" s="14" t="s">
        <v>32</v>
      </c>
      <c r="AX160" s="14" t="s">
        <v>76</v>
      </c>
      <c r="AY160" s="253" t="s">
        <v>122</v>
      </c>
    </row>
    <row r="161" s="13" customFormat="1">
      <c r="A161" s="13"/>
      <c r="B161" s="232"/>
      <c r="C161" s="233"/>
      <c r="D161" s="234" t="s">
        <v>131</v>
      </c>
      <c r="E161" s="235" t="s">
        <v>1</v>
      </c>
      <c r="F161" s="236" t="s">
        <v>416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131</v>
      </c>
      <c r="AU161" s="242" t="s">
        <v>86</v>
      </c>
      <c r="AV161" s="13" t="s">
        <v>84</v>
      </c>
      <c r="AW161" s="13" t="s">
        <v>32</v>
      </c>
      <c r="AX161" s="13" t="s">
        <v>76</v>
      </c>
      <c r="AY161" s="242" t="s">
        <v>122</v>
      </c>
    </row>
    <row r="162" s="14" customFormat="1">
      <c r="A162" s="14"/>
      <c r="B162" s="243"/>
      <c r="C162" s="244"/>
      <c r="D162" s="234" t="s">
        <v>131</v>
      </c>
      <c r="E162" s="245" t="s">
        <v>1</v>
      </c>
      <c r="F162" s="246" t="s">
        <v>427</v>
      </c>
      <c r="G162" s="244"/>
      <c r="H162" s="247">
        <v>11.52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131</v>
      </c>
      <c r="AU162" s="253" t="s">
        <v>86</v>
      </c>
      <c r="AV162" s="14" t="s">
        <v>86</v>
      </c>
      <c r="AW162" s="14" t="s">
        <v>32</v>
      </c>
      <c r="AX162" s="14" t="s">
        <v>76</v>
      </c>
      <c r="AY162" s="253" t="s">
        <v>122</v>
      </c>
    </row>
    <row r="163" s="15" customFormat="1">
      <c r="A163" s="15"/>
      <c r="B163" s="254"/>
      <c r="C163" s="255"/>
      <c r="D163" s="234" t="s">
        <v>131</v>
      </c>
      <c r="E163" s="256" t="s">
        <v>1</v>
      </c>
      <c r="F163" s="257" t="s">
        <v>142</v>
      </c>
      <c r="G163" s="255"/>
      <c r="H163" s="258">
        <v>214.84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4" t="s">
        <v>131</v>
      </c>
      <c r="AU163" s="264" t="s">
        <v>86</v>
      </c>
      <c r="AV163" s="15" t="s">
        <v>129</v>
      </c>
      <c r="AW163" s="15" t="s">
        <v>32</v>
      </c>
      <c r="AX163" s="15" t="s">
        <v>84</v>
      </c>
      <c r="AY163" s="264" t="s">
        <v>122</v>
      </c>
    </row>
    <row r="164" s="2" customFormat="1" ht="24.15" customHeight="1">
      <c r="A164" s="39"/>
      <c r="B164" s="40"/>
      <c r="C164" s="219" t="s">
        <v>192</v>
      </c>
      <c r="D164" s="219" t="s">
        <v>124</v>
      </c>
      <c r="E164" s="220" t="s">
        <v>173</v>
      </c>
      <c r="F164" s="221" t="s">
        <v>174</v>
      </c>
      <c r="G164" s="222" t="s">
        <v>149</v>
      </c>
      <c r="H164" s="223">
        <v>5.7599999999999998</v>
      </c>
      <c r="I164" s="224"/>
      <c r="J164" s="225">
        <f>ROUND(I164*H164,2)</f>
        <v>0</v>
      </c>
      <c r="K164" s="221" t="s">
        <v>128</v>
      </c>
      <c r="L164" s="45"/>
      <c r="M164" s="226" t="s">
        <v>1</v>
      </c>
      <c r="N164" s="227" t="s">
        <v>41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129</v>
      </c>
      <c r="AT164" s="230" t="s">
        <v>124</v>
      </c>
      <c r="AU164" s="230" t="s">
        <v>86</v>
      </c>
      <c r="AY164" s="18" t="s">
        <v>122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84</v>
      </c>
      <c r="BK164" s="231">
        <f>ROUND(I164*H164,2)</f>
        <v>0</v>
      </c>
      <c r="BL164" s="18" t="s">
        <v>129</v>
      </c>
      <c r="BM164" s="230" t="s">
        <v>428</v>
      </c>
    </row>
    <row r="165" s="2" customFormat="1" ht="24.15" customHeight="1">
      <c r="A165" s="39"/>
      <c r="B165" s="40"/>
      <c r="C165" s="219" t="s">
        <v>196</v>
      </c>
      <c r="D165" s="219" t="s">
        <v>124</v>
      </c>
      <c r="E165" s="220" t="s">
        <v>181</v>
      </c>
      <c r="F165" s="221" t="s">
        <v>182</v>
      </c>
      <c r="G165" s="222" t="s">
        <v>149</v>
      </c>
      <c r="H165" s="223">
        <v>214.84</v>
      </c>
      <c r="I165" s="224"/>
      <c r="J165" s="225">
        <f>ROUND(I165*H165,2)</f>
        <v>0</v>
      </c>
      <c r="K165" s="221" t="s">
        <v>128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129</v>
      </c>
      <c r="AT165" s="230" t="s">
        <v>124</v>
      </c>
      <c r="AU165" s="230" t="s">
        <v>86</v>
      </c>
      <c r="AY165" s="18" t="s">
        <v>122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129</v>
      </c>
      <c r="BM165" s="230" t="s">
        <v>429</v>
      </c>
    </row>
    <row r="166" s="13" customFormat="1">
      <c r="A166" s="13"/>
      <c r="B166" s="232"/>
      <c r="C166" s="233"/>
      <c r="D166" s="234" t="s">
        <v>131</v>
      </c>
      <c r="E166" s="235" t="s">
        <v>1</v>
      </c>
      <c r="F166" s="236" t="s">
        <v>401</v>
      </c>
      <c r="G166" s="233"/>
      <c r="H166" s="235" t="s">
        <v>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131</v>
      </c>
      <c r="AU166" s="242" t="s">
        <v>86</v>
      </c>
      <c r="AV166" s="13" t="s">
        <v>84</v>
      </c>
      <c r="AW166" s="13" t="s">
        <v>32</v>
      </c>
      <c r="AX166" s="13" t="s">
        <v>76</v>
      </c>
      <c r="AY166" s="242" t="s">
        <v>122</v>
      </c>
    </row>
    <row r="167" s="14" customFormat="1">
      <c r="A167" s="14"/>
      <c r="B167" s="243"/>
      <c r="C167" s="244"/>
      <c r="D167" s="234" t="s">
        <v>131</v>
      </c>
      <c r="E167" s="245" t="s">
        <v>1</v>
      </c>
      <c r="F167" s="246" t="s">
        <v>425</v>
      </c>
      <c r="G167" s="244"/>
      <c r="H167" s="247">
        <v>52.920000000000002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131</v>
      </c>
      <c r="AU167" s="253" t="s">
        <v>86</v>
      </c>
      <c r="AV167" s="14" t="s">
        <v>86</v>
      </c>
      <c r="AW167" s="14" t="s">
        <v>32</v>
      </c>
      <c r="AX167" s="14" t="s">
        <v>76</v>
      </c>
      <c r="AY167" s="253" t="s">
        <v>122</v>
      </c>
    </row>
    <row r="168" s="14" customFormat="1">
      <c r="A168" s="14"/>
      <c r="B168" s="243"/>
      <c r="C168" s="244"/>
      <c r="D168" s="234" t="s">
        <v>131</v>
      </c>
      <c r="E168" s="245" t="s">
        <v>1</v>
      </c>
      <c r="F168" s="246" t="s">
        <v>426</v>
      </c>
      <c r="G168" s="244"/>
      <c r="H168" s="247">
        <v>150.40000000000001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131</v>
      </c>
      <c r="AU168" s="253" t="s">
        <v>86</v>
      </c>
      <c r="AV168" s="14" t="s">
        <v>86</v>
      </c>
      <c r="AW168" s="14" t="s">
        <v>32</v>
      </c>
      <c r="AX168" s="14" t="s">
        <v>76</v>
      </c>
      <c r="AY168" s="253" t="s">
        <v>122</v>
      </c>
    </row>
    <row r="169" s="13" customFormat="1">
      <c r="A169" s="13"/>
      <c r="B169" s="232"/>
      <c r="C169" s="233"/>
      <c r="D169" s="234" t="s">
        <v>131</v>
      </c>
      <c r="E169" s="235" t="s">
        <v>1</v>
      </c>
      <c r="F169" s="236" t="s">
        <v>416</v>
      </c>
      <c r="G169" s="233"/>
      <c r="H169" s="235" t="s">
        <v>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131</v>
      </c>
      <c r="AU169" s="242" t="s">
        <v>86</v>
      </c>
      <c r="AV169" s="13" t="s">
        <v>84</v>
      </c>
      <c r="AW169" s="13" t="s">
        <v>32</v>
      </c>
      <c r="AX169" s="13" t="s">
        <v>76</v>
      </c>
      <c r="AY169" s="242" t="s">
        <v>122</v>
      </c>
    </row>
    <row r="170" s="14" customFormat="1">
      <c r="A170" s="14"/>
      <c r="B170" s="243"/>
      <c r="C170" s="244"/>
      <c r="D170" s="234" t="s">
        <v>131</v>
      </c>
      <c r="E170" s="245" t="s">
        <v>1</v>
      </c>
      <c r="F170" s="246" t="s">
        <v>427</v>
      </c>
      <c r="G170" s="244"/>
      <c r="H170" s="247">
        <v>11.52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131</v>
      </c>
      <c r="AU170" s="253" t="s">
        <v>86</v>
      </c>
      <c r="AV170" s="14" t="s">
        <v>86</v>
      </c>
      <c r="AW170" s="14" t="s">
        <v>32</v>
      </c>
      <c r="AX170" s="14" t="s">
        <v>76</v>
      </c>
      <c r="AY170" s="253" t="s">
        <v>122</v>
      </c>
    </row>
    <row r="171" s="15" customFormat="1">
      <c r="A171" s="15"/>
      <c r="B171" s="254"/>
      <c r="C171" s="255"/>
      <c r="D171" s="234" t="s">
        <v>131</v>
      </c>
      <c r="E171" s="256" t="s">
        <v>1</v>
      </c>
      <c r="F171" s="257" t="s">
        <v>142</v>
      </c>
      <c r="G171" s="255"/>
      <c r="H171" s="258">
        <v>214.84</v>
      </c>
      <c r="I171" s="259"/>
      <c r="J171" s="255"/>
      <c r="K171" s="255"/>
      <c r="L171" s="260"/>
      <c r="M171" s="261"/>
      <c r="N171" s="262"/>
      <c r="O171" s="262"/>
      <c r="P171" s="262"/>
      <c r="Q171" s="262"/>
      <c r="R171" s="262"/>
      <c r="S171" s="262"/>
      <c r="T171" s="26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4" t="s">
        <v>131</v>
      </c>
      <c r="AU171" s="264" t="s">
        <v>86</v>
      </c>
      <c r="AV171" s="15" t="s">
        <v>129</v>
      </c>
      <c r="AW171" s="15" t="s">
        <v>32</v>
      </c>
      <c r="AX171" s="15" t="s">
        <v>84</v>
      </c>
      <c r="AY171" s="264" t="s">
        <v>122</v>
      </c>
    </row>
    <row r="172" s="2" customFormat="1" ht="16.5" customHeight="1">
      <c r="A172" s="39"/>
      <c r="B172" s="40"/>
      <c r="C172" s="219" t="s">
        <v>8</v>
      </c>
      <c r="D172" s="219" t="s">
        <v>124</v>
      </c>
      <c r="E172" s="220" t="s">
        <v>430</v>
      </c>
      <c r="F172" s="221" t="s">
        <v>431</v>
      </c>
      <c r="G172" s="222" t="s">
        <v>149</v>
      </c>
      <c r="H172" s="223">
        <v>107.42</v>
      </c>
      <c r="I172" s="224"/>
      <c r="J172" s="225">
        <f>ROUND(I172*H172,2)</f>
        <v>0</v>
      </c>
      <c r="K172" s="221" t="s">
        <v>128</v>
      </c>
      <c r="L172" s="45"/>
      <c r="M172" s="226" t="s">
        <v>1</v>
      </c>
      <c r="N172" s="227" t="s">
        <v>41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129</v>
      </c>
      <c r="AT172" s="230" t="s">
        <v>124</v>
      </c>
      <c r="AU172" s="230" t="s">
        <v>86</v>
      </c>
      <c r="AY172" s="18" t="s">
        <v>122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84</v>
      </c>
      <c r="BK172" s="231">
        <f>ROUND(I172*H172,2)</f>
        <v>0</v>
      </c>
      <c r="BL172" s="18" t="s">
        <v>129</v>
      </c>
      <c r="BM172" s="230" t="s">
        <v>432</v>
      </c>
    </row>
    <row r="173" s="13" customFormat="1">
      <c r="A173" s="13"/>
      <c r="B173" s="232"/>
      <c r="C173" s="233"/>
      <c r="D173" s="234" t="s">
        <v>131</v>
      </c>
      <c r="E173" s="235" t="s">
        <v>1</v>
      </c>
      <c r="F173" s="236" t="s">
        <v>401</v>
      </c>
      <c r="G173" s="233"/>
      <c r="H173" s="235" t="s">
        <v>1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131</v>
      </c>
      <c r="AU173" s="242" t="s">
        <v>86</v>
      </c>
      <c r="AV173" s="13" t="s">
        <v>84</v>
      </c>
      <c r="AW173" s="13" t="s">
        <v>32</v>
      </c>
      <c r="AX173" s="13" t="s">
        <v>76</v>
      </c>
      <c r="AY173" s="242" t="s">
        <v>122</v>
      </c>
    </row>
    <row r="174" s="14" customFormat="1">
      <c r="A174" s="14"/>
      <c r="B174" s="243"/>
      <c r="C174" s="244"/>
      <c r="D174" s="234" t="s">
        <v>131</v>
      </c>
      <c r="E174" s="245" t="s">
        <v>1</v>
      </c>
      <c r="F174" s="246" t="s">
        <v>433</v>
      </c>
      <c r="G174" s="244"/>
      <c r="H174" s="247">
        <v>26.460000000000001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131</v>
      </c>
      <c r="AU174" s="253" t="s">
        <v>86</v>
      </c>
      <c r="AV174" s="14" t="s">
        <v>86</v>
      </c>
      <c r="AW174" s="14" t="s">
        <v>32</v>
      </c>
      <c r="AX174" s="14" t="s">
        <v>76</v>
      </c>
      <c r="AY174" s="253" t="s">
        <v>122</v>
      </c>
    </row>
    <row r="175" s="14" customFormat="1">
      <c r="A175" s="14"/>
      <c r="B175" s="243"/>
      <c r="C175" s="244"/>
      <c r="D175" s="234" t="s">
        <v>131</v>
      </c>
      <c r="E175" s="245" t="s">
        <v>1</v>
      </c>
      <c r="F175" s="246" t="s">
        <v>434</v>
      </c>
      <c r="G175" s="244"/>
      <c r="H175" s="247">
        <v>75.200000000000003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131</v>
      </c>
      <c r="AU175" s="253" t="s">
        <v>86</v>
      </c>
      <c r="AV175" s="14" t="s">
        <v>86</v>
      </c>
      <c r="AW175" s="14" t="s">
        <v>32</v>
      </c>
      <c r="AX175" s="14" t="s">
        <v>76</v>
      </c>
      <c r="AY175" s="253" t="s">
        <v>122</v>
      </c>
    </row>
    <row r="176" s="13" customFormat="1">
      <c r="A176" s="13"/>
      <c r="B176" s="232"/>
      <c r="C176" s="233"/>
      <c r="D176" s="234" t="s">
        <v>131</v>
      </c>
      <c r="E176" s="235" t="s">
        <v>1</v>
      </c>
      <c r="F176" s="236" t="s">
        <v>416</v>
      </c>
      <c r="G176" s="233"/>
      <c r="H176" s="235" t="s">
        <v>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131</v>
      </c>
      <c r="AU176" s="242" t="s">
        <v>86</v>
      </c>
      <c r="AV176" s="13" t="s">
        <v>84</v>
      </c>
      <c r="AW176" s="13" t="s">
        <v>32</v>
      </c>
      <c r="AX176" s="13" t="s">
        <v>76</v>
      </c>
      <c r="AY176" s="242" t="s">
        <v>122</v>
      </c>
    </row>
    <row r="177" s="14" customFormat="1">
      <c r="A177" s="14"/>
      <c r="B177" s="243"/>
      <c r="C177" s="244"/>
      <c r="D177" s="234" t="s">
        <v>131</v>
      </c>
      <c r="E177" s="245" t="s">
        <v>1</v>
      </c>
      <c r="F177" s="246" t="s">
        <v>417</v>
      </c>
      <c r="G177" s="244"/>
      <c r="H177" s="247">
        <v>5.7599999999999998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131</v>
      </c>
      <c r="AU177" s="253" t="s">
        <v>86</v>
      </c>
      <c r="AV177" s="14" t="s">
        <v>86</v>
      </c>
      <c r="AW177" s="14" t="s">
        <v>32</v>
      </c>
      <c r="AX177" s="14" t="s">
        <v>76</v>
      </c>
      <c r="AY177" s="253" t="s">
        <v>122</v>
      </c>
    </row>
    <row r="178" s="15" customFormat="1">
      <c r="A178" s="15"/>
      <c r="B178" s="254"/>
      <c r="C178" s="255"/>
      <c r="D178" s="234" t="s">
        <v>131</v>
      </c>
      <c r="E178" s="256" t="s">
        <v>1</v>
      </c>
      <c r="F178" s="257" t="s">
        <v>142</v>
      </c>
      <c r="G178" s="255"/>
      <c r="H178" s="258">
        <v>107.42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131</v>
      </c>
      <c r="AU178" s="264" t="s">
        <v>86</v>
      </c>
      <c r="AV178" s="15" t="s">
        <v>129</v>
      </c>
      <c r="AW178" s="15" t="s">
        <v>32</v>
      </c>
      <c r="AX178" s="15" t="s">
        <v>84</v>
      </c>
      <c r="AY178" s="264" t="s">
        <v>122</v>
      </c>
    </row>
    <row r="179" s="2" customFormat="1" ht="37.8" customHeight="1">
      <c r="A179" s="39"/>
      <c r="B179" s="40"/>
      <c r="C179" s="219" t="s">
        <v>206</v>
      </c>
      <c r="D179" s="219" t="s">
        <v>124</v>
      </c>
      <c r="E179" s="220" t="s">
        <v>435</v>
      </c>
      <c r="F179" s="221" t="s">
        <v>436</v>
      </c>
      <c r="G179" s="222" t="s">
        <v>127</v>
      </c>
      <c r="H179" s="223">
        <v>230.69999999999999</v>
      </c>
      <c r="I179" s="224"/>
      <c r="J179" s="225">
        <f>ROUND(I179*H179,2)</f>
        <v>0</v>
      </c>
      <c r="K179" s="221" t="s">
        <v>128</v>
      </c>
      <c r="L179" s="45"/>
      <c r="M179" s="226" t="s">
        <v>1</v>
      </c>
      <c r="N179" s="227" t="s">
        <v>41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129</v>
      </c>
      <c r="AT179" s="230" t="s">
        <v>124</v>
      </c>
      <c r="AU179" s="230" t="s">
        <v>86</v>
      </c>
      <c r="AY179" s="18" t="s">
        <v>122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84</v>
      </c>
      <c r="BK179" s="231">
        <f>ROUND(I179*H179,2)</f>
        <v>0</v>
      </c>
      <c r="BL179" s="18" t="s">
        <v>129</v>
      </c>
      <c r="BM179" s="230" t="s">
        <v>437</v>
      </c>
    </row>
    <row r="180" s="2" customFormat="1" ht="37.8" customHeight="1">
      <c r="A180" s="39"/>
      <c r="B180" s="40"/>
      <c r="C180" s="219" t="s">
        <v>210</v>
      </c>
      <c r="D180" s="219" t="s">
        <v>124</v>
      </c>
      <c r="E180" s="220" t="s">
        <v>438</v>
      </c>
      <c r="F180" s="221" t="s">
        <v>439</v>
      </c>
      <c r="G180" s="222" t="s">
        <v>127</v>
      </c>
      <c r="H180" s="223">
        <v>230.69999999999999</v>
      </c>
      <c r="I180" s="224"/>
      <c r="J180" s="225">
        <f>ROUND(I180*H180,2)</f>
        <v>0</v>
      </c>
      <c r="K180" s="221" t="s">
        <v>128</v>
      </c>
      <c r="L180" s="45"/>
      <c r="M180" s="226" t="s">
        <v>1</v>
      </c>
      <c r="N180" s="227" t="s">
        <v>41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129</v>
      </c>
      <c r="AT180" s="230" t="s">
        <v>124</v>
      </c>
      <c r="AU180" s="230" t="s">
        <v>86</v>
      </c>
      <c r="AY180" s="18" t="s">
        <v>122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84</v>
      </c>
      <c r="BK180" s="231">
        <f>ROUND(I180*H180,2)</f>
        <v>0</v>
      </c>
      <c r="BL180" s="18" t="s">
        <v>129</v>
      </c>
      <c r="BM180" s="230" t="s">
        <v>440</v>
      </c>
    </row>
    <row r="181" s="13" customFormat="1">
      <c r="A181" s="13"/>
      <c r="B181" s="232"/>
      <c r="C181" s="233"/>
      <c r="D181" s="234" t="s">
        <v>131</v>
      </c>
      <c r="E181" s="235" t="s">
        <v>1</v>
      </c>
      <c r="F181" s="236" t="s">
        <v>401</v>
      </c>
      <c r="G181" s="233"/>
      <c r="H181" s="235" t="s">
        <v>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131</v>
      </c>
      <c r="AU181" s="242" t="s">
        <v>86</v>
      </c>
      <c r="AV181" s="13" t="s">
        <v>84</v>
      </c>
      <c r="AW181" s="13" t="s">
        <v>32</v>
      </c>
      <c r="AX181" s="13" t="s">
        <v>76</v>
      </c>
      <c r="AY181" s="242" t="s">
        <v>122</v>
      </c>
    </row>
    <row r="182" s="14" customFormat="1">
      <c r="A182" s="14"/>
      <c r="B182" s="243"/>
      <c r="C182" s="244"/>
      <c r="D182" s="234" t="s">
        <v>131</v>
      </c>
      <c r="E182" s="245" t="s">
        <v>1</v>
      </c>
      <c r="F182" s="246" t="s">
        <v>402</v>
      </c>
      <c r="G182" s="244"/>
      <c r="H182" s="247">
        <v>230.69999999999999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131</v>
      </c>
      <c r="AU182" s="253" t="s">
        <v>86</v>
      </c>
      <c r="AV182" s="14" t="s">
        <v>86</v>
      </c>
      <c r="AW182" s="14" t="s">
        <v>32</v>
      </c>
      <c r="AX182" s="14" t="s">
        <v>84</v>
      </c>
      <c r="AY182" s="253" t="s">
        <v>122</v>
      </c>
    </row>
    <row r="183" s="2" customFormat="1" ht="24.15" customHeight="1">
      <c r="A183" s="39"/>
      <c r="B183" s="40"/>
      <c r="C183" s="219" t="s">
        <v>214</v>
      </c>
      <c r="D183" s="219" t="s">
        <v>124</v>
      </c>
      <c r="E183" s="220" t="s">
        <v>441</v>
      </c>
      <c r="F183" s="221" t="s">
        <v>442</v>
      </c>
      <c r="G183" s="222" t="s">
        <v>127</v>
      </c>
      <c r="H183" s="223">
        <v>230.69999999999999</v>
      </c>
      <c r="I183" s="224"/>
      <c r="J183" s="225">
        <f>ROUND(I183*H183,2)</f>
        <v>0</v>
      </c>
      <c r="K183" s="221" t="s">
        <v>128</v>
      </c>
      <c r="L183" s="45"/>
      <c r="M183" s="226" t="s">
        <v>1</v>
      </c>
      <c r="N183" s="227" t="s">
        <v>41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129</v>
      </c>
      <c r="AT183" s="230" t="s">
        <v>124</v>
      </c>
      <c r="AU183" s="230" t="s">
        <v>86</v>
      </c>
      <c r="AY183" s="18" t="s">
        <v>122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84</v>
      </c>
      <c r="BK183" s="231">
        <f>ROUND(I183*H183,2)</f>
        <v>0</v>
      </c>
      <c r="BL183" s="18" t="s">
        <v>129</v>
      </c>
      <c r="BM183" s="230" t="s">
        <v>443</v>
      </c>
    </row>
    <row r="184" s="2" customFormat="1" ht="16.5" customHeight="1">
      <c r="A184" s="39"/>
      <c r="B184" s="40"/>
      <c r="C184" s="265" t="s">
        <v>218</v>
      </c>
      <c r="D184" s="265" t="s">
        <v>197</v>
      </c>
      <c r="E184" s="266" t="s">
        <v>198</v>
      </c>
      <c r="F184" s="267" t="s">
        <v>199</v>
      </c>
      <c r="G184" s="268" t="s">
        <v>200</v>
      </c>
      <c r="H184" s="269">
        <v>4.6139999999999999</v>
      </c>
      <c r="I184" s="270"/>
      <c r="J184" s="271">
        <f>ROUND(I184*H184,2)</f>
        <v>0</v>
      </c>
      <c r="K184" s="267" t="s">
        <v>128</v>
      </c>
      <c r="L184" s="272"/>
      <c r="M184" s="273" t="s">
        <v>1</v>
      </c>
      <c r="N184" s="274" t="s">
        <v>41</v>
      </c>
      <c r="O184" s="92"/>
      <c r="P184" s="228">
        <f>O184*H184</f>
        <v>0</v>
      </c>
      <c r="Q184" s="228">
        <v>0.001</v>
      </c>
      <c r="R184" s="228">
        <f>Q184*H184</f>
        <v>0.004614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172</v>
      </c>
      <c r="AT184" s="230" t="s">
        <v>197</v>
      </c>
      <c r="AU184" s="230" t="s">
        <v>86</v>
      </c>
      <c r="AY184" s="18" t="s">
        <v>122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84</v>
      </c>
      <c r="BK184" s="231">
        <f>ROUND(I184*H184,2)</f>
        <v>0</v>
      </c>
      <c r="BL184" s="18" t="s">
        <v>129</v>
      </c>
      <c r="BM184" s="230" t="s">
        <v>444</v>
      </c>
    </row>
    <row r="185" s="14" customFormat="1">
      <c r="A185" s="14"/>
      <c r="B185" s="243"/>
      <c r="C185" s="244"/>
      <c r="D185" s="234" t="s">
        <v>131</v>
      </c>
      <c r="E185" s="244"/>
      <c r="F185" s="246" t="s">
        <v>445</v>
      </c>
      <c r="G185" s="244"/>
      <c r="H185" s="247">
        <v>4.6139999999999999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131</v>
      </c>
      <c r="AU185" s="253" t="s">
        <v>86</v>
      </c>
      <c r="AV185" s="14" t="s">
        <v>86</v>
      </c>
      <c r="AW185" s="14" t="s">
        <v>4</v>
      </c>
      <c r="AX185" s="14" t="s">
        <v>84</v>
      </c>
      <c r="AY185" s="253" t="s">
        <v>122</v>
      </c>
    </row>
    <row r="186" s="2" customFormat="1" ht="24.15" customHeight="1">
      <c r="A186" s="39"/>
      <c r="B186" s="40"/>
      <c r="C186" s="219" t="s">
        <v>224</v>
      </c>
      <c r="D186" s="219" t="s">
        <v>124</v>
      </c>
      <c r="E186" s="220" t="s">
        <v>446</v>
      </c>
      <c r="F186" s="221" t="s">
        <v>447</v>
      </c>
      <c r="G186" s="222" t="s">
        <v>127</v>
      </c>
      <c r="H186" s="223">
        <v>188</v>
      </c>
      <c r="I186" s="224"/>
      <c r="J186" s="225">
        <f>ROUND(I186*H186,2)</f>
        <v>0</v>
      </c>
      <c r="K186" s="221" t="s">
        <v>128</v>
      </c>
      <c r="L186" s="45"/>
      <c r="M186" s="226" t="s">
        <v>1</v>
      </c>
      <c r="N186" s="227" t="s">
        <v>41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129</v>
      </c>
      <c r="AT186" s="230" t="s">
        <v>124</v>
      </c>
      <c r="AU186" s="230" t="s">
        <v>86</v>
      </c>
      <c r="AY186" s="18" t="s">
        <v>122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129</v>
      </c>
      <c r="BM186" s="230" t="s">
        <v>448</v>
      </c>
    </row>
    <row r="187" s="13" customFormat="1">
      <c r="A187" s="13"/>
      <c r="B187" s="232"/>
      <c r="C187" s="233"/>
      <c r="D187" s="234" t="s">
        <v>131</v>
      </c>
      <c r="E187" s="235" t="s">
        <v>1</v>
      </c>
      <c r="F187" s="236" t="s">
        <v>449</v>
      </c>
      <c r="G187" s="233"/>
      <c r="H187" s="235" t="s">
        <v>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131</v>
      </c>
      <c r="AU187" s="242" t="s">
        <v>86</v>
      </c>
      <c r="AV187" s="13" t="s">
        <v>84</v>
      </c>
      <c r="AW187" s="13" t="s">
        <v>32</v>
      </c>
      <c r="AX187" s="13" t="s">
        <v>76</v>
      </c>
      <c r="AY187" s="242" t="s">
        <v>122</v>
      </c>
    </row>
    <row r="188" s="14" customFormat="1">
      <c r="A188" s="14"/>
      <c r="B188" s="243"/>
      <c r="C188" s="244"/>
      <c r="D188" s="234" t="s">
        <v>131</v>
      </c>
      <c r="E188" s="245" t="s">
        <v>1</v>
      </c>
      <c r="F188" s="246" t="s">
        <v>412</v>
      </c>
      <c r="G188" s="244"/>
      <c r="H188" s="247">
        <v>78.5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131</v>
      </c>
      <c r="AU188" s="253" t="s">
        <v>86</v>
      </c>
      <c r="AV188" s="14" t="s">
        <v>86</v>
      </c>
      <c r="AW188" s="14" t="s">
        <v>32</v>
      </c>
      <c r="AX188" s="14" t="s">
        <v>76</v>
      </c>
      <c r="AY188" s="253" t="s">
        <v>122</v>
      </c>
    </row>
    <row r="189" s="13" customFormat="1">
      <c r="A189" s="13"/>
      <c r="B189" s="232"/>
      <c r="C189" s="233"/>
      <c r="D189" s="234" t="s">
        <v>131</v>
      </c>
      <c r="E189" s="235" t="s">
        <v>1</v>
      </c>
      <c r="F189" s="236" t="s">
        <v>450</v>
      </c>
      <c r="G189" s="233"/>
      <c r="H189" s="235" t="s">
        <v>1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131</v>
      </c>
      <c r="AU189" s="242" t="s">
        <v>86</v>
      </c>
      <c r="AV189" s="13" t="s">
        <v>84</v>
      </c>
      <c r="AW189" s="13" t="s">
        <v>32</v>
      </c>
      <c r="AX189" s="13" t="s">
        <v>76</v>
      </c>
      <c r="AY189" s="242" t="s">
        <v>122</v>
      </c>
    </row>
    <row r="190" s="14" customFormat="1">
      <c r="A190" s="14"/>
      <c r="B190" s="243"/>
      <c r="C190" s="244"/>
      <c r="D190" s="234" t="s">
        <v>131</v>
      </c>
      <c r="E190" s="245" t="s">
        <v>1</v>
      </c>
      <c r="F190" s="246" t="s">
        <v>410</v>
      </c>
      <c r="G190" s="244"/>
      <c r="H190" s="247">
        <v>109.5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131</v>
      </c>
      <c r="AU190" s="253" t="s">
        <v>86</v>
      </c>
      <c r="AV190" s="14" t="s">
        <v>86</v>
      </c>
      <c r="AW190" s="14" t="s">
        <v>32</v>
      </c>
      <c r="AX190" s="14" t="s">
        <v>76</v>
      </c>
      <c r="AY190" s="253" t="s">
        <v>122</v>
      </c>
    </row>
    <row r="191" s="15" customFormat="1">
      <c r="A191" s="15"/>
      <c r="B191" s="254"/>
      <c r="C191" s="255"/>
      <c r="D191" s="234" t="s">
        <v>131</v>
      </c>
      <c r="E191" s="256" t="s">
        <v>1</v>
      </c>
      <c r="F191" s="257" t="s">
        <v>142</v>
      </c>
      <c r="G191" s="255"/>
      <c r="H191" s="258">
        <v>188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131</v>
      </c>
      <c r="AU191" s="264" t="s">
        <v>86</v>
      </c>
      <c r="AV191" s="15" t="s">
        <v>129</v>
      </c>
      <c r="AW191" s="15" t="s">
        <v>32</v>
      </c>
      <c r="AX191" s="15" t="s">
        <v>84</v>
      </c>
      <c r="AY191" s="264" t="s">
        <v>122</v>
      </c>
    </row>
    <row r="192" s="2" customFormat="1" ht="21.75" customHeight="1">
      <c r="A192" s="39"/>
      <c r="B192" s="40"/>
      <c r="C192" s="219" t="s">
        <v>7</v>
      </c>
      <c r="D192" s="219" t="s">
        <v>124</v>
      </c>
      <c r="E192" s="220" t="s">
        <v>215</v>
      </c>
      <c r="F192" s="221" t="s">
        <v>216</v>
      </c>
      <c r="G192" s="222" t="s">
        <v>127</v>
      </c>
      <c r="H192" s="223">
        <v>230.69999999999999</v>
      </c>
      <c r="I192" s="224"/>
      <c r="J192" s="225">
        <f>ROUND(I192*H192,2)</f>
        <v>0</v>
      </c>
      <c r="K192" s="221" t="s">
        <v>128</v>
      </c>
      <c r="L192" s="45"/>
      <c r="M192" s="226" t="s">
        <v>1</v>
      </c>
      <c r="N192" s="227" t="s">
        <v>41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129</v>
      </c>
      <c r="AT192" s="230" t="s">
        <v>124</v>
      </c>
      <c r="AU192" s="230" t="s">
        <v>86</v>
      </c>
      <c r="AY192" s="18" t="s">
        <v>122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129</v>
      </c>
      <c r="BM192" s="230" t="s">
        <v>451</v>
      </c>
    </row>
    <row r="193" s="2" customFormat="1" ht="21.75" customHeight="1">
      <c r="A193" s="39"/>
      <c r="B193" s="40"/>
      <c r="C193" s="219" t="s">
        <v>243</v>
      </c>
      <c r="D193" s="219" t="s">
        <v>124</v>
      </c>
      <c r="E193" s="220" t="s">
        <v>219</v>
      </c>
      <c r="F193" s="221" t="s">
        <v>220</v>
      </c>
      <c r="G193" s="222" t="s">
        <v>149</v>
      </c>
      <c r="H193" s="223">
        <v>4.6139999999999999</v>
      </c>
      <c r="I193" s="224"/>
      <c r="J193" s="225">
        <f>ROUND(I193*H193,2)</f>
        <v>0</v>
      </c>
      <c r="K193" s="221" t="s">
        <v>128</v>
      </c>
      <c r="L193" s="45"/>
      <c r="M193" s="226" t="s">
        <v>1</v>
      </c>
      <c r="N193" s="227" t="s">
        <v>41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129</v>
      </c>
      <c r="AT193" s="230" t="s">
        <v>124</v>
      </c>
      <c r="AU193" s="230" t="s">
        <v>86</v>
      </c>
      <c r="AY193" s="18" t="s">
        <v>122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129</v>
      </c>
      <c r="BM193" s="230" t="s">
        <v>452</v>
      </c>
    </row>
    <row r="194" s="14" customFormat="1">
      <c r="A194" s="14"/>
      <c r="B194" s="243"/>
      <c r="C194" s="244"/>
      <c r="D194" s="234" t="s">
        <v>131</v>
      </c>
      <c r="E194" s="245" t="s">
        <v>1</v>
      </c>
      <c r="F194" s="246" t="s">
        <v>453</v>
      </c>
      <c r="G194" s="244"/>
      <c r="H194" s="247">
        <v>4.6139999999999999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131</v>
      </c>
      <c r="AU194" s="253" t="s">
        <v>86</v>
      </c>
      <c r="AV194" s="14" t="s">
        <v>86</v>
      </c>
      <c r="AW194" s="14" t="s">
        <v>32</v>
      </c>
      <c r="AX194" s="14" t="s">
        <v>84</v>
      </c>
      <c r="AY194" s="253" t="s">
        <v>122</v>
      </c>
    </row>
    <row r="195" s="12" customFormat="1" ht="22.8" customHeight="1">
      <c r="A195" s="12"/>
      <c r="B195" s="203"/>
      <c r="C195" s="204"/>
      <c r="D195" s="205" t="s">
        <v>75</v>
      </c>
      <c r="E195" s="217" t="s">
        <v>154</v>
      </c>
      <c r="F195" s="217" t="s">
        <v>454</v>
      </c>
      <c r="G195" s="204"/>
      <c r="H195" s="204"/>
      <c r="I195" s="207"/>
      <c r="J195" s="218">
        <f>BK195</f>
        <v>0</v>
      </c>
      <c r="K195" s="204"/>
      <c r="L195" s="209"/>
      <c r="M195" s="210"/>
      <c r="N195" s="211"/>
      <c r="O195" s="211"/>
      <c r="P195" s="212">
        <f>SUM(P196:P209)</f>
        <v>0</v>
      </c>
      <c r="Q195" s="211"/>
      <c r="R195" s="212">
        <f>SUM(R196:R209)</f>
        <v>164.810925</v>
      </c>
      <c r="S195" s="211"/>
      <c r="T195" s="213">
        <f>SUM(T196:T209)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84</v>
      </c>
      <c r="AT195" s="215" t="s">
        <v>75</v>
      </c>
      <c r="AU195" s="215" t="s">
        <v>84</v>
      </c>
      <c r="AY195" s="214" t="s">
        <v>122</v>
      </c>
      <c r="BK195" s="216">
        <f>SUM(BK196:BK209)</f>
        <v>0</v>
      </c>
    </row>
    <row r="196" s="2" customFormat="1" ht="21.75" customHeight="1">
      <c r="A196" s="39"/>
      <c r="B196" s="40"/>
      <c r="C196" s="219" t="s">
        <v>247</v>
      </c>
      <c r="D196" s="219" t="s">
        <v>124</v>
      </c>
      <c r="E196" s="220" t="s">
        <v>455</v>
      </c>
      <c r="F196" s="221" t="s">
        <v>456</v>
      </c>
      <c r="G196" s="222" t="s">
        <v>127</v>
      </c>
      <c r="H196" s="223">
        <v>57.600000000000001</v>
      </c>
      <c r="I196" s="224"/>
      <c r="J196" s="225">
        <f>ROUND(I196*H196,2)</f>
        <v>0</v>
      </c>
      <c r="K196" s="221" t="s">
        <v>128</v>
      </c>
      <c r="L196" s="45"/>
      <c r="M196" s="226" t="s">
        <v>1</v>
      </c>
      <c r="N196" s="227" t="s">
        <v>41</v>
      </c>
      <c r="O196" s="92"/>
      <c r="P196" s="228">
        <f>O196*H196</f>
        <v>0</v>
      </c>
      <c r="Q196" s="228">
        <v>0.23000000000000001</v>
      </c>
      <c r="R196" s="228">
        <f>Q196*H196</f>
        <v>13.248000000000001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129</v>
      </c>
      <c r="AT196" s="230" t="s">
        <v>124</v>
      </c>
      <c r="AU196" s="230" t="s">
        <v>86</v>
      </c>
      <c r="AY196" s="18" t="s">
        <v>122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84</v>
      </c>
      <c r="BK196" s="231">
        <f>ROUND(I196*H196,2)</f>
        <v>0</v>
      </c>
      <c r="BL196" s="18" t="s">
        <v>129</v>
      </c>
      <c r="BM196" s="230" t="s">
        <v>457</v>
      </c>
    </row>
    <row r="197" s="13" customFormat="1">
      <c r="A197" s="13"/>
      <c r="B197" s="232"/>
      <c r="C197" s="233"/>
      <c r="D197" s="234" t="s">
        <v>131</v>
      </c>
      <c r="E197" s="235" t="s">
        <v>1</v>
      </c>
      <c r="F197" s="236" t="s">
        <v>416</v>
      </c>
      <c r="G197" s="233"/>
      <c r="H197" s="235" t="s">
        <v>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131</v>
      </c>
      <c r="AU197" s="242" t="s">
        <v>86</v>
      </c>
      <c r="AV197" s="13" t="s">
        <v>84</v>
      </c>
      <c r="AW197" s="13" t="s">
        <v>32</v>
      </c>
      <c r="AX197" s="13" t="s">
        <v>76</v>
      </c>
      <c r="AY197" s="242" t="s">
        <v>122</v>
      </c>
    </row>
    <row r="198" s="14" customFormat="1">
      <c r="A198" s="14"/>
      <c r="B198" s="243"/>
      <c r="C198" s="244"/>
      <c r="D198" s="234" t="s">
        <v>131</v>
      </c>
      <c r="E198" s="245" t="s">
        <v>1</v>
      </c>
      <c r="F198" s="246" t="s">
        <v>458</v>
      </c>
      <c r="G198" s="244"/>
      <c r="H198" s="247">
        <v>57.600000000000001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131</v>
      </c>
      <c r="AU198" s="253" t="s">
        <v>86</v>
      </c>
      <c r="AV198" s="14" t="s">
        <v>86</v>
      </c>
      <c r="AW198" s="14" t="s">
        <v>32</v>
      </c>
      <c r="AX198" s="14" t="s">
        <v>84</v>
      </c>
      <c r="AY198" s="253" t="s">
        <v>122</v>
      </c>
    </row>
    <row r="199" s="2" customFormat="1" ht="24.15" customHeight="1">
      <c r="A199" s="39"/>
      <c r="B199" s="40"/>
      <c r="C199" s="219" t="s">
        <v>255</v>
      </c>
      <c r="D199" s="219" t="s">
        <v>124</v>
      </c>
      <c r="E199" s="220" t="s">
        <v>459</v>
      </c>
      <c r="F199" s="221" t="s">
        <v>460</v>
      </c>
      <c r="G199" s="222" t="s">
        <v>127</v>
      </c>
      <c r="H199" s="223">
        <v>109.5</v>
      </c>
      <c r="I199" s="224"/>
      <c r="J199" s="225">
        <f>ROUND(I199*H199,2)</f>
        <v>0</v>
      </c>
      <c r="K199" s="221" t="s">
        <v>128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0.57499999999999996</v>
      </c>
      <c r="R199" s="228">
        <f>Q199*H199</f>
        <v>62.962499999999999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129</v>
      </c>
      <c r="AT199" s="230" t="s">
        <v>124</v>
      </c>
      <c r="AU199" s="230" t="s">
        <v>86</v>
      </c>
      <c r="AY199" s="18" t="s">
        <v>122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129</v>
      </c>
      <c r="BM199" s="230" t="s">
        <v>461</v>
      </c>
    </row>
    <row r="200" s="13" customFormat="1">
      <c r="A200" s="13"/>
      <c r="B200" s="232"/>
      <c r="C200" s="233"/>
      <c r="D200" s="234" t="s">
        <v>131</v>
      </c>
      <c r="E200" s="235" t="s">
        <v>1</v>
      </c>
      <c r="F200" s="236" t="s">
        <v>450</v>
      </c>
      <c r="G200" s="233"/>
      <c r="H200" s="235" t="s">
        <v>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131</v>
      </c>
      <c r="AU200" s="242" t="s">
        <v>86</v>
      </c>
      <c r="AV200" s="13" t="s">
        <v>84</v>
      </c>
      <c r="AW200" s="13" t="s">
        <v>32</v>
      </c>
      <c r="AX200" s="13" t="s">
        <v>76</v>
      </c>
      <c r="AY200" s="242" t="s">
        <v>122</v>
      </c>
    </row>
    <row r="201" s="14" customFormat="1">
      <c r="A201" s="14"/>
      <c r="B201" s="243"/>
      <c r="C201" s="244"/>
      <c r="D201" s="234" t="s">
        <v>131</v>
      </c>
      <c r="E201" s="245" t="s">
        <v>1</v>
      </c>
      <c r="F201" s="246" t="s">
        <v>410</v>
      </c>
      <c r="G201" s="244"/>
      <c r="H201" s="247">
        <v>109.5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131</v>
      </c>
      <c r="AU201" s="253" t="s">
        <v>86</v>
      </c>
      <c r="AV201" s="14" t="s">
        <v>86</v>
      </c>
      <c r="AW201" s="14" t="s">
        <v>32</v>
      </c>
      <c r="AX201" s="14" t="s">
        <v>84</v>
      </c>
      <c r="AY201" s="253" t="s">
        <v>122</v>
      </c>
    </row>
    <row r="202" s="2" customFormat="1" ht="24.15" customHeight="1">
      <c r="A202" s="39"/>
      <c r="B202" s="40"/>
      <c r="C202" s="219" t="s">
        <v>260</v>
      </c>
      <c r="D202" s="219" t="s">
        <v>124</v>
      </c>
      <c r="E202" s="220" t="s">
        <v>462</v>
      </c>
      <c r="F202" s="221" t="s">
        <v>463</v>
      </c>
      <c r="G202" s="222" t="s">
        <v>127</v>
      </c>
      <c r="H202" s="223">
        <v>78.5</v>
      </c>
      <c r="I202" s="224"/>
      <c r="J202" s="225">
        <f>ROUND(I202*H202,2)</f>
        <v>0</v>
      </c>
      <c r="K202" s="221" t="s">
        <v>128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0.81599999999999995</v>
      </c>
      <c r="R202" s="228">
        <f>Q202*H202</f>
        <v>64.055999999999997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129</v>
      </c>
      <c r="AT202" s="230" t="s">
        <v>124</v>
      </c>
      <c r="AU202" s="230" t="s">
        <v>86</v>
      </c>
      <c r="AY202" s="18" t="s">
        <v>122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129</v>
      </c>
      <c r="BM202" s="230" t="s">
        <v>464</v>
      </c>
    </row>
    <row r="203" s="13" customFormat="1">
      <c r="A203" s="13"/>
      <c r="B203" s="232"/>
      <c r="C203" s="233"/>
      <c r="D203" s="234" t="s">
        <v>131</v>
      </c>
      <c r="E203" s="235" t="s">
        <v>1</v>
      </c>
      <c r="F203" s="236" t="s">
        <v>449</v>
      </c>
      <c r="G203" s="233"/>
      <c r="H203" s="235" t="s">
        <v>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131</v>
      </c>
      <c r="AU203" s="242" t="s">
        <v>86</v>
      </c>
      <c r="AV203" s="13" t="s">
        <v>84</v>
      </c>
      <c r="AW203" s="13" t="s">
        <v>32</v>
      </c>
      <c r="AX203" s="13" t="s">
        <v>76</v>
      </c>
      <c r="AY203" s="242" t="s">
        <v>122</v>
      </c>
    </row>
    <row r="204" s="14" customFormat="1">
      <c r="A204" s="14"/>
      <c r="B204" s="243"/>
      <c r="C204" s="244"/>
      <c r="D204" s="234" t="s">
        <v>131</v>
      </c>
      <c r="E204" s="245" t="s">
        <v>1</v>
      </c>
      <c r="F204" s="246" t="s">
        <v>412</v>
      </c>
      <c r="G204" s="244"/>
      <c r="H204" s="247">
        <v>78.5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131</v>
      </c>
      <c r="AU204" s="253" t="s">
        <v>86</v>
      </c>
      <c r="AV204" s="14" t="s">
        <v>86</v>
      </c>
      <c r="AW204" s="14" t="s">
        <v>32</v>
      </c>
      <c r="AX204" s="14" t="s">
        <v>84</v>
      </c>
      <c r="AY204" s="253" t="s">
        <v>122</v>
      </c>
    </row>
    <row r="205" s="2" customFormat="1" ht="33" customHeight="1">
      <c r="A205" s="39"/>
      <c r="B205" s="40"/>
      <c r="C205" s="219" t="s">
        <v>265</v>
      </c>
      <c r="D205" s="219" t="s">
        <v>124</v>
      </c>
      <c r="E205" s="220" t="s">
        <v>465</v>
      </c>
      <c r="F205" s="221" t="s">
        <v>466</v>
      </c>
      <c r="G205" s="222" t="s">
        <v>127</v>
      </c>
      <c r="H205" s="223">
        <v>109.5</v>
      </c>
      <c r="I205" s="224"/>
      <c r="J205" s="225">
        <f>ROUND(I205*H205,2)</f>
        <v>0</v>
      </c>
      <c r="K205" s="221" t="s">
        <v>128</v>
      </c>
      <c r="L205" s="45"/>
      <c r="M205" s="226" t="s">
        <v>1</v>
      </c>
      <c r="N205" s="227" t="s">
        <v>41</v>
      </c>
      <c r="O205" s="92"/>
      <c r="P205" s="228">
        <f>O205*H205</f>
        <v>0</v>
      </c>
      <c r="Q205" s="228">
        <v>0.089219999999999994</v>
      </c>
      <c r="R205" s="228">
        <f>Q205*H205</f>
        <v>9.7695899999999991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129</v>
      </c>
      <c r="AT205" s="230" t="s">
        <v>124</v>
      </c>
      <c r="AU205" s="230" t="s">
        <v>86</v>
      </c>
      <c r="AY205" s="18" t="s">
        <v>122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84</v>
      </c>
      <c r="BK205" s="231">
        <f>ROUND(I205*H205,2)</f>
        <v>0</v>
      </c>
      <c r="BL205" s="18" t="s">
        <v>129</v>
      </c>
      <c r="BM205" s="230" t="s">
        <v>467</v>
      </c>
    </row>
    <row r="206" s="13" customFormat="1">
      <c r="A206" s="13"/>
      <c r="B206" s="232"/>
      <c r="C206" s="233"/>
      <c r="D206" s="234" t="s">
        <v>131</v>
      </c>
      <c r="E206" s="235" t="s">
        <v>1</v>
      </c>
      <c r="F206" s="236" t="s">
        <v>450</v>
      </c>
      <c r="G206" s="233"/>
      <c r="H206" s="235" t="s">
        <v>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131</v>
      </c>
      <c r="AU206" s="242" t="s">
        <v>86</v>
      </c>
      <c r="AV206" s="13" t="s">
        <v>84</v>
      </c>
      <c r="AW206" s="13" t="s">
        <v>32</v>
      </c>
      <c r="AX206" s="13" t="s">
        <v>76</v>
      </c>
      <c r="AY206" s="242" t="s">
        <v>122</v>
      </c>
    </row>
    <row r="207" s="14" customFormat="1">
      <c r="A207" s="14"/>
      <c r="B207" s="243"/>
      <c r="C207" s="244"/>
      <c r="D207" s="234" t="s">
        <v>131</v>
      </c>
      <c r="E207" s="245" t="s">
        <v>1</v>
      </c>
      <c r="F207" s="246" t="s">
        <v>410</v>
      </c>
      <c r="G207" s="244"/>
      <c r="H207" s="247">
        <v>109.5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131</v>
      </c>
      <c r="AU207" s="253" t="s">
        <v>86</v>
      </c>
      <c r="AV207" s="14" t="s">
        <v>86</v>
      </c>
      <c r="AW207" s="14" t="s">
        <v>32</v>
      </c>
      <c r="AX207" s="14" t="s">
        <v>84</v>
      </c>
      <c r="AY207" s="253" t="s">
        <v>122</v>
      </c>
    </row>
    <row r="208" s="2" customFormat="1" ht="21.75" customHeight="1">
      <c r="A208" s="39"/>
      <c r="B208" s="40"/>
      <c r="C208" s="265" t="s">
        <v>269</v>
      </c>
      <c r="D208" s="265" t="s">
        <v>197</v>
      </c>
      <c r="E208" s="266" t="s">
        <v>468</v>
      </c>
      <c r="F208" s="267" t="s">
        <v>469</v>
      </c>
      <c r="G208" s="268" t="s">
        <v>127</v>
      </c>
      <c r="H208" s="269">
        <v>112.785</v>
      </c>
      <c r="I208" s="270"/>
      <c r="J208" s="271">
        <f>ROUND(I208*H208,2)</f>
        <v>0</v>
      </c>
      <c r="K208" s="267" t="s">
        <v>128</v>
      </c>
      <c r="L208" s="272"/>
      <c r="M208" s="273" t="s">
        <v>1</v>
      </c>
      <c r="N208" s="274" t="s">
        <v>41</v>
      </c>
      <c r="O208" s="92"/>
      <c r="P208" s="228">
        <f>O208*H208</f>
        <v>0</v>
      </c>
      <c r="Q208" s="228">
        <v>0.13100000000000001</v>
      </c>
      <c r="R208" s="228">
        <f>Q208*H208</f>
        <v>14.774835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172</v>
      </c>
      <c r="AT208" s="230" t="s">
        <v>197</v>
      </c>
      <c r="AU208" s="230" t="s">
        <v>86</v>
      </c>
      <c r="AY208" s="18" t="s">
        <v>122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84</v>
      </c>
      <c r="BK208" s="231">
        <f>ROUND(I208*H208,2)</f>
        <v>0</v>
      </c>
      <c r="BL208" s="18" t="s">
        <v>129</v>
      </c>
      <c r="BM208" s="230" t="s">
        <v>470</v>
      </c>
    </row>
    <row r="209" s="14" customFormat="1">
      <c r="A209" s="14"/>
      <c r="B209" s="243"/>
      <c r="C209" s="244"/>
      <c r="D209" s="234" t="s">
        <v>131</v>
      </c>
      <c r="E209" s="244"/>
      <c r="F209" s="246" t="s">
        <v>471</v>
      </c>
      <c r="G209" s="244"/>
      <c r="H209" s="247">
        <v>112.785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131</v>
      </c>
      <c r="AU209" s="253" t="s">
        <v>86</v>
      </c>
      <c r="AV209" s="14" t="s">
        <v>86</v>
      </c>
      <c r="AW209" s="14" t="s">
        <v>4</v>
      </c>
      <c r="AX209" s="14" t="s">
        <v>84</v>
      </c>
      <c r="AY209" s="253" t="s">
        <v>122</v>
      </c>
    </row>
    <row r="210" s="12" customFormat="1" ht="22.8" customHeight="1">
      <c r="A210" s="12"/>
      <c r="B210" s="203"/>
      <c r="C210" s="204"/>
      <c r="D210" s="205" t="s">
        <v>75</v>
      </c>
      <c r="E210" s="217" t="s">
        <v>176</v>
      </c>
      <c r="F210" s="217" t="s">
        <v>259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SUM(P211:P220)</f>
        <v>0</v>
      </c>
      <c r="Q210" s="211"/>
      <c r="R210" s="212">
        <f>SUM(R211:R220)</f>
        <v>41.696157600000006</v>
      </c>
      <c r="S210" s="211"/>
      <c r="T210" s="213">
        <f>SUM(T211:T220)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84</v>
      </c>
      <c r="AT210" s="215" t="s">
        <v>75</v>
      </c>
      <c r="AU210" s="215" t="s">
        <v>84</v>
      </c>
      <c r="AY210" s="214" t="s">
        <v>122</v>
      </c>
      <c r="BK210" s="216">
        <f>SUM(BK211:BK220)</f>
        <v>0</v>
      </c>
    </row>
    <row r="211" s="2" customFormat="1" ht="21.75" customHeight="1">
      <c r="A211" s="39"/>
      <c r="B211" s="40"/>
      <c r="C211" s="219" t="s">
        <v>273</v>
      </c>
      <c r="D211" s="219" t="s">
        <v>124</v>
      </c>
      <c r="E211" s="220" t="s">
        <v>472</v>
      </c>
      <c r="F211" s="221" t="s">
        <v>473</v>
      </c>
      <c r="G211" s="222" t="s">
        <v>301</v>
      </c>
      <c r="H211" s="223">
        <v>2</v>
      </c>
      <c r="I211" s="224"/>
      <c r="J211" s="225">
        <f>ROUND(I211*H211,2)</f>
        <v>0</v>
      </c>
      <c r="K211" s="221" t="s">
        <v>1</v>
      </c>
      <c r="L211" s="45"/>
      <c r="M211" s="226" t="s">
        <v>1</v>
      </c>
      <c r="N211" s="227" t="s">
        <v>41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129</v>
      </c>
      <c r="AT211" s="230" t="s">
        <v>124</v>
      </c>
      <c r="AU211" s="230" t="s">
        <v>86</v>
      </c>
      <c r="AY211" s="18" t="s">
        <v>122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84</v>
      </c>
      <c r="BK211" s="231">
        <f>ROUND(I211*H211,2)</f>
        <v>0</v>
      </c>
      <c r="BL211" s="18" t="s">
        <v>129</v>
      </c>
      <c r="BM211" s="230" t="s">
        <v>474</v>
      </c>
    </row>
    <row r="212" s="2" customFormat="1" ht="33" customHeight="1">
      <c r="A212" s="39"/>
      <c r="B212" s="40"/>
      <c r="C212" s="219" t="s">
        <v>276</v>
      </c>
      <c r="D212" s="219" t="s">
        <v>124</v>
      </c>
      <c r="E212" s="220" t="s">
        <v>475</v>
      </c>
      <c r="F212" s="221" t="s">
        <v>476</v>
      </c>
      <c r="G212" s="222" t="s">
        <v>136</v>
      </c>
      <c r="H212" s="223">
        <v>144</v>
      </c>
      <c r="I212" s="224"/>
      <c r="J212" s="225">
        <f>ROUND(I212*H212,2)</f>
        <v>0</v>
      </c>
      <c r="K212" s="221" t="s">
        <v>128</v>
      </c>
      <c r="L212" s="45"/>
      <c r="M212" s="226" t="s">
        <v>1</v>
      </c>
      <c r="N212" s="227" t="s">
        <v>41</v>
      </c>
      <c r="O212" s="92"/>
      <c r="P212" s="228">
        <f>O212*H212</f>
        <v>0</v>
      </c>
      <c r="Q212" s="228">
        <v>0.1295</v>
      </c>
      <c r="R212" s="228">
        <f>Q212*H212</f>
        <v>18.648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129</v>
      </c>
      <c r="AT212" s="230" t="s">
        <v>124</v>
      </c>
      <c r="AU212" s="230" t="s">
        <v>86</v>
      </c>
      <c r="AY212" s="18" t="s">
        <v>122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84</v>
      </c>
      <c r="BK212" s="231">
        <f>ROUND(I212*H212,2)</f>
        <v>0</v>
      </c>
      <c r="BL212" s="18" t="s">
        <v>129</v>
      </c>
      <c r="BM212" s="230" t="s">
        <v>477</v>
      </c>
    </row>
    <row r="213" s="2" customFormat="1" ht="16.5" customHeight="1">
      <c r="A213" s="39"/>
      <c r="B213" s="40"/>
      <c r="C213" s="265" t="s">
        <v>280</v>
      </c>
      <c r="D213" s="265" t="s">
        <v>197</v>
      </c>
      <c r="E213" s="266" t="s">
        <v>478</v>
      </c>
      <c r="F213" s="267" t="s">
        <v>479</v>
      </c>
      <c r="G213" s="268" t="s">
        <v>136</v>
      </c>
      <c r="H213" s="269">
        <v>146.88</v>
      </c>
      <c r="I213" s="270"/>
      <c r="J213" s="271">
        <f>ROUND(I213*H213,2)</f>
        <v>0</v>
      </c>
      <c r="K213" s="267" t="s">
        <v>128</v>
      </c>
      <c r="L213" s="272"/>
      <c r="M213" s="273" t="s">
        <v>1</v>
      </c>
      <c r="N213" s="274" t="s">
        <v>41</v>
      </c>
      <c r="O213" s="92"/>
      <c r="P213" s="228">
        <f>O213*H213</f>
        <v>0</v>
      </c>
      <c r="Q213" s="228">
        <v>0.024</v>
      </c>
      <c r="R213" s="228">
        <f>Q213*H213</f>
        <v>3.5251199999999998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172</v>
      </c>
      <c r="AT213" s="230" t="s">
        <v>197</v>
      </c>
      <c r="AU213" s="230" t="s">
        <v>86</v>
      </c>
      <c r="AY213" s="18" t="s">
        <v>122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129</v>
      </c>
      <c r="BM213" s="230" t="s">
        <v>480</v>
      </c>
    </row>
    <row r="214" s="14" customFormat="1">
      <c r="A214" s="14"/>
      <c r="B214" s="243"/>
      <c r="C214" s="244"/>
      <c r="D214" s="234" t="s">
        <v>131</v>
      </c>
      <c r="E214" s="244"/>
      <c r="F214" s="246" t="s">
        <v>481</v>
      </c>
      <c r="G214" s="244"/>
      <c r="H214" s="247">
        <v>146.88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131</v>
      </c>
      <c r="AU214" s="253" t="s">
        <v>86</v>
      </c>
      <c r="AV214" s="14" t="s">
        <v>86</v>
      </c>
      <c r="AW214" s="14" t="s">
        <v>4</v>
      </c>
      <c r="AX214" s="14" t="s">
        <v>84</v>
      </c>
      <c r="AY214" s="253" t="s">
        <v>122</v>
      </c>
    </row>
    <row r="215" s="2" customFormat="1" ht="24.15" customHeight="1">
      <c r="A215" s="39"/>
      <c r="B215" s="40"/>
      <c r="C215" s="219" t="s">
        <v>284</v>
      </c>
      <c r="D215" s="219" t="s">
        <v>124</v>
      </c>
      <c r="E215" s="220" t="s">
        <v>482</v>
      </c>
      <c r="F215" s="221" t="s">
        <v>483</v>
      </c>
      <c r="G215" s="222" t="s">
        <v>149</v>
      </c>
      <c r="H215" s="223">
        <v>8.6400000000000006</v>
      </c>
      <c r="I215" s="224"/>
      <c r="J215" s="225">
        <f>ROUND(I215*H215,2)</f>
        <v>0</v>
      </c>
      <c r="K215" s="221" t="s">
        <v>128</v>
      </c>
      <c r="L215" s="45"/>
      <c r="M215" s="226" t="s">
        <v>1</v>
      </c>
      <c r="N215" s="227" t="s">
        <v>41</v>
      </c>
      <c r="O215" s="92"/>
      <c r="P215" s="228">
        <f>O215*H215</f>
        <v>0</v>
      </c>
      <c r="Q215" s="228">
        <v>2.2563399999999998</v>
      </c>
      <c r="R215" s="228">
        <f>Q215*H215</f>
        <v>19.494777599999999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129</v>
      </c>
      <c r="AT215" s="230" t="s">
        <v>124</v>
      </c>
      <c r="AU215" s="230" t="s">
        <v>86</v>
      </c>
      <c r="AY215" s="18" t="s">
        <v>122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84</v>
      </c>
      <c r="BK215" s="231">
        <f>ROUND(I215*H215,2)</f>
        <v>0</v>
      </c>
      <c r="BL215" s="18" t="s">
        <v>129</v>
      </c>
      <c r="BM215" s="230" t="s">
        <v>484</v>
      </c>
    </row>
    <row r="216" s="13" customFormat="1">
      <c r="A216" s="13"/>
      <c r="B216" s="232"/>
      <c r="C216" s="233"/>
      <c r="D216" s="234" t="s">
        <v>131</v>
      </c>
      <c r="E216" s="235" t="s">
        <v>1</v>
      </c>
      <c r="F216" s="236" t="s">
        <v>416</v>
      </c>
      <c r="G216" s="233"/>
      <c r="H216" s="235" t="s">
        <v>1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131</v>
      </c>
      <c r="AU216" s="242" t="s">
        <v>86</v>
      </c>
      <c r="AV216" s="13" t="s">
        <v>84</v>
      </c>
      <c r="AW216" s="13" t="s">
        <v>32</v>
      </c>
      <c r="AX216" s="13" t="s">
        <v>76</v>
      </c>
      <c r="AY216" s="242" t="s">
        <v>122</v>
      </c>
    </row>
    <row r="217" s="14" customFormat="1">
      <c r="A217" s="14"/>
      <c r="B217" s="243"/>
      <c r="C217" s="244"/>
      <c r="D217" s="234" t="s">
        <v>131</v>
      </c>
      <c r="E217" s="245" t="s">
        <v>1</v>
      </c>
      <c r="F217" s="246" t="s">
        <v>485</v>
      </c>
      <c r="G217" s="244"/>
      <c r="H217" s="247">
        <v>8.6400000000000006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131</v>
      </c>
      <c r="AU217" s="253" t="s">
        <v>86</v>
      </c>
      <c r="AV217" s="14" t="s">
        <v>86</v>
      </c>
      <c r="AW217" s="14" t="s">
        <v>32</v>
      </c>
      <c r="AX217" s="14" t="s">
        <v>84</v>
      </c>
      <c r="AY217" s="253" t="s">
        <v>122</v>
      </c>
    </row>
    <row r="218" s="2" customFormat="1" ht="24.15" customHeight="1">
      <c r="A218" s="39"/>
      <c r="B218" s="40"/>
      <c r="C218" s="219" t="s">
        <v>287</v>
      </c>
      <c r="D218" s="219" t="s">
        <v>124</v>
      </c>
      <c r="E218" s="220" t="s">
        <v>486</v>
      </c>
      <c r="F218" s="221" t="s">
        <v>487</v>
      </c>
      <c r="G218" s="222" t="s">
        <v>127</v>
      </c>
      <c r="H218" s="223">
        <v>78.5</v>
      </c>
      <c r="I218" s="224"/>
      <c r="J218" s="225">
        <f>ROUND(I218*H218,2)</f>
        <v>0</v>
      </c>
      <c r="K218" s="221" t="s">
        <v>128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0.00036000000000000002</v>
      </c>
      <c r="R218" s="228">
        <f>Q218*H218</f>
        <v>0.02826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129</v>
      </c>
      <c r="AT218" s="230" t="s">
        <v>124</v>
      </c>
      <c r="AU218" s="230" t="s">
        <v>86</v>
      </c>
      <c r="AY218" s="18" t="s">
        <v>122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129</v>
      </c>
      <c r="BM218" s="230" t="s">
        <v>488</v>
      </c>
    </row>
    <row r="219" s="13" customFormat="1">
      <c r="A219" s="13"/>
      <c r="B219" s="232"/>
      <c r="C219" s="233"/>
      <c r="D219" s="234" t="s">
        <v>131</v>
      </c>
      <c r="E219" s="235" t="s">
        <v>1</v>
      </c>
      <c r="F219" s="236" t="s">
        <v>449</v>
      </c>
      <c r="G219" s="233"/>
      <c r="H219" s="235" t="s">
        <v>1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131</v>
      </c>
      <c r="AU219" s="242" t="s">
        <v>86</v>
      </c>
      <c r="AV219" s="13" t="s">
        <v>84</v>
      </c>
      <c r="AW219" s="13" t="s">
        <v>32</v>
      </c>
      <c r="AX219" s="13" t="s">
        <v>76</v>
      </c>
      <c r="AY219" s="242" t="s">
        <v>122</v>
      </c>
    </row>
    <row r="220" s="14" customFormat="1">
      <c r="A220" s="14"/>
      <c r="B220" s="243"/>
      <c r="C220" s="244"/>
      <c r="D220" s="234" t="s">
        <v>131</v>
      </c>
      <c r="E220" s="245" t="s">
        <v>1</v>
      </c>
      <c r="F220" s="246" t="s">
        <v>412</v>
      </c>
      <c r="G220" s="244"/>
      <c r="H220" s="247">
        <v>78.5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131</v>
      </c>
      <c r="AU220" s="253" t="s">
        <v>86</v>
      </c>
      <c r="AV220" s="14" t="s">
        <v>86</v>
      </c>
      <c r="AW220" s="14" t="s">
        <v>32</v>
      </c>
      <c r="AX220" s="14" t="s">
        <v>84</v>
      </c>
      <c r="AY220" s="253" t="s">
        <v>122</v>
      </c>
    </row>
    <row r="221" s="12" customFormat="1" ht="22.8" customHeight="1">
      <c r="A221" s="12"/>
      <c r="B221" s="203"/>
      <c r="C221" s="204"/>
      <c r="D221" s="205" t="s">
        <v>75</v>
      </c>
      <c r="E221" s="217" t="s">
        <v>343</v>
      </c>
      <c r="F221" s="217" t="s">
        <v>344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SUM(P222:P227)</f>
        <v>0</v>
      </c>
      <c r="Q221" s="211"/>
      <c r="R221" s="212">
        <f>SUM(R222:R227)</f>
        <v>0</v>
      </c>
      <c r="S221" s="211"/>
      <c r="T221" s="213">
        <f>SUM(T222:T227)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84</v>
      </c>
      <c r="AT221" s="215" t="s">
        <v>75</v>
      </c>
      <c r="AU221" s="215" t="s">
        <v>84</v>
      </c>
      <c r="AY221" s="214" t="s">
        <v>122</v>
      </c>
      <c r="BK221" s="216">
        <f>SUM(BK222:BK227)</f>
        <v>0</v>
      </c>
    </row>
    <row r="222" s="2" customFormat="1" ht="21.75" customHeight="1">
      <c r="A222" s="39"/>
      <c r="B222" s="40"/>
      <c r="C222" s="219" t="s">
        <v>293</v>
      </c>
      <c r="D222" s="219" t="s">
        <v>124</v>
      </c>
      <c r="E222" s="220" t="s">
        <v>489</v>
      </c>
      <c r="F222" s="221" t="s">
        <v>490</v>
      </c>
      <c r="G222" s="222" t="s">
        <v>348</v>
      </c>
      <c r="H222" s="223">
        <v>111.84</v>
      </c>
      <c r="I222" s="224"/>
      <c r="J222" s="225">
        <f>ROUND(I222*H222,2)</f>
        <v>0</v>
      </c>
      <c r="K222" s="221" t="s">
        <v>128</v>
      </c>
      <c r="L222" s="45"/>
      <c r="M222" s="226" t="s">
        <v>1</v>
      </c>
      <c r="N222" s="227" t="s">
        <v>41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129</v>
      </c>
      <c r="AT222" s="230" t="s">
        <v>124</v>
      </c>
      <c r="AU222" s="230" t="s">
        <v>86</v>
      </c>
      <c r="AY222" s="18" t="s">
        <v>122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84</v>
      </c>
      <c r="BK222" s="231">
        <f>ROUND(I222*H222,2)</f>
        <v>0</v>
      </c>
      <c r="BL222" s="18" t="s">
        <v>129</v>
      </c>
      <c r="BM222" s="230" t="s">
        <v>491</v>
      </c>
    </row>
    <row r="223" s="2" customFormat="1" ht="24.15" customHeight="1">
      <c r="A223" s="39"/>
      <c r="B223" s="40"/>
      <c r="C223" s="219" t="s">
        <v>298</v>
      </c>
      <c r="D223" s="219" t="s">
        <v>124</v>
      </c>
      <c r="E223" s="220" t="s">
        <v>492</v>
      </c>
      <c r="F223" s="221" t="s">
        <v>493</v>
      </c>
      <c r="G223" s="222" t="s">
        <v>348</v>
      </c>
      <c r="H223" s="223">
        <v>1453.9200000000001</v>
      </c>
      <c r="I223" s="224"/>
      <c r="J223" s="225">
        <f>ROUND(I223*H223,2)</f>
        <v>0</v>
      </c>
      <c r="K223" s="221" t="s">
        <v>128</v>
      </c>
      <c r="L223" s="45"/>
      <c r="M223" s="226" t="s">
        <v>1</v>
      </c>
      <c r="N223" s="227" t="s">
        <v>41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129</v>
      </c>
      <c r="AT223" s="230" t="s">
        <v>124</v>
      </c>
      <c r="AU223" s="230" t="s">
        <v>86</v>
      </c>
      <c r="AY223" s="18" t="s">
        <v>122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129</v>
      </c>
      <c r="BM223" s="230" t="s">
        <v>494</v>
      </c>
    </row>
    <row r="224" s="14" customFormat="1">
      <c r="A224" s="14"/>
      <c r="B224" s="243"/>
      <c r="C224" s="244"/>
      <c r="D224" s="234" t="s">
        <v>131</v>
      </c>
      <c r="E224" s="244"/>
      <c r="F224" s="246" t="s">
        <v>495</v>
      </c>
      <c r="G224" s="244"/>
      <c r="H224" s="247">
        <v>1453.9200000000001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131</v>
      </c>
      <c r="AU224" s="253" t="s">
        <v>86</v>
      </c>
      <c r="AV224" s="14" t="s">
        <v>86</v>
      </c>
      <c r="AW224" s="14" t="s">
        <v>4</v>
      </c>
      <c r="AX224" s="14" t="s">
        <v>84</v>
      </c>
      <c r="AY224" s="253" t="s">
        <v>122</v>
      </c>
    </row>
    <row r="225" s="2" customFormat="1" ht="24.15" customHeight="1">
      <c r="A225" s="39"/>
      <c r="B225" s="40"/>
      <c r="C225" s="219" t="s">
        <v>303</v>
      </c>
      <c r="D225" s="219" t="s">
        <v>124</v>
      </c>
      <c r="E225" s="220" t="s">
        <v>360</v>
      </c>
      <c r="F225" s="221" t="s">
        <v>361</v>
      </c>
      <c r="G225" s="222" t="s">
        <v>348</v>
      </c>
      <c r="H225" s="223">
        <v>111.84</v>
      </c>
      <c r="I225" s="224"/>
      <c r="J225" s="225">
        <f>ROUND(I225*H225,2)</f>
        <v>0</v>
      </c>
      <c r="K225" s="221" t="s">
        <v>128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129</v>
      </c>
      <c r="AT225" s="230" t="s">
        <v>124</v>
      </c>
      <c r="AU225" s="230" t="s">
        <v>86</v>
      </c>
      <c r="AY225" s="18" t="s">
        <v>122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129</v>
      </c>
      <c r="BM225" s="230" t="s">
        <v>496</v>
      </c>
    </row>
    <row r="226" s="2" customFormat="1" ht="37.8" customHeight="1">
      <c r="A226" s="39"/>
      <c r="B226" s="40"/>
      <c r="C226" s="219" t="s">
        <v>307</v>
      </c>
      <c r="D226" s="219" t="s">
        <v>124</v>
      </c>
      <c r="E226" s="220" t="s">
        <v>497</v>
      </c>
      <c r="F226" s="221" t="s">
        <v>498</v>
      </c>
      <c r="G226" s="222" t="s">
        <v>348</v>
      </c>
      <c r="H226" s="223">
        <v>60</v>
      </c>
      <c r="I226" s="224"/>
      <c r="J226" s="225">
        <f>ROUND(I226*H226,2)</f>
        <v>0</v>
      </c>
      <c r="K226" s="221" t="s">
        <v>128</v>
      </c>
      <c r="L226" s="45"/>
      <c r="M226" s="226" t="s">
        <v>1</v>
      </c>
      <c r="N226" s="227" t="s">
        <v>41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129</v>
      </c>
      <c r="AT226" s="230" t="s">
        <v>124</v>
      </c>
      <c r="AU226" s="230" t="s">
        <v>86</v>
      </c>
      <c r="AY226" s="18" t="s">
        <v>122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84</v>
      </c>
      <c r="BK226" s="231">
        <f>ROUND(I226*H226,2)</f>
        <v>0</v>
      </c>
      <c r="BL226" s="18" t="s">
        <v>129</v>
      </c>
      <c r="BM226" s="230" t="s">
        <v>499</v>
      </c>
    </row>
    <row r="227" s="2" customFormat="1" ht="44.25" customHeight="1">
      <c r="A227" s="39"/>
      <c r="B227" s="40"/>
      <c r="C227" s="219" t="s">
        <v>311</v>
      </c>
      <c r="D227" s="219" t="s">
        <v>124</v>
      </c>
      <c r="E227" s="220" t="s">
        <v>364</v>
      </c>
      <c r="F227" s="221" t="s">
        <v>365</v>
      </c>
      <c r="G227" s="222" t="s">
        <v>348</v>
      </c>
      <c r="H227" s="223">
        <v>51.840000000000003</v>
      </c>
      <c r="I227" s="224"/>
      <c r="J227" s="225">
        <f>ROUND(I227*H227,2)</f>
        <v>0</v>
      </c>
      <c r="K227" s="221" t="s">
        <v>128</v>
      </c>
      <c r="L227" s="45"/>
      <c r="M227" s="226" t="s">
        <v>1</v>
      </c>
      <c r="N227" s="227" t="s">
        <v>41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129</v>
      </c>
      <c r="AT227" s="230" t="s">
        <v>124</v>
      </c>
      <c r="AU227" s="230" t="s">
        <v>86</v>
      </c>
      <c r="AY227" s="18" t="s">
        <v>122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84</v>
      </c>
      <c r="BK227" s="231">
        <f>ROUND(I227*H227,2)</f>
        <v>0</v>
      </c>
      <c r="BL227" s="18" t="s">
        <v>129</v>
      </c>
      <c r="BM227" s="230" t="s">
        <v>500</v>
      </c>
    </row>
    <row r="228" s="12" customFormat="1" ht="22.8" customHeight="1">
      <c r="A228" s="12"/>
      <c r="B228" s="203"/>
      <c r="C228" s="204"/>
      <c r="D228" s="205" t="s">
        <v>75</v>
      </c>
      <c r="E228" s="217" t="s">
        <v>367</v>
      </c>
      <c r="F228" s="217" t="s">
        <v>368</v>
      </c>
      <c r="G228" s="204"/>
      <c r="H228" s="204"/>
      <c r="I228" s="207"/>
      <c r="J228" s="218">
        <f>BK228</f>
        <v>0</v>
      </c>
      <c r="K228" s="204"/>
      <c r="L228" s="209"/>
      <c r="M228" s="210"/>
      <c r="N228" s="211"/>
      <c r="O228" s="211"/>
      <c r="P228" s="212">
        <f>P229</f>
        <v>0</v>
      </c>
      <c r="Q228" s="211"/>
      <c r="R228" s="212">
        <f>R229</f>
        <v>0</v>
      </c>
      <c r="S228" s="211"/>
      <c r="T228" s="213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4" t="s">
        <v>84</v>
      </c>
      <c r="AT228" s="215" t="s">
        <v>75</v>
      </c>
      <c r="AU228" s="215" t="s">
        <v>84</v>
      </c>
      <c r="AY228" s="214" t="s">
        <v>122</v>
      </c>
      <c r="BK228" s="216">
        <f>BK229</f>
        <v>0</v>
      </c>
    </row>
    <row r="229" s="2" customFormat="1" ht="24.15" customHeight="1">
      <c r="A229" s="39"/>
      <c r="B229" s="40"/>
      <c r="C229" s="219" t="s">
        <v>315</v>
      </c>
      <c r="D229" s="219" t="s">
        <v>124</v>
      </c>
      <c r="E229" s="220" t="s">
        <v>501</v>
      </c>
      <c r="F229" s="221" t="s">
        <v>502</v>
      </c>
      <c r="G229" s="222" t="s">
        <v>348</v>
      </c>
      <c r="H229" s="223">
        <v>206.512</v>
      </c>
      <c r="I229" s="224"/>
      <c r="J229" s="225">
        <f>ROUND(I229*H229,2)</f>
        <v>0</v>
      </c>
      <c r="K229" s="221" t="s">
        <v>128</v>
      </c>
      <c r="L229" s="45"/>
      <c r="M229" s="286" t="s">
        <v>1</v>
      </c>
      <c r="N229" s="287" t="s">
        <v>41</v>
      </c>
      <c r="O229" s="288"/>
      <c r="P229" s="289">
        <f>O229*H229</f>
        <v>0</v>
      </c>
      <c r="Q229" s="289">
        <v>0</v>
      </c>
      <c r="R229" s="289">
        <f>Q229*H229</f>
        <v>0</v>
      </c>
      <c r="S229" s="289">
        <v>0</v>
      </c>
      <c r="T229" s="29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129</v>
      </c>
      <c r="AT229" s="230" t="s">
        <v>124</v>
      </c>
      <c r="AU229" s="230" t="s">
        <v>86</v>
      </c>
      <c r="AY229" s="18" t="s">
        <v>122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84</v>
      </c>
      <c r="BK229" s="231">
        <f>ROUND(I229*H229,2)</f>
        <v>0</v>
      </c>
      <c r="BL229" s="18" t="s">
        <v>129</v>
      </c>
      <c r="BM229" s="230" t="s">
        <v>503</v>
      </c>
    </row>
    <row r="230" s="2" customFormat="1" ht="6.96" customHeight="1">
      <c r="A230" s="39"/>
      <c r="B230" s="67"/>
      <c r="C230" s="68"/>
      <c r="D230" s="68"/>
      <c r="E230" s="68"/>
      <c r="F230" s="68"/>
      <c r="G230" s="68"/>
      <c r="H230" s="68"/>
      <c r="I230" s="68"/>
      <c r="J230" s="68"/>
      <c r="K230" s="68"/>
      <c r="L230" s="45"/>
      <c r="M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</row>
  </sheetData>
  <sheetProtection sheet="1" autoFilter="0" formatColumns="0" formatRows="0" objects="1" scenarios="1" spinCount="100000" saltValue="ha1PaOFDcSJYC+wfj6KfuNhfBinUXrYjB2fRPxlDD7UR3dYn6MPndsK1FJ5PIskOuKBLGk9gcv0szNGOEYJsmA==" hashValue="I1HhiyKnvdu/qkvd9Tf4tXKPc3eEm2UDM+lw1MVPMpDSJXrEZmsH8q5j4DEagsQs1XN3Dxt6NA8dpErGdYgjgQ==" algorithmName="SHA-512" password="CC35"/>
  <autoFilter ref="C121:K22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 xml:space="preserve">Rekonstrukce zahrady  MŠ  2.Května  - severozápadní  část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30. 1. 2023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ROUND((SUM(BE119:BE125)),  2)</f>
        <v>0</v>
      </c>
      <c r="G33" s="39"/>
      <c r="H33" s="39"/>
      <c r="I33" s="156">
        <v>0.20999999999999999</v>
      </c>
      <c r="J33" s="155">
        <f>ROUND(((SUM(BE119:BE125))*I33),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ROUND((SUM(BF119:BF125)),  2)</f>
        <v>0</v>
      </c>
      <c r="G34" s="39"/>
      <c r="H34" s="39"/>
      <c r="I34" s="156">
        <v>0.14999999999999999</v>
      </c>
      <c r="J34" s="155">
        <f>ROUND(((SUM(BF119:BF125))*I34),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ROUND((SUM(BG119:BG125)),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ROUND((SUM(BH119:BH125)),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ROUND((SUM(BI119:BI125)),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Rekonstrukce zahrady  MŠ  2.Května  - severozápadní  část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Petřvald</v>
      </c>
      <c r="G89" s="41"/>
      <c r="H89" s="41"/>
      <c r="I89" s="33" t="s">
        <v>22</v>
      </c>
      <c r="J89" s="80" t="str">
        <f>IF(J12="","",J12)</f>
        <v>30. 1. 2023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Petřvald</v>
      </c>
      <c r="G91" s="41"/>
      <c r="H91" s="41"/>
      <c r="I91" s="33" t="s">
        <v>30</v>
      </c>
      <c r="J91" s="37" t="str">
        <f>E21</f>
        <v>Ing. František Kajzar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Martin Pniok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504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505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506</v>
      </c>
      <c r="E99" s="189"/>
      <c r="F99" s="189"/>
      <c r="G99" s="189"/>
      <c r="H99" s="189"/>
      <c r="I99" s="189"/>
      <c r="J99" s="190">
        <f>J123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107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5" t="str">
        <f>E7</f>
        <v xml:space="preserve">Rekonstrukce zahrady  MŠ  2.Května  - severozápadní  část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94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VRN - Vedlejší rozpočtové náklady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Petřvald</v>
      </c>
      <c r="G113" s="41"/>
      <c r="H113" s="41"/>
      <c r="I113" s="33" t="s">
        <v>22</v>
      </c>
      <c r="J113" s="80" t="str">
        <f>IF(J12="","",J12)</f>
        <v>30. 1. 2023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24</v>
      </c>
      <c r="D115" s="41"/>
      <c r="E115" s="41"/>
      <c r="F115" s="28" t="str">
        <f>E15</f>
        <v>Město Petřvald</v>
      </c>
      <c r="G115" s="41"/>
      <c r="H115" s="41"/>
      <c r="I115" s="33" t="s">
        <v>30</v>
      </c>
      <c r="J115" s="37" t="str">
        <f>E21</f>
        <v>Ing. František Kajzar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>Martin Pniok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108</v>
      </c>
      <c r="D118" s="195" t="s">
        <v>61</v>
      </c>
      <c r="E118" s="195" t="s">
        <v>57</v>
      </c>
      <c r="F118" s="195" t="s">
        <v>58</v>
      </c>
      <c r="G118" s="195" t="s">
        <v>109</v>
      </c>
      <c r="H118" s="195" t="s">
        <v>110</v>
      </c>
      <c r="I118" s="195" t="s">
        <v>111</v>
      </c>
      <c r="J118" s="195" t="s">
        <v>98</v>
      </c>
      <c r="K118" s="196" t="s">
        <v>112</v>
      </c>
      <c r="L118" s="197"/>
      <c r="M118" s="101" t="s">
        <v>1</v>
      </c>
      <c r="N118" s="102" t="s">
        <v>40</v>
      </c>
      <c r="O118" s="102" t="s">
        <v>113</v>
      </c>
      <c r="P118" s="102" t="s">
        <v>114</v>
      </c>
      <c r="Q118" s="102" t="s">
        <v>115</v>
      </c>
      <c r="R118" s="102" t="s">
        <v>116</v>
      </c>
      <c r="S118" s="102" t="s">
        <v>117</v>
      </c>
      <c r="T118" s="103" t="s">
        <v>118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119</v>
      </c>
      <c r="D119" s="41"/>
      <c r="E119" s="41"/>
      <c r="F119" s="41"/>
      <c r="G119" s="41"/>
      <c r="H119" s="41"/>
      <c r="I119" s="41"/>
      <c r="J119" s="198">
        <f>BK119</f>
        <v>0</v>
      </c>
      <c r="K119" s="41"/>
      <c r="L119" s="45"/>
      <c r="M119" s="104"/>
      <c r="N119" s="199"/>
      <c r="O119" s="105"/>
      <c r="P119" s="200">
        <f>P120</f>
        <v>0</v>
      </c>
      <c r="Q119" s="105"/>
      <c r="R119" s="200">
        <f>R120</f>
        <v>0</v>
      </c>
      <c r="S119" s="105"/>
      <c r="T119" s="201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100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75</v>
      </c>
      <c r="E120" s="206" t="s">
        <v>90</v>
      </c>
      <c r="F120" s="206" t="s">
        <v>91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P121+P123</f>
        <v>0</v>
      </c>
      <c r="Q120" s="211"/>
      <c r="R120" s="212">
        <f>R121+R123</f>
        <v>0</v>
      </c>
      <c r="S120" s="211"/>
      <c r="T120" s="213">
        <f>T121+T123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154</v>
      </c>
      <c r="AT120" s="215" t="s">
        <v>75</v>
      </c>
      <c r="AU120" s="215" t="s">
        <v>76</v>
      </c>
      <c r="AY120" s="214" t="s">
        <v>122</v>
      </c>
      <c r="BK120" s="216">
        <f>BK121+BK123</f>
        <v>0</v>
      </c>
    </row>
    <row r="121" s="12" customFormat="1" ht="22.8" customHeight="1">
      <c r="A121" s="12"/>
      <c r="B121" s="203"/>
      <c r="C121" s="204"/>
      <c r="D121" s="205" t="s">
        <v>75</v>
      </c>
      <c r="E121" s="217" t="s">
        <v>507</v>
      </c>
      <c r="F121" s="217" t="s">
        <v>508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P122</f>
        <v>0</v>
      </c>
      <c r="Q121" s="211"/>
      <c r="R121" s="212">
        <f>R122</f>
        <v>0</v>
      </c>
      <c r="S121" s="211"/>
      <c r="T121" s="213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154</v>
      </c>
      <c r="AT121" s="215" t="s">
        <v>75</v>
      </c>
      <c r="AU121" s="215" t="s">
        <v>84</v>
      </c>
      <c r="AY121" s="214" t="s">
        <v>122</v>
      </c>
      <c r="BK121" s="216">
        <f>BK122</f>
        <v>0</v>
      </c>
    </row>
    <row r="122" s="2" customFormat="1" ht="24.15" customHeight="1">
      <c r="A122" s="39"/>
      <c r="B122" s="40"/>
      <c r="C122" s="219" t="s">
        <v>84</v>
      </c>
      <c r="D122" s="219" t="s">
        <v>124</v>
      </c>
      <c r="E122" s="220" t="s">
        <v>509</v>
      </c>
      <c r="F122" s="221" t="s">
        <v>510</v>
      </c>
      <c r="G122" s="222" t="s">
        <v>263</v>
      </c>
      <c r="H122" s="223">
        <v>1</v>
      </c>
      <c r="I122" s="224"/>
      <c r="J122" s="225">
        <f>ROUND(I122*H122,2)</f>
        <v>0</v>
      </c>
      <c r="K122" s="221" t="s">
        <v>128</v>
      </c>
      <c r="L122" s="45"/>
      <c r="M122" s="226" t="s">
        <v>1</v>
      </c>
      <c r="N122" s="227" t="s">
        <v>41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511</v>
      </c>
      <c r="AT122" s="230" t="s">
        <v>124</v>
      </c>
      <c r="AU122" s="230" t="s">
        <v>86</v>
      </c>
      <c r="AY122" s="18" t="s">
        <v>122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84</v>
      </c>
      <c r="BK122" s="231">
        <f>ROUND(I122*H122,2)</f>
        <v>0</v>
      </c>
      <c r="BL122" s="18" t="s">
        <v>511</v>
      </c>
      <c r="BM122" s="230" t="s">
        <v>512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513</v>
      </c>
      <c r="F123" s="217" t="s">
        <v>514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SUM(P124:P125)</f>
        <v>0</v>
      </c>
      <c r="Q123" s="211"/>
      <c r="R123" s="212">
        <f>SUM(R124:R125)</f>
        <v>0</v>
      </c>
      <c r="S123" s="211"/>
      <c r="T123" s="213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154</v>
      </c>
      <c r="AT123" s="215" t="s">
        <v>75</v>
      </c>
      <c r="AU123" s="215" t="s">
        <v>84</v>
      </c>
      <c r="AY123" s="214" t="s">
        <v>122</v>
      </c>
      <c r="BK123" s="216">
        <f>SUM(BK124:BK125)</f>
        <v>0</v>
      </c>
    </row>
    <row r="124" s="2" customFormat="1" ht="16.5" customHeight="1">
      <c r="A124" s="39"/>
      <c r="B124" s="40"/>
      <c r="C124" s="219" t="s">
        <v>86</v>
      </c>
      <c r="D124" s="219" t="s">
        <v>124</v>
      </c>
      <c r="E124" s="220" t="s">
        <v>515</v>
      </c>
      <c r="F124" s="221" t="s">
        <v>514</v>
      </c>
      <c r="G124" s="222" t="s">
        <v>263</v>
      </c>
      <c r="H124" s="223">
        <v>1</v>
      </c>
      <c r="I124" s="224"/>
      <c r="J124" s="225">
        <f>ROUND(I124*H124,2)</f>
        <v>0</v>
      </c>
      <c r="K124" s="221" t="s">
        <v>128</v>
      </c>
      <c r="L124" s="45"/>
      <c r="M124" s="226" t="s">
        <v>1</v>
      </c>
      <c r="N124" s="227" t="s">
        <v>41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511</v>
      </c>
      <c r="AT124" s="230" t="s">
        <v>124</v>
      </c>
      <c r="AU124" s="230" t="s">
        <v>86</v>
      </c>
      <c r="AY124" s="18" t="s">
        <v>122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511</v>
      </c>
      <c r="BM124" s="230" t="s">
        <v>516</v>
      </c>
    </row>
    <row r="125" s="2" customFormat="1" ht="16.5" customHeight="1">
      <c r="A125" s="39"/>
      <c r="B125" s="40"/>
      <c r="C125" s="219" t="s">
        <v>143</v>
      </c>
      <c r="D125" s="219" t="s">
        <v>124</v>
      </c>
      <c r="E125" s="220" t="s">
        <v>517</v>
      </c>
      <c r="F125" s="221" t="s">
        <v>518</v>
      </c>
      <c r="G125" s="222" t="s">
        <v>263</v>
      </c>
      <c r="H125" s="223">
        <v>1</v>
      </c>
      <c r="I125" s="224"/>
      <c r="J125" s="225">
        <f>ROUND(I125*H125,2)</f>
        <v>0</v>
      </c>
      <c r="K125" s="221" t="s">
        <v>128</v>
      </c>
      <c r="L125" s="45"/>
      <c r="M125" s="286" t="s">
        <v>1</v>
      </c>
      <c r="N125" s="287" t="s">
        <v>41</v>
      </c>
      <c r="O125" s="288"/>
      <c r="P125" s="289">
        <f>O125*H125</f>
        <v>0</v>
      </c>
      <c r="Q125" s="289">
        <v>0</v>
      </c>
      <c r="R125" s="289">
        <f>Q125*H125</f>
        <v>0</v>
      </c>
      <c r="S125" s="289">
        <v>0</v>
      </c>
      <c r="T125" s="29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511</v>
      </c>
      <c r="AT125" s="230" t="s">
        <v>124</v>
      </c>
      <c r="AU125" s="230" t="s">
        <v>86</v>
      </c>
      <c r="AY125" s="18" t="s">
        <v>122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511</v>
      </c>
      <c r="BM125" s="230" t="s">
        <v>519</v>
      </c>
    </row>
    <row r="126" s="2" customFormat="1" ht="6.96" customHeight="1">
      <c r="A126" s="39"/>
      <c r="B126" s="67"/>
      <c r="C126" s="68"/>
      <c r="D126" s="68"/>
      <c r="E126" s="68"/>
      <c r="F126" s="68"/>
      <c r="G126" s="68"/>
      <c r="H126" s="68"/>
      <c r="I126" s="68"/>
      <c r="J126" s="68"/>
      <c r="K126" s="68"/>
      <c r="L126" s="45"/>
      <c r="M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</sheetData>
  <sheetProtection sheet="1" autoFilter="0" formatColumns="0" formatRows="0" objects="1" scenarios="1" spinCount="100000" saltValue="q7eFj+KKcWejv06YB8Q9hxY0wJ82RWAvJn5gWrS2o7QFbHjM2XFVdeasTPZA/3nmuAGksgfyTyxjJkmNoevjoA==" hashValue="JomNF+MKM2/mDo1fLiTeGN/F6SfGQbZ1RDD3FtP2GEv+iY6/AwuJ9CV3HupXXKhMYRuMdu5N6TzOwweOYdREZg==" algorithmName="SHA-512" password="CC35"/>
  <autoFilter ref="C118:K12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LAPTOP-V6F5C2G1\Radka</dc:creator>
  <cp:lastModifiedBy>LAPTOP-V6F5C2G1\Radka</cp:lastModifiedBy>
  <dcterms:created xsi:type="dcterms:W3CDTF">2023-02-03T18:04:10Z</dcterms:created>
  <dcterms:modified xsi:type="dcterms:W3CDTF">2023-02-03T18:04:16Z</dcterms:modified>
</cp:coreProperties>
</file>