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7761C626-3AEE-482C-8E9A-F69966264E3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4" r:id="rId1"/>
    <sheet name="Rekapitulace" sheetId="2" r:id="rId2"/>
    <sheet name="Položky" sheetId="5" r:id="rId3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Rekapitulace!$G$14</definedName>
    <definedName name="Dodavka0">#REF!</definedName>
    <definedName name="HSV">Rekapitulace!$E$14</definedName>
    <definedName name="HSV0">#REF!</definedName>
    <definedName name="HZS">Rekapitulace!$I$14</definedName>
    <definedName name="HZS0">#REF!</definedName>
    <definedName name="JKSO">#REF!</definedName>
    <definedName name="MJ">#REF!</definedName>
    <definedName name="Mont">Rekapitulace!$H$14</definedName>
    <definedName name="Montaz0">#REF!</definedName>
    <definedName name="NazevDilu">Rekapitulace!$B$6</definedName>
    <definedName name="nazevobjektu">#REF!</definedName>
    <definedName name="nazevstavby">#REF!</definedName>
    <definedName name="_xlnm.Print_Titles" localSheetId="1">Rekapitulace!$1:$6</definedName>
    <definedName name="Objednatel">#REF!</definedName>
    <definedName name="_xlnm.Print_Area" localSheetId="1">Rekapitulace!$A$1:$I$28</definedName>
    <definedName name="PocetMJ">#REF!</definedName>
    <definedName name="Poznamka">#REF!</definedName>
    <definedName name="Projektant">#REF!</definedName>
    <definedName name="PSV">Rekapitulace!$F$14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5" l="1"/>
  <c r="G10" i="5" l="1"/>
  <c r="G43" i="5"/>
  <c r="G14" i="5"/>
  <c r="G13" i="5"/>
  <c r="G12" i="5"/>
  <c r="G11" i="5"/>
  <c r="G9" i="5"/>
  <c r="G42" i="5"/>
  <c r="G41" i="5"/>
  <c r="G37" i="5"/>
  <c r="G34" i="5"/>
  <c r="G33" i="5"/>
  <c r="G5" i="5"/>
  <c r="G6" i="5"/>
  <c r="G4" i="5"/>
  <c r="G8" i="5"/>
  <c r="G51" i="5"/>
  <c r="G50" i="5"/>
  <c r="G49" i="5"/>
  <c r="G38" i="5"/>
  <c r="G32" i="5"/>
  <c r="G22" i="5"/>
  <c r="G18" i="5"/>
  <c r="G7" i="5"/>
  <c r="G14" i="2"/>
  <c r="C17" i="4" s="1"/>
  <c r="H14" i="2"/>
  <c r="C18" i="4" s="1"/>
  <c r="I14" i="2"/>
  <c r="C21" i="4" s="1"/>
  <c r="C31" i="4"/>
  <c r="C33" i="4"/>
  <c r="F33" i="4" s="1"/>
  <c r="F34" i="4" s="1"/>
  <c r="F8" i="2"/>
  <c r="F14" i="2" s="1"/>
  <c r="C16" i="4"/>
  <c r="G21" i="5" l="1"/>
  <c r="G59" i="5"/>
  <c r="G25" i="5"/>
  <c r="G52" i="5"/>
  <c r="G19" i="5"/>
  <c r="G17" i="5"/>
  <c r="G28" i="5" l="1"/>
  <c r="G46" i="5"/>
  <c r="G62" i="5" l="1"/>
  <c r="C15" i="4" s="1"/>
  <c r="C19" i="4" s="1"/>
  <c r="C22" i="4" s="1"/>
  <c r="E8" i="2" l="1"/>
  <c r="E14" i="2" s="1"/>
  <c r="G21" i="2" s="1"/>
  <c r="I21" i="2" s="1"/>
  <c r="G24" i="2" l="1"/>
  <c r="I24" i="2" s="1"/>
  <c r="G20" i="2"/>
  <c r="I20" i="2" s="1"/>
  <c r="G25" i="2"/>
  <c r="I25" i="2" s="1"/>
  <c r="G23" i="2"/>
  <c r="I23" i="2" s="1"/>
  <c r="G26" i="2"/>
  <c r="I26" i="2" s="1"/>
  <c r="G19" i="2"/>
  <c r="I19" i="2" s="1"/>
  <c r="G22" i="2"/>
  <c r="I22" i="2" s="1"/>
  <c r="H27" i="2" l="1"/>
  <c r="G23" i="4" s="1"/>
  <c r="C23" i="4" s="1"/>
  <c r="G22" i="4" l="1"/>
</calcChain>
</file>

<file path=xl/sharedStrings.xml><?xml version="1.0" encoding="utf-8"?>
<sst xmlns="http://schemas.openxmlformats.org/spreadsheetml/2006/main" count="193" uniqueCount="129">
  <si>
    <t>HZS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</si>
  <si>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</si>
  <si>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</si>
  <si>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</si>
  <si>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</si>
  <si>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</si>
  <si>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</si>
  <si>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</si>
  <si>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</si>
  <si>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</si>
  <si>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</si>
  <si>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</si>
  <si>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</si>
  <si>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</si>
  <si>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</si>
  <si>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</si>
  <si>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</si>
  <si>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</si>
  <si>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</si>
  <si>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</si>
  <si>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</si>
  <si>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</si>
  <si>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</si>
  <si>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</si>
  <si>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</si>
  <si>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č. oddílu</t>
  </si>
  <si>
    <t>kod SKP</t>
  </si>
  <si>
    <t>kod CPV</t>
  </si>
  <si>
    <t>název oddílu</t>
  </si>
  <si>
    <t>Rozpočet</t>
  </si>
  <si>
    <t xml:space="preserve">JKSO </t>
  </si>
  <si>
    <t>Objekt</t>
  </si>
  <si>
    <t>Název objektu</t>
  </si>
  <si>
    <t xml:space="preserve">SKP </t>
  </si>
  <si>
    <t>0001</t>
  </si>
  <si>
    <t>Měrná jednotka</t>
  </si>
  <si>
    <t>Stavba</t>
  </si>
  <si>
    <t>Název stavby</t>
  </si>
  <si>
    <t>Počet jednotek</t>
  </si>
  <si>
    <t>66-11-002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</si>
  <si>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</si>
  <si>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</si>
  <si>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</si>
  <si>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</si>
  <si>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</si>
  <si>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</si>
  <si>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</si>
  <si>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</si>
  <si>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</si>
  <si>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</si>
  <si>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</si>
  <si>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</si>
  <si>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</si>
  <si>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</si>
  <si>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</si>
  <si>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</si>
  <si>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</si>
  <si>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</si>
  <si>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</si>
  <si>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</si>
  <si>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</si>
  <si>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</si>
  <si>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</si>
  <si>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</si>
  <si>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</si>
  <si>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</si>
  <si>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</si>
  <si>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</si>
  <si>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</si>
  <si>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</si>
  <si>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</si>
  <si>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</si>
  <si>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</si>
  <si>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</si>
  <si>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</si>
  <si>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</si>
  <si>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</si>
  <si>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Poř.č.</t>
  </si>
  <si>
    <t>Popis</t>
  </si>
  <si>
    <t>Množství</t>
  </si>
  <si>
    <t>Jedn.</t>
  </si>
  <si>
    <t>Cena/J</t>
  </si>
  <si>
    <t>CELKEM</t>
  </si>
  <si>
    <t>45.31.41</t>
  </si>
  <si>
    <t>45314320-0</t>
  </si>
  <si>
    <t>m</t>
  </si>
  <si>
    <t>ks</t>
  </si>
  <si>
    <t>C E L K E M bez DPH</t>
  </si>
  <si>
    <t>STAVENÍ PRÁCE C801-3</t>
  </si>
  <si>
    <t>PRÁCE v HZS:</t>
  </si>
  <si>
    <t>I.</t>
  </si>
  <si>
    <t>Standardy</t>
  </si>
  <si>
    <t>IV 2013</t>
  </si>
  <si>
    <t xml:space="preserve">A 1.1.2 Slaboproudé rozvody </t>
  </si>
  <si>
    <t>Slaboproudé rozvody</t>
  </si>
  <si>
    <t>Výkaz výměr materiálu</t>
  </si>
  <si>
    <t>ZŠ a ZUŠ Petřvald, Školní 246</t>
  </si>
  <si>
    <t>UTP kabel 4x2xAWG24 Cat.5E, PVC</t>
  </si>
  <si>
    <t>Patch panel 24xRJ45 UTP, 5E, 1U, černý</t>
  </si>
  <si>
    <t>Zásuvka Modulo 50 2xRJ45 cat.5E UTP TL 80x80mm bílá</t>
  </si>
  <si>
    <t>19" napájecí panel 7x220V-1,8m PPO Black+přep.ochr</t>
  </si>
  <si>
    <t>19"  vyvazovací panel 1U 5x tvrdé plast. oko 3x6cm</t>
  </si>
  <si>
    <t>Nástěnný rozvaděč Dvoudílný 18U (š)600x(h)515</t>
  </si>
  <si>
    <t>Montážní sada M6 (20x šroub, matice, podložka)</t>
  </si>
  <si>
    <t>19" police A1 s perforací 350mm, max.40kg černá</t>
  </si>
  <si>
    <t>Patch kabel UTP, 5E - 0.5m, PVC</t>
  </si>
  <si>
    <t>Patch kabel UTP, 5E - 2m, PVC</t>
  </si>
  <si>
    <t>Elektroinstalační materiál</t>
  </si>
  <si>
    <t>3x učebna 27x PC - strukturovaná kabeláž</t>
  </si>
  <si>
    <t>Optické propoje</t>
  </si>
  <si>
    <t>MATERIÁL: Strukturovaná kabeláž, optické propoje, elektro</t>
  </si>
  <si>
    <t>Optická vana výsuvná s čelem pro 24 x SC, E2000, LC Duplex adaptér 19“ 1U černá</t>
  </si>
  <si>
    <t>Optický kabel KELine univerzální U-DQ(ZN)BH 12E9 24-vláknový 2x 24=48</t>
  </si>
  <si>
    <t>LC-LC adaptér Duplex multimode</t>
  </si>
  <si>
    <t>Pigtail LC 50/125 OM3 2m</t>
  </si>
  <si>
    <t>Držák pro max. 12 nebo 24 svarů samolepící</t>
  </si>
  <si>
    <t>O-patch kabel  LC-LC  Duplex 50/125 OM3 2m</t>
  </si>
  <si>
    <t>Elektroinstalace</t>
  </si>
  <si>
    <t>Podružný rozvaděč, kabely, jističe, zásuvky</t>
  </si>
  <si>
    <t>MONTÁŽ 22M: Strukturovaná kabeláž, optické propoje, elektro</t>
  </si>
  <si>
    <t>Instalace kabelových tras</t>
  </si>
  <si>
    <t>Pokládka zatažení kabelů</t>
  </si>
  <si>
    <t>Zapojení, měření, popis, protokoly</t>
  </si>
  <si>
    <t>Instalace kabeláže</t>
  </si>
  <si>
    <t>Optické sváry</t>
  </si>
  <si>
    <t>Instalace rozvodů 230V</t>
  </si>
  <si>
    <t>Projektová dokumentace elektroinstalace</t>
  </si>
  <si>
    <t>Revize elektroinstalace</t>
  </si>
  <si>
    <t xml:space="preserve">CELKEM bez DANĚ: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</si>
</sst>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#,##0\ _K_č"/>
    <numFmt numFmtId="168" formatCode="#,##0.00\ &quot;Kč&quot;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 CE"/>
      <charset val="238"/>
    </font>
    <font>
      <b/>
      <i/>
      <sz val="9"/>
      <name val="Arial"/>
      <family val="2"/>
      <charset val="238"/>
    </font>
    <font>
      <b/>
      <sz val="12"/>
      <name val="Arial CE"/>
      <charset val="238"/>
    </font>
    <font>
      <sz val="11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0" fillId="0" borderId="0"/>
    <xf numFmtId="0" fontId="6" fillId="0" borderId="0"/>
  </cellStyleXfs>
  <cellXfs count="282">
    <xf numFmtId="0" fontId="0" fillId="0" borderId="0" xfId="0"/>
    <xf numFmtId="0" fontId="1" fillId="0" borderId="1" xfId="0" applyFont="1" applyBorder="1" applyAlignment="1" applyProtection="1">
      <alignment horizontal="centerContinuous" vertical="center"/>
      <protection locked="0"/>
    </xf>
    <xf numFmtId="0" fontId="10" fillId="0" borderId="2" xfId="0" applyFont="1" applyBorder="1" applyAlignment="1" applyProtection="1">
      <alignment horizontal="centerContinuous" vertical="center"/>
      <protection locked="0"/>
    </xf>
    <xf numFmtId="0" fontId="2" fillId="0" borderId="2" xfId="0" applyFont="1" applyBorder="1" applyAlignment="1" applyProtection="1">
      <alignment horizontal="centerContinuous" vertical="center"/>
      <protection locked="0"/>
    </xf>
    <xf numFmtId="0" fontId="0" fillId="0" borderId="0" xfId="0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18" fillId="0" borderId="5" xfId="1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2" fontId="12" fillId="2" borderId="7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" fontId="12" fillId="2" borderId="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10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67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168" fontId="13" fillId="4" borderId="0" xfId="0" applyNumberFormat="1" applyFont="1" applyFill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167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168" fontId="13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4" fontId="14" fillId="0" borderId="3" xfId="0" applyNumberFormat="1" applyFont="1" applyBorder="1" applyAlignment="1">
      <alignment horizontal="center" vertical="center"/>
    </xf>
    <xf numFmtId="4" fontId="14" fillId="0" borderId="11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7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3" fillId="3" borderId="15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5" borderId="0" xfId="0" applyFill="1" applyAlignment="1">
      <alignment vertical="center"/>
    </xf>
    <xf numFmtId="0" fontId="14" fillId="0" borderId="5" xfId="0" applyFont="1" applyBorder="1" applyAlignment="1">
      <alignment vertical="center"/>
    </xf>
    <xf numFmtId="0" fontId="19" fillId="5" borderId="0" xfId="1" applyFont="1" applyFill="1" applyBorder="1" applyAlignment="1">
      <alignment vertical="center"/>
    </xf>
    <xf numFmtId="0" fontId="19" fillId="5" borderId="16" xfId="1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8" fillId="0" borderId="5" xfId="1" applyFont="1" applyBorder="1" applyAlignment="1">
      <alignment vertical="center"/>
    </xf>
    <xf numFmtId="168" fontId="13" fillId="4" borderId="0" xfId="0" applyNumberFormat="1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68" fontId="13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center" vertical="center"/>
    </xf>
    <xf numFmtId="0" fontId="2" fillId="0" borderId="17" xfId="0" applyFont="1" applyBorder="1" applyAlignment="1" applyProtection="1">
      <alignment horizontal="centerContinuous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Continuous" vertical="center"/>
      <protection locked="0"/>
    </xf>
    <xf numFmtId="0" fontId="5" fillId="2" borderId="19" xfId="0" applyFont="1" applyFill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49" fontId="4" fillId="0" borderId="21" xfId="0" applyNumberFormat="1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vertical="center"/>
      <protection locked="0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3" fillId="2" borderId="22" xfId="0" applyNumberFormat="1" applyFont="1" applyFill="1" applyBorder="1" applyAlignment="1" applyProtection="1">
      <alignment vertical="center"/>
      <protection locked="0"/>
    </xf>
    <xf numFmtId="49" fontId="2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3" xfId="0" applyFont="1" applyFill="1" applyBorder="1" applyAlignment="1" applyProtection="1">
      <alignment vertical="center"/>
      <protection locked="0"/>
    </xf>
    <xf numFmtId="3" fontId="4" fillId="0" borderId="11" xfId="0" applyNumberFormat="1" applyFont="1" applyBorder="1" applyAlignment="1" applyProtection="1">
      <alignment horizontal="center" vertical="center"/>
      <protection locked="0"/>
    </xf>
    <xf numFmtId="49" fontId="3" fillId="2" borderId="24" xfId="0" applyNumberFormat="1" applyFont="1" applyFill="1" applyBorder="1" applyAlignment="1" applyProtection="1">
      <alignment vertical="center"/>
      <protection locked="0"/>
    </xf>
    <xf numFmtId="49" fontId="2" fillId="2" borderId="25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49" fontId="4" fillId="0" borderId="3" xfId="0" applyNumberFormat="1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3" xfId="0" applyNumberFormat="1" applyFont="1" applyBorder="1" applyAlignment="1" applyProtection="1">
      <alignment vertical="center"/>
      <protection locked="0"/>
    </xf>
    <xf numFmtId="0" fontId="4" fillId="0" borderId="26" xfId="0" applyNumberFormat="1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left" vertical="center"/>
      <protection locked="0"/>
    </xf>
    <xf numFmtId="0" fontId="2" fillId="2" borderId="29" xfId="0" applyFont="1" applyFill="1" applyBorder="1" applyAlignment="1" applyProtection="1">
      <alignment horizontal="left" vertical="center"/>
      <protection locked="0"/>
    </xf>
    <xf numFmtId="0" fontId="2" fillId="2" borderId="30" xfId="0" applyFont="1" applyFill="1" applyBorder="1" applyAlignment="1" applyProtection="1">
      <alignment horizontal="centerContinuous" vertical="center"/>
      <protection locked="0"/>
    </xf>
    <xf numFmtId="0" fontId="3" fillId="2" borderId="29" xfId="0" applyFont="1" applyFill="1" applyBorder="1" applyAlignment="1" applyProtection="1">
      <alignment horizontal="centerContinuous" vertical="center"/>
      <protection locked="0"/>
    </xf>
    <xf numFmtId="0" fontId="2" fillId="2" borderId="29" xfId="0" applyFont="1" applyFill="1" applyBorder="1" applyAlignment="1" applyProtection="1">
      <alignment horizontal="centerContinuous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vertical="center"/>
      <protection locked="0"/>
    </xf>
    <xf numFmtId="0" fontId="2" fillId="0" borderId="32" xfId="0" applyFont="1" applyBorder="1" applyAlignment="1" applyProtection="1">
      <alignment vertical="center"/>
      <protection locked="0"/>
    </xf>
    <xf numFmtId="168" fontId="2" fillId="0" borderId="21" xfId="0" applyNumberFormat="1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3" fontId="2" fillId="0" borderId="19" xfId="0" applyNumberFormat="1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3" fontId="2" fillId="0" borderId="21" xfId="0" applyNumberFormat="1" applyFont="1" applyBorder="1" applyAlignment="1" applyProtection="1">
      <alignment horizontal="center" vertical="center"/>
      <protection locked="0"/>
    </xf>
    <xf numFmtId="3" fontId="2" fillId="0" borderId="23" xfId="0" applyNumberFormat="1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33" xfId="0" applyFont="1" applyBorder="1" applyAlignment="1" applyProtection="1">
      <alignment vertical="center"/>
      <protection locked="0"/>
    </xf>
    <xf numFmtId="0" fontId="2" fillId="0" borderId="32" xfId="0" applyFont="1" applyBorder="1" applyAlignment="1" applyProtection="1">
      <alignment vertical="center" shrinkToFit="1"/>
      <protection locked="0"/>
    </xf>
    <xf numFmtId="0" fontId="2" fillId="0" borderId="34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4" fontId="2" fillId="0" borderId="21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vertical="center"/>
      <protection locked="0"/>
    </xf>
    <xf numFmtId="3" fontId="2" fillId="0" borderId="36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vertical="center"/>
      <protection locked="0"/>
    </xf>
    <xf numFmtId="0" fontId="3" fillId="2" borderId="19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37" xfId="0" applyFont="1" applyFill="1" applyBorder="1" applyAlignment="1" applyProtection="1">
      <alignment vertical="center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14" fontId="2" fillId="0" borderId="4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41" xfId="0" applyFont="1" applyBorder="1" applyAlignment="1" applyProtection="1">
      <alignment vertical="center"/>
      <protection locked="0"/>
    </xf>
    <xf numFmtId="0" fontId="2" fillId="0" borderId="42" xfId="0" applyFont="1" applyBorder="1" applyAlignment="1" applyProtection="1">
      <alignment vertical="center"/>
      <protection locked="0"/>
    </xf>
    <xf numFmtId="0" fontId="2" fillId="0" borderId="43" xfId="0" applyFont="1" applyBorder="1" applyAlignment="1" applyProtection="1">
      <alignment vertical="center"/>
      <protection locked="0"/>
    </xf>
    <xf numFmtId="0" fontId="2" fillId="0" borderId="44" xfId="0" applyFont="1" applyBorder="1" applyAlignment="1" applyProtection="1">
      <alignment vertical="center"/>
      <protection locked="0"/>
    </xf>
    <xf numFmtId="165" fontId="2" fillId="0" borderId="45" xfId="0" applyNumberFormat="1" applyFont="1" applyBorder="1" applyAlignment="1" applyProtection="1">
      <alignment horizontal="right" vertical="center"/>
      <protection locked="0"/>
    </xf>
    <xf numFmtId="0" fontId="2" fillId="0" borderId="45" xfId="0" applyFont="1" applyBorder="1" applyAlignment="1" applyProtection="1">
      <alignment vertical="center"/>
      <protection locked="0"/>
    </xf>
    <xf numFmtId="0" fontId="2" fillId="0" borderId="23" xfId="0" applyFont="1" applyBorder="1" applyAlignment="1" applyProtection="1">
      <alignment vertical="center"/>
      <protection locked="0"/>
    </xf>
    <xf numFmtId="165" fontId="2" fillId="0" borderId="5" xfId="0" applyNumberFormat="1" applyFont="1" applyBorder="1" applyAlignment="1" applyProtection="1">
      <alignment horizontal="right" vertical="center"/>
      <protection locked="0"/>
    </xf>
    <xf numFmtId="0" fontId="10" fillId="2" borderId="35" xfId="0" applyFont="1" applyFill="1" applyBorder="1" applyAlignment="1" applyProtection="1">
      <alignment vertical="center"/>
      <protection locked="0"/>
    </xf>
    <xf numFmtId="0" fontId="10" fillId="2" borderId="36" xfId="0" applyFont="1" applyFill="1" applyBorder="1" applyAlignment="1" applyProtection="1">
      <alignment vertical="center"/>
      <protection locked="0"/>
    </xf>
    <xf numFmtId="0" fontId="10" fillId="2" borderId="15" xfId="0" applyFont="1" applyFill="1" applyBorder="1" applyAlignment="1" applyProtection="1">
      <alignment vertical="center"/>
      <protection locked="0"/>
    </xf>
    <xf numFmtId="0" fontId="2" fillId="0" borderId="46" xfId="2" applyFont="1" applyBorder="1" applyAlignment="1">
      <alignment vertical="center"/>
    </xf>
    <xf numFmtId="0" fontId="2" fillId="0" borderId="46" xfId="2" applyFont="1" applyBorder="1" applyAlignment="1" applyProtection="1">
      <alignment horizontal="right" vertical="center"/>
      <protection locked="0"/>
    </xf>
    <xf numFmtId="0" fontId="2" fillId="0" borderId="47" xfId="2" applyFont="1" applyBorder="1" applyAlignment="1">
      <alignment vertical="center"/>
    </xf>
    <xf numFmtId="17" fontId="2" fillId="0" borderId="46" xfId="0" applyNumberFormat="1" applyFont="1" applyBorder="1" applyAlignment="1">
      <alignment horizontal="left" vertical="center"/>
    </xf>
    <xf numFmtId="0" fontId="2" fillId="0" borderId="48" xfId="0" applyNumberFormat="1" applyFont="1" applyBorder="1" applyAlignment="1">
      <alignment vertical="center"/>
    </xf>
    <xf numFmtId="0" fontId="2" fillId="0" borderId="49" xfId="2" applyFont="1" applyFill="1" applyBorder="1" applyAlignment="1">
      <alignment vertical="center"/>
    </xf>
    <xf numFmtId="0" fontId="2" fillId="0" borderId="49" xfId="2" applyFont="1" applyBorder="1" applyAlignment="1" applyProtection="1">
      <alignment horizontal="right" vertical="center"/>
      <protection locked="0"/>
    </xf>
    <xf numFmtId="0" fontId="2" fillId="0" borderId="49" xfId="2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Border="1" applyAlignment="1" applyProtection="1">
      <alignment horizontal="centerContinuous" vertical="center"/>
      <protection locked="0"/>
    </xf>
    <xf numFmtId="49" fontId="3" fillId="2" borderId="28" xfId="0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50" xfId="0" applyFont="1" applyFill="1" applyBorder="1" applyAlignment="1" applyProtection="1">
      <alignment horizontal="center" vertical="center"/>
      <protection locked="0"/>
    </xf>
    <xf numFmtId="0" fontId="3" fillId="2" borderId="5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2" fillId="0" borderId="40" xfId="0" applyNumberFormat="1" applyFont="1" applyBorder="1" applyAlignment="1">
      <alignment vertical="center"/>
    </xf>
    <xf numFmtId="3" fontId="2" fillId="0" borderId="25" xfId="0" applyNumberFormat="1" applyFont="1" applyBorder="1" applyAlignment="1" applyProtection="1">
      <alignment vertical="center"/>
      <protection locked="0"/>
    </xf>
    <xf numFmtId="3" fontId="2" fillId="0" borderId="53" xfId="0" applyNumberFormat="1" applyFont="1" applyBorder="1" applyAlignment="1">
      <alignment vertical="center"/>
    </xf>
    <xf numFmtId="3" fontId="2" fillId="0" borderId="54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9" fontId="4" fillId="0" borderId="24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 applyProtection="1">
      <alignment vertical="center"/>
      <protection locked="0"/>
    </xf>
    <xf numFmtId="4" fontId="2" fillId="0" borderId="53" xfId="0" applyNumberFormat="1" applyFont="1" applyBorder="1" applyAlignment="1">
      <alignment vertical="center"/>
    </xf>
    <xf numFmtId="4" fontId="2" fillId="0" borderId="54" xfId="0" applyNumberFormat="1" applyFont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3" fontId="3" fillId="2" borderId="30" xfId="0" applyNumberFormat="1" applyFont="1" applyFill="1" applyBorder="1" applyAlignment="1">
      <alignment vertical="center"/>
    </xf>
    <xf numFmtId="4" fontId="3" fillId="2" borderId="50" xfId="0" applyNumberFormat="1" applyFont="1" applyFill="1" applyBorder="1" applyAlignment="1" applyProtection="1">
      <alignment vertical="center"/>
      <protection locked="0"/>
    </xf>
    <xf numFmtId="4" fontId="3" fillId="2" borderId="51" xfId="0" applyNumberFormat="1" applyFont="1" applyFill="1" applyBorder="1" applyAlignment="1">
      <alignment vertical="center"/>
    </xf>
    <xf numFmtId="4" fontId="3" fillId="2" borderId="52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 applyProtection="1">
      <alignment horizontal="centerContinuous" vertical="center"/>
      <protection locked="0"/>
    </xf>
    <xf numFmtId="3" fontId="1" fillId="0" borderId="0" xfId="0" applyNumberFormat="1" applyFont="1" applyAlignment="1">
      <alignment horizontal="centerContinuous" vertical="center"/>
    </xf>
    <xf numFmtId="3" fontId="0" fillId="0" borderId="0" xfId="0" applyNumberFormat="1" applyAlignment="1">
      <alignment vertical="center"/>
    </xf>
    <xf numFmtId="0" fontId="3" fillId="2" borderId="18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3" fillId="2" borderId="12" xfId="0" applyFont="1" applyFill="1" applyBorder="1" applyAlignment="1" applyProtection="1">
      <alignment horizontal="right" vertical="center"/>
      <protection locked="0"/>
    </xf>
    <xf numFmtId="0" fontId="3" fillId="2" borderId="19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4" fontId="5" fillId="2" borderId="19" xfId="0" applyNumberFormat="1" applyFont="1" applyFill="1" applyBorder="1" applyAlignment="1">
      <alignment horizontal="right" vertical="center"/>
    </xf>
    <xf numFmtId="4" fontId="5" fillId="2" borderId="38" xfId="0" applyNumberFormat="1" applyFont="1" applyFill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2" fillId="0" borderId="33" xfId="0" applyNumberFormat="1" applyFont="1" applyBorder="1" applyAlignment="1" applyProtection="1">
      <alignment horizontal="right" vertical="center"/>
      <protection locked="0"/>
    </xf>
    <xf numFmtId="4" fontId="2" fillId="0" borderId="3" xfId="0" applyNumberFormat="1" applyFont="1" applyBorder="1" applyAlignment="1">
      <alignment horizontal="right" vertical="center"/>
    </xf>
    <xf numFmtId="4" fontId="2" fillId="0" borderId="41" xfId="0" applyNumberFormat="1" applyFont="1" applyBorder="1" applyAlignment="1">
      <alignment horizontal="right" vertical="center"/>
    </xf>
    <xf numFmtId="4" fontId="2" fillId="0" borderId="32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0" fontId="2" fillId="2" borderId="35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4" fontId="2" fillId="2" borderId="55" xfId="0" applyNumberFormat="1" applyFont="1" applyFill="1" applyBorder="1" applyAlignment="1">
      <alignment vertical="center"/>
    </xf>
    <xf numFmtId="4" fontId="2" fillId="2" borderId="35" xfId="0" applyNumberFormat="1" applyFont="1" applyFill="1" applyBorder="1" applyAlignment="1" applyProtection="1">
      <alignment vertical="center"/>
      <protection locked="0"/>
    </xf>
    <xf numFmtId="4" fontId="2" fillId="2" borderId="36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56" xfId="0" applyFont="1" applyBorder="1" applyAlignment="1" applyProtection="1">
      <alignment horizontal="centerContinuous" vertical="center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Continuous" vertical="center"/>
      <protection locked="0"/>
    </xf>
    <xf numFmtId="0" fontId="12" fillId="2" borderId="33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2" fontId="12" fillId="2" borderId="20" xfId="0" applyNumberFormat="1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4" fontId="12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0" fontId="12" fillId="2" borderId="41" xfId="0" applyFont="1" applyFill="1" applyBorder="1" applyAlignment="1">
      <alignment horizontal="center" vertical="center"/>
    </xf>
    <xf numFmtId="0" fontId="4" fillId="0" borderId="3" xfId="0" applyFont="1" applyBorder="1" applyAlignment="1" applyProtection="1">
      <alignment horizontal="left" vertical="center"/>
      <protection locked="0"/>
    </xf>
    <xf numFmtId="168" fontId="2" fillId="0" borderId="57" xfId="0" applyNumberFormat="1" applyFont="1" applyBorder="1" applyAlignment="1" applyProtection="1">
      <alignment horizontal="right" vertical="center"/>
      <protection locked="0"/>
    </xf>
    <xf numFmtId="168" fontId="2" fillId="0" borderId="26" xfId="0" applyNumberFormat="1" applyFont="1" applyBorder="1" applyAlignment="1" applyProtection="1">
      <alignment horizontal="right" vertical="center"/>
      <protection locked="0"/>
    </xf>
    <xf numFmtId="166" fontId="10" fillId="2" borderId="58" xfId="0" applyNumberFormat="1" applyFont="1" applyFill="1" applyBorder="1" applyAlignment="1" applyProtection="1">
      <alignment horizontal="right" vertical="center"/>
      <protection locked="0"/>
    </xf>
    <xf numFmtId="166" fontId="10" fillId="2" borderId="55" xfId="0" applyNumberFormat="1" applyFont="1" applyFill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3" fillId="0" borderId="5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57" xfId="0" applyFont="1" applyBorder="1" applyAlignment="1" applyProtection="1">
      <alignment horizontal="left" vertical="center"/>
      <protection locked="0"/>
    </xf>
    <xf numFmtId="0" fontId="2" fillId="0" borderId="59" xfId="2" applyFont="1" applyBorder="1" applyAlignment="1">
      <alignment horizontal="center" vertical="center"/>
    </xf>
    <xf numFmtId="0" fontId="2" fillId="0" borderId="60" xfId="2" applyFont="1" applyBorder="1" applyAlignment="1">
      <alignment horizontal="center" vertical="center"/>
    </xf>
    <xf numFmtId="0" fontId="2" fillId="0" borderId="61" xfId="2" applyFont="1" applyBorder="1" applyAlignment="1">
      <alignment horizontal="center" vertical="center"/>
    </xf>
    <xf numFmtId="0" fontId="2" fillId="0" borderId="62" xfId="2" applyFont="1" applyBorder="1" applyAlignment="1">
      <alignment horizontal="center" vertical="center"/>
    </xf>
    <xf numFmtId="0" fontId="3" fillId="0" borderId="63" xfId="2" applyFont="1" applyFill="1" applyBorder="1" applyAlignment="1">
      <alignment horizontal="left" vertical="center"/>
    </xf>
    <xf numFmtId="0" fontId="3" fillId="0" borderId="49" xfId="2" applyFont="1" applyFill="1" applyBorder="1" applyAlignment="1">
      <alignment horizontal="left" vertical="center"/>
    </xf>
    <xf numFmtId="0" fontId="3" fillId="0" borderId="64" xfId="2" applyFont="1" applyFill="1" applyBorder="1" applyAlignment="1">
      <alignment horizontal="left" vertical="center"/>
    </xf>
    <xf numFmtId="4" fontId="3" fillId="2" borderId="36" xfId="0" applyNumberFormat="1" applyFont="1" applyFill="1" applyBorder="1" applyAlignment="1">
      <alignment horizontal="right" vertical="center"/>
    </xf>
    <xf numFmtId="4" fontId="3" fillId="2" borderId="55" xfId="0" applyNumberFormat="1" applyFont="1" applyFill="1" applyBorder="1" applyAlignment="1">
      <alignment horizontal="right"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52</xdr:row>
      <xdr:rowOff>0</xdr:rowOff>
    </xdr:from>
    <xdr:to>
      <xdr:col>7</xdr:col>
      <xdr:colOff>476250</xdr:colOff>
      <xdr:row>52</xdr:row>
      <xdr:rowOff>0</xdr:rowOff>
    </xdr:to>
    <xdr:pic>
      <xdr:nvPicPr>
        <xdr:cNvPr id="2" name="Picture 317" descr="DMP-BD30EG-K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3582650"/>
          <a:ext cx="476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381000</xdr:colOff>
      <xdr:row>52</xdr:row>
      <xdr:rowOff>0</xdr:rowOff>
    </xdr:to>
    <xdr:pic>
      <xdr:nvPicPr>
        <xdr:cNvPr id="3" name="Picture 234" descr="Crown XTi_stac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3582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409575</xdr:colOff>
      <xdr:row>52</xdr:row>
      <xdr:rowOff>0</xdr:rowOff>
    </xdr:to>
    <xdr:pic>
      <xdr:nvPicPr>
        <xdr:cNvPr id="4" name="Picture 235" descr="ClearOne Converge PR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358265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504825</xdr:colOff>
      <xdr:row>52</xdr:row>
      <xdr:rowOff>0</xdr:rowOff>
    </xdr:to>
    <xdr:pic>
      <xdr:nvPicPr>
        <xdr:cNvPr id="5" name="Picture 24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35826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542925</xdr:colOff>
      <xdr:row>52</xdr:row>
      <xdr:rowOff>0</xdr:rowOff>
    </xdr:to>
    <xdr:pic>
      <xdr:nvPicPr>
        <xdr:cNvPr id="6" name="Picture 246" descr="in150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3582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zoomScaleNormal="100" workbookViewId="0">
      <selection activeCell="H32" sqref="H32"/>
    </sheetView>
  </sheetViews>
  <sheetFormatPr defaultColWidth="9.140625" defaultRowHeight="12.75" x14ac:dyDescent="0.2"/>
  <cols>
    <col min="1" max="1" width="2.140625" style="61" customWidth="1"/>
    <col min="2" max="6" width="16.7109375" style="61" customWidth="1"/>
    <col min="7" max="7" width="16.7109375" style="23" customWidth="1"/>
    <col min="8" max="16384" width="9.140625" style="61"/>
  </cols>
  <sheetData>
    <row r="1" spans="1:7" ht="28.5" customHeight="1" thickBot="1" x14ac:dyDescent="0.25">
      <c r="A1" s="248" t="s">
        <v>95</v>
      </c>
      <c r="B1" s="96"/>
      <c r="C1" s="96"/>
      <c r="D1" s="96"/>
      <c r="E1" s="96"/>
      <c r="F1" s="96"/>
      <c r="G1" s="97"/>
    </row>
    <row r="2" spans="1:7" ht="12.75" customHeight="1" x14ac:dyDescent="0.2">
      <c r="A2" s="98" t="s">
        <v>29</v>
      </c>
      <c r="B2" s="99"/>
      <c r="C2" s="100"/>
      <c r="D2" s="100"/>
      <c r="E2" s="99"/>
      <c r="F2" s="101" t="s">
        <v>30</v>
      </c>
      <c r="G2" s="102"/>
    </row>
    <row r="3" spans="1:7" ht="3" customHeight="1" x14ac:dyDescent="0.2">
      <c r="A3" s="103"/>
      <c r="B3" s="104"/>
      <c r="C3" s="105"/>
      <c r="D3" s="105"/>
      <c r="E3" s="104"/>
      <c r="F3" s="106"/>
      <c r="G3" s="107"/>
    </row>
    <row r="4" spans="1:7" x14ac:dyDescent="0.2">
      <c r="A4" s="108" t="s">
        <v>31</v>
      </c>
      <c r="B4" s="104"/>
      <c r="C4" s="105" t="s">
        <v>32</v>
      </c>
      <c r="D4" s="105"/>
      <c r="E4" s="104"/>
      <c r="F4" s="106" t="s">
        <v>33</v>
      </c>
      <c r="G4" s="109"/>
    </row>
    <row r="5" spans="1:7" x14ac:dyDescent="0.2">
      <c r="A5" s="110" t="s">
        <v>34</v>
      </c>
      <c r="B5" s="111"/>
      <c r="C5" s="269" t="s">
        <v>96</v>
      </c>
      <c r="D5" s="270"/>
      <c r="E5" s="271"/>
      <c r="F5" s="106" t="s">
        <v>35</v>
      </c>
      <c r="G5" s="107"/>
    </row>
    <row r="6" spans="1:7" x14ac:dyDescent="0.2">
      <c r="A6" s="108" t="s">
        <v>36</v>
      </c>
      <c r="B6" s="104"/>
      <c r="C6" s="105" t="s">
        <v>37</v>
      </c>
      <c r="D6" s="105"/>
      <c r="E6" s="104"/>
      <c r="F6" s="113" t="s">
        <v>38</v>
      </c>
      <c r="G6" s="114">
        <v>0</v>
      </c>
    </row>
    <row r="7" spans="1:7" x14ac:dyDescent="0.2">
      <c r="A7" s="115" t="s">
        <v>39</v>
      </c>
      <c r="B7" s="116"/>
      <c r="C7" s="266" t="s">
        <v>96</v>
      </c>
      <c r="D7" s="267"/>
      <c r="E7" s="268"/>
      <c r="F7" s="118" t="s">
        <v>40</v>
      </c>
      <c r="G7" s="114">
        <v>0</v>
      </c>
    </row>
    <row r="8" spans="1:7" x14ac:dyDescent="0.2">
      <c r="A8" s="119" t="s">
        <v>41</v>
      </c>
      <c r="B8" s="106"/>
      <c r="C8" s="258"/>
      <c r="D8" s="258"/>
      <c r="E8" s="272"/>
      <c r="F8" s="120" t="s">
        <v>42</v>
      </c>
      <c r="G8" s="121"/>
    </row>
    <row r="9" spans="1:7" x14ac:dyDescent="0.2">
      <c r="A9" s="119" t="s">
        <v>43</v>
      </c>
      <c r="B9" s="106"/>
      <c r="C9" s="258"/>
      <c r="D9" s="258"/>
      <c r="E9" s="272"/>
      <c r="F9" s="106"/>
      <c r="G9" s="122"/>
    </row>
    <row r="10" spans="1:7" x14ac:dyDescent="0.2">
      <c r="A10" s="119" t="s">
        <v>44</v>
      </c>
      <c r="B10" s="106"/>
      <c r="C10" s="258" t="s">
        <v>96</v>
      </c>
      <c r="D10" s="258"/>
      <c r="E10" s="258"/>
      <c r="F10" s="113"/>
      <c r="G10" s="123"/>
    </row>
    <row r="11" spans="1:7" x14ac:dyDescent="0.2">
      <c r="A11" s="119" t="s">
        <v>45</v>
      </c>
      <c r="B11" s="106"/>
      <c r="C11" s="258"/>
      <c r="D11" s="258"/>
      <c r="E11" s="258"/>
      <c r="F11" s="106" t="s">
        <v>46</v>
      </c>
      <c r="G11" s="122"/>
    </row>
    <row r="12" spans="1:7" x14ac:dyDescent="0.2">
      <c r="A12" s="124" t="s">
        <v>47</v>
      </c>
      <c r="B12" s="104"/>
      <c r="C12" s="263"/>
      <c r="D12" s="263"/>
      <c r="E12" s="263"/>
      <c r="F12" s="125" t="s">
        <v>48</v>
      </c>
      <c r="G12" s="126"/>
    </row>
    <row r="13" spans="1:7" ht="28.5" customHeight="1" thickBot="1" x14ac:dyDescent="0.25">
      <c r="A13" s="1" t="s">
        <v>49</v>
      </c>
      <c r="B13" s="2"/>
      <c r="C13" s="2"/>
      <c r="D13" s="2"/>
      <c r="E13" s="3"/>
      <c r="F13" s="3"/>
      <c r="G13" s="241"/>
    </row>
    <row r="14" spans="1:7" ht="17.25" customHeight="1" thickBot="1" x14ac:dyDescent="0.25">
      <c r="A14" s="127" t="s">
        <v>50</v>
      </c>
      <c r="B14" s="128"/>
      <c r="C14" s="129"/>
      <c r="D14" s="130" t="s">
        <v>51</v>
      </c>
      <c r="E14" s="131"/>
      <c r="F14" s="131"/>
      <c r="G14" s="132"/>
    </row>
    <row r="15" spans="1:7" x14ac:dyDescent="0.2">
      <c r="A15" s="133"/>
      <c r="B15" s="134" t="s">
        <v>52</v>
      </c>
      <c r="C15" s="135">
        <f>Položky!G62</f>
        <v>0</v>
      </c>
      <c r="D15" s="136"/>
      <c r="E15" s="137"/>
      <c r="F15" s="138"/>
      <c r="G15" s="139"/>
    </row>
    <row r="16" spans="1:7" x14ac:dyDescent="0.2">
      <c r="A16" s="133" t="s">
        <v>53</v>
      </c>
      <c r="B16" s="134" t="s">
        <v>54</v>
      </c>
      <c r="C16" s="135">
        <f>Položky!G137</f>
        <v>0</v>
      </c>
      <c r="D16" s="103"/>
      <c r="E16" s="140"/>
      <c r="F16" s="141"/>
      <c r="G16" s="139"/>
    </row>
    <row r="17" spans="1:7" x14ac:dyDescent="0.2">
      <c r="A17" s="133" t="s">
        <v>55</v>
      </c>
      <c r="B17" s="134" t="s">
        <v>56</v>
      </c>
      <c r="C17" s="135">
        <f>Dodavka</f>
        <v>0</v>
      </c>
      <c r="D17" s="103"/>
      <c r="E17" s="140"/>
      <c r="F17" s="141"/>
      <c r="G17" s="139"/>
    </row>
    <row r="18" spans="1:7" x14ac:dyDescent="0.2">
      <c r="A18" s="142" t="s">
        <v>57</v>
      </c>
      <c r="B18" s="143" t="s">
        <v>58</v>
      </c>
      <c r="C18" s="135">
        <f>Mont</f>
        <v>0</v>
      </c>
      <c r="D18" s="103"/>
      <c r="E18" s="140"/>
      <c r="F18" s="141"/>
      <c r="G18" s="139"/>
    </row>
    <row r="19" spans="1:7" x14ac:dyDescent="0.2">
      <c r="A19" s="144" t="s">
        <v>59</v>
      </c>
      <c r="B19" s="134"/>
      <c r="C19" s="135">
        <f>SUM(C15:C18)</f>
        <v>0</v>
      </c>
      <c r="D19" s="103"/>
      <c r="E19" s="140"/>
      <c r="F19" s="141"/>
      <c r="G19" s="139"/>
    </row>
    <row r="20" spans="1:7" x14ac:dyDescent="0.2">
      <c r="A20" s="144"/>
      <c r="B20" s="134"/>
      <c r="C20" s="135"/>
      <c r="D20" s="103"/>
      <c r="E20" s="140"/>
      <c r="F20" s="141"/>
      <c r="G20" s="139"/>
    </row>
    <row r="21" spans="1:7" x14ac:dyDescent="0.2">
      <c r="A21" s="144" t="s">
        <v>0</v>
      </c>
      <c r="B21" s="134"/>
      <c r="C21" s="135">
        <f>HZS</f>
        <v>0</v>
      </c>
      <c r="D21" s="103"/>
      <c r="E21" s="140"/>
      <c r="F21" s="141"/>
      <c r="G21" s="139"/>
    </row>
    <row r="22" spans="1:7" x14ac:dyDescent="0.2">
      <c r="A22" s="145" t="s">
        <v>60</v>
      </c>
      <c r="B22" s="146"/>
      <c r="C22" s="135">
        <f>C19+C21</f>
        <v>0</v>
      </c>
      <c r="D22" s="103" t="s">
        <v>61</v>
      </c>
      <c r="E22" s="140"/>
      <c r="F22" s="141"/>
      <c r="G22" s="147">
        <f>G23-SUM(G15:G21)</f>
        <v>0</v>
      </c>
    </row>
    <row r="23" spans="1:7" ht="13.5" thickBot="1" x14ac:dyDescent="0.25">
      <c r="A23" s="264" t="s">
        <v>62</v>
      </c>
      <c r="B23" s="265"/>
      <c r="C23" s="135">
        <f>C22+G23</f>
        <v>0</v>
      </c>
      <c r="D23" s="148" t="s">
        <v>63</v>
      </c>
      <c r="E23" s="149"/>
      <c r="F23" s="150"/>
      <c r="G23" s="147">
        <f>VRN</f>
        <v>0</v>
      </c>
    </row>
    <row r="24" spans="1:7" x14ac:dyDescent="0.2">
      <c r="A24" s="151" t="s">
        <v>64</v>
      </c>
      <c r="B24" s="152"/>
      <c r="C24" s="153"/>
      <c r="D24" s="152" t="s">
        <v>65</v>
      </c>
      <c r="E24" s="152"/>
      <c r="F24" s="154" t="s">
        <v>66</v>
      </c>
      <c r="G24" s="155"/>
    </row>
    <row r="25" spans="1:7" x14ac:dyDescent="0.2">
      <c r="A25" s="145" t="s">
        <v>67</v>
      </c>
      <c r="B25" s="146"/>
      <c r="C25" s="246"/>
      <c r="D25" s="156" t="s">
        <v>67</v>
      </c>
      <c r="E25" s="246"/>
      <c r="F25" s="156" t="s">
        <v>67</v>
      </c>
      <c r="G25" s="158"/>
    </row>
    <row r="26" spans="1:7" ht="19.5" customHeight="1" x14ac:dyDescent="0.2">
      <c r="A26" s="145" t="s">
        <v>68</v>
      </c>
      <c r="B26" s="159"/>
      <c r="C26" s="247"/>
      <c r="D26" s="156" t="s">
        <v>68</v>
      </c>
      <c r="E26" s="247"/>
      <c r="F26" s="156" t="s">
        <v>68</v>
      </c>
      <c r="G26" s="160"/>
    </row>
    <row r="27" spans="1:7" x14ac:dyDescent="0.2">
      <c r="A27" s="145"/>
      <c r="B27" s="161"/>
      <c r="C27" s="162"/>
      <c r="D27" s="146"/>
      <c r="E27" s="157"/>
      <c r="F27" s="156"/>
      <c r="G27" s="163"/>
    </row>
    <row r="28" spans="1:7" ht="53.25" customHeight="1" x14ac:dyDescent="0.2">
      <c r="A28" s="145" t="s">
        <v>69</v>
      </c>
      <c r="B28" s="146"/>
      <c r="C28" s="162"/>
      <c r="D28" s="156" t="s">
        <v>70</v>
      </c>
      <c r="E28" s="162"/>
      <c r="F28" s="164" t="s">
        <v>70</v>
      </c>
      <c r="G28" s="163"/>
    </row>
    <row r="29" spans="1:7" ht="16.5" customHeight="1" x14ac:dyDescent="0.2">
      <c r="A29" s="145"/>
      <c r="B29" s="146"/>
      <c r="C29" s="165"/>
      <c r="D29" s="166"/>
      <c r="E29" s="165"/>
      <c r="F29" s="146"/>
      <c r="G29" s="163"/>
    </row>
    <row r="30" spans="1:7" x14ac:dyDescent="0.2">
      <c r="A30" s="167" t="s">
        <v>71</v>
      </c>
      <c r="B30" s="168"/>
      <c r="C30" s="169">
        <v>21</v>
      </c>
      <c r="D30" s="168" t="s">
        <v>72</v>
      </c>
      <c r="E30" s="170"/>
      <c r="F30" s="259">
        <v>0</v>
      </c>
      <c r="G30" s="260"/>
    </row>
    <row r="31" spans="1:7" x14ac:dyDescent="0.2">
      <c r="A31" s="167" t="s">
        <v>73</v>
      </c>
      <c r="B31" s="168"/>
      <c r="C31" s="169">
        <f>C30</f>
        <v>21</v>
      </c>
      <c r="D31" s="168" t="s">
        <v>74</v>
      </c>
      <c r="E31" s="170"/>
      <c r="F31" s="259">
        <v>0</v>
      </c>
      <c r="G31" s="260"/>
    </row>
    <row r="32" spans="1:7" x14ac:dyDescent="0.2">
      <c r="A32" s="167" t="s">
        <v>71</v>
      </c>
      <c r="B32" s="168"/>
      <c r="C32" s="169">
        <v>0</v>
      </c>
      <c r="D32" s="168" t="s">
        <v>74</v>
      </c>
      <c r="E32" s="170"/>
      <c r="F32" s="259">
        <v>0</v>
      </c>
      <c r="G32" s="260"/>
    </row>
    <row r="33" spans="1:7" x14ac:dyDescent="0.2">
      <c r="A33" s="167" t="s">
        <v>73</v>
      </c>
      <c r="B33" s="171"/>
      <c r="C33" s="172">
        <f>C32</f>
        <v>0</v>
      </c>
      <c r="D33" s="168" t="s">
        <v>74</v>
      </c>
      <c r="E33" s="141"/>
      <c r="F33" s="259">
        <f>ROUND(PRODUCT(F32,C33/100),0)</f>
        <v>0</v>
      </c>
      <c r="G33" s="260"/>
    </row>
    <row r="34" spans="1:7" ht="19.5" customHeight="1" thickBot="1" x14ac:dyDescent="0.25">
      <c r="A34" s="173" t="s">
        <v>75</v>
      </c>
      <c r="B34" s="174"/>
      <c r="C34" s="174"/>
      <c r="D34" s="174"/>
      <c r="E34" s="175"/>
      <c r="F34" s="261">
        <f>ROUND(SUM(F30:F33),0)</f>
        <v>0</v>
      </c>
      <c r="G34" s="262"/>
    </row>
    <row r="35" spans="1:7" x14ac:dyDescent="0.2">
      <c r="A35" s="79"/>
      <c r="B35" s="79"/>
      <c r="C35" s="79"/>
      <c r="D35" s="79"/>
      <c r="E35" s="79"/>
      <c r="F35" s="79"/>
      <c r="G35" s="37"/>
    </row>
    <row r="36" spans="1:7" x14ac:dyDescent="0.2">
      <c r="A36" s="79" t="s">
        <v>76</v>
      </c>
      <c r="B36" s="79"/>
      <c r="C36" s="79"/>
      <c r="D36" s="79"/>
      <c r="E36" s="79"/>
      <c r="F36" s="79"/>
      <c r="G36" s="37"/>
    </row>
  </sheetData>
  <mergeCells count="13">
    <mergeCell ref="C7:E7"/>
    <mergeCell ref="C5:E5"/>
    <mergeCell ref="C8:E8"/>
    <mergeCell ref="C9:E9"/>
    <mergeCell ref="C10:E10"/>
    <mergeCell ref="C11:E11"/>
    <mergeCell ref="F33:G33"/>
    <mergeCell ref="F34:G34"/>
    <mergeCell ref="C12:E12"/>
    <mergeCell ref="A23:B23"/>
    <mergeCell ref="F30:G30"/>
    <mergeCell ref="F31:G31"/>
    <mergeCell ref="F32:G32"/>
  </mergeCells>
  <phoneticPr fontId="11" type="noConversion"/>
  <pageMargins left="0.46" right="0.27" top="0.984251969" bottom="0.984251969" header="0.4921259845" footer="0.4921259845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8"/>
  <sheetViews>
    <sheetView zoomScaleNormal="100" workbookViewId="0">
      <selection activeCell="D25" sqref="D25"/>
    </sheetView>
  </sheetViews>
  <sheetFormatPr defaultColWidth="9.140625" defaultRowHeight="12.75" x14ac:dyDescent="0.2"/>
  <cols>
    <col min="1" max="1" width="8.42578125" style="61" customWidth="1"/>
    <col min="2" max="2" width="10" style="61" customWidth="1"/>
    <col min="3" max="3" width="10.7109375" style="61" customWidth="1"/>
    <col min="4" max="4" width="28.7109375" style="61" customWidth="1"/>
    <col min="5" max="5" width="12.5703125" style="79" customWidth="1"/>
    <col min="6" max="6" width="10.85546875" style="61" customWidth="1"/>
    <col min="7" max="7" width="12.5703125" style="61" customWidth="1"/>
    <col min="8" max="8" width="11.140625" style="61" customWidth="1"/>
    <col min="9" max="9" width="10.7109375" style="61" customWidth="1"/>
    <col min="10" max="16384" width="9.140625" style="61"/>
  </cols>
  <sheetData>
    <row r="1" spans="1:57" ht="13.5" thickTop="1" x14ac:dyDescent="0.2">
      <c r="A1" s="273" t="s">
        <v>1</v>
      </c>
      <c r="B1" s="274"/>
      <c r="C1" s="117"/>
      <c r="D1" s="176"/>
      <c r="E1" s="177"/>
      <c r="F1" s="176"/>
      <c r="G1" s="178" t="s">
        <v>2</v>
      </c>
      <c r="H1" s="179" t="s">
        <v>92</v>
      </c>
      <c r="I1" s="180"/>
    </row>
    <row r="2" spans="1:57" ht="13.5" thickBot="1" x14ac:dyDescent="0.25">
      <c r="A2" s="275" t="s">
        <v>3</v>
      </c>
      <c r="B2" s="276"/>
      <c r="C2" s="117"/>
      <c r="D2" s="181"/>
      <c r="E2" s="182"/>
      <c r="F2" s="183"/>
      <c r="G2" s="277" t="s">
        <v>93</v>
      </c>
      <c r="H2" s="278"/>
      <c r="I2" s="279"/>
      <c r="K2" s="184"/>
      <c r="L2" s="184"/>
      <c r="M2" s="184"/>
      <c r="N2" s="184"/>
      <c r="O2" s="184"/>
      <c r="P2" s="184"/>
    </row>
    <row r="3" spans="1:57" ht="13.5" thickTop="1" x14ac:dyDescent="0.2">
      <c r="A3" s="112"/>
      <c r="B3" s="112"/>
      <c r="C3" s="112"/>
      <c r="D3" s="112"/>
      <c r="E3" s="157"/>
      <c r="F3" s="185"/>
      <c r="G3" s="112"/>
      <c r="H3" s="112"/>
      <c r="I3" s="112"/>
    </row>
    <row r="4" spans="1:57" ht="19.5" customHeight="1" x14ac:dyDescent="0.2">
      <c r="A4" s="186" t="s">
        <v>4</v>
      </c>
      <c r="B4" s="187"/>
      <c r="C4" s="187"/>
      <c r="D4" s="187"/>
      <c r="E4" s="188"/>
      <c r="F4" s="187"/>
      <c r="G4" s="187"/>
      <c r="H4" s="187"/>
      <c r="I4" s="187"/>
    </row>
    <row r="5" spans="1:57" ht="13.5" thickBot="1" x14ac:dyDescent="0.25">
      <c r="A5" s="112"/>
      <c r="B5" s="112"/>
      <c r="C5" s="112"/>
      <c r="D5" s="112"/>
      <c r="E5" s="157"/>
      <c r="F5" s="112"/>
      <c r="G5" s="112"/>
      <c r="H5" s="112"/>
      <c r="I5" s="112"/>
    </row>
    <row r="6" spans="1:57" s="195" customFormat="1" ht="13.5" thickBot="1" x14ac:dyDescent="0.25">
      <c r="A6" s="189"/>
      <c r="B6" s="190" t="s">
        <v>5</v>
      </c>
      <c r="C6" s="190"/>
      <c r="D6" s="191"/>
      <c r="E6" s="192" t="s">
        <v>6</v>
      </c>
      <c r="F6" s="193" t="s">
        <v>7</v>
      </c>
      <c r="G6" s="193" t="s">
        <v>8</v>
      </c>
      <c r="H6" s="193" t="s">
        <v>9</v>
      </c>
      <c r="I6" s="194" t="s">
        <v>0</v>
      </c>
    </row>
    <row r="7" spans="1:57" s="195" customFormat="1" x14ac:dyDescent="0.2">
      <c r="A7" s="196" t="s">
        <v>25</v>
      </c>
      <c r="B7" s="197" t="s">
        <v>26</v>
      </c>
      <c r="C7" s="185" t="s">
        <v>27</v>
      </c>
      <c r="D7" s="198" t="s">
        <v>28</v>
      </c>
      <c r="E7" s="199"/>
      <c r="F7" s="200"/>
      <c r="G7" s="200"/>
      <c r="H7" s="200"/>
      <c r="I7" s="201"/>
      <c r="K7" s="202"/>
      <c r="L7" s="202"/>
      <c r="M7" s="202"/>
      <c r="N7" s="202"/>
    </row>
    <row r="8" spans="1:57" s="195" customFormat="1" x14ac:dyDescent="0.2">
      <c r="A8" s="203" t="s">
        <v>90</v>
      </c>
      <c r="B8" s="197" t="s">
        <v>83</v>
      </c>
      <c r="C8" s="185" t="s">
        <v>84</v>
      </c>
      <c r="D8" s="198" t="s">
        <v>94</v>
      </c>
      <c r="E8" s="204">
        <f>Položky!G62</f>
        <v>0</v>
      </c>
      <c r="F8" s="205">
        <f>Položky!G137</f>
        <v>0</v>
      </c>
      <c r="G8" s="205">
        <v>0</v>
      </c>
      <c r="H8" s="205">
        <v>0</v>
      </c>
      <c r="I8" s="206">
        <v>0</v>
      </c>
    </row>
    <row r="9" spans="1:57" s="195" customFormat="1" x14ac:dyDescent="0.2">
      <c r="A9" s="196"/>
      <c r="B9" s="197"/>
      <c r="C9" s="185"/>
      <c r="D9" s="198"/>
      <c r="E9" s="204"/>
      <c r="F9" s="205"/>
      <c r="G9" s="205"/>
      <c r="H9" s="205"/>
      <c r="I9" s="206"/>
    </row>
    <row r="10" spans="1:57" s="195" customFormat="1" x14ac:dyDescent="0.2">
      <c r="A10" s="196"/>
      <c r="B10" s="197"/>
      <c r="C10" s="185"/>
      <c r="D10" s="198"/>
      <c r="E10" s="204"/>
      <c r="F10" s="205"/>
      <c r="G10" s="205"/>
      <c r="H10" s="205"/>
      <c r="I10" s="206"/>
    </row>
    <row r="11" spans="1:57" s="195" customFormat="1" x14ac:dyDescent="0.2">
      <c r="A11" s="196"/>
      <c r="B11" s="197"/>
      <c r="C11" s="185"/>
      <c r="D11" s="198"/>
      <c r="E11" s="204"/>
      <c r="F11" s="205"/>
      <c r="G11" s="205"/>
      <c r="H11" s="205"/>
      <c r="I11" s="206"/>
    </row>
    <row r="12" spans="1:57" s="195" customFormat="1" x14ac:dyDescent="0.2">
      <c r="A12" s="196"/>
      <c r="B12" s="197"/>
      <c r="C12" s="185"/>
      <c r="D12" s="198"/>
      <c r="E12" s="204"/>
      <c r="F12" s="205"/>
      <c r="G12" s="205"/>
      <c r="H12" s="205"/>
      <c r="I12" s="206"/>
    </row>
    <row r="13" spans="1:57" s="195" customFormat="1" ht="13.5" thickBot="1" x14ac:dyDescent="0.25">
      <c r="A13" s="196"/>
      <c r="B13" s="197"/>
      <c r="C13" s="185"/>
      <c r="D13" s="198"/>
      <c r="E13" s="204"/>
      <c r="F13" s="205"/>
      <c r="G13" s="205"/>
      <c r="H13" s="205"/>
      <c r="I13" s="206"/>
    </row>
    <row r="14" spans="1:57" s="213" customFormat="1" ht="13.5" thickBot="1" x14ac:dyDescent="0.25">
      <c r="A14" s="207"/>
      <c r="B14" s="208" t="s">
        <v>10</v>
      </c>
      <c r="C14" s="208"/>
      <c r="D14" s="209"/>
      <c r="E14" s="210">
        <f>SUM(E7:E13)</f>
        <v>0</v>
      </c>
      <c r="F14" s="211">
        <f>SUM(F7:F13)</f>
        <v>0</v>
      </c>
      <c r="G14" s="211">
        <f>SUM(G7:G13)</f>
        <v>0</v>
      </c>
      <c r="H14" s="211">
        <f>SUM(H7:H13)</f>
        <v>0</v>
      </c>
      <c r="I14" s="212">
        <f>SUM(I7:I13)</f>
        <v>0</v>
      </c>
    </row>
    <row r="15" spans="1:57" x14ac:dyDescent="0.2">
      <c r="A15" s="185"/>
      <c r="B15" s="185"/>
      <c r="C15" s="185"/>
      <c r="D15" s="185"/>
      <c r="E15" s="146"/>
      <c r="F15" s="185"/>
      <c r="G15" s="185"/>
      <c r="H15" s="185"/>
      <c r="I15" s="185"/>
    </row>
    <row r="16" spans="1:57" ht="19.5" customHeight="1" x14ac:dyDescent="0.2">
      <c r="A16" s="187" t="s">
        <v>11</v>
      </c>
      <c r="B16" s="187"/>
      <c r="C16" s="187"/>
      <c r="D16" s="187"/>
      <c r="E16" s="214"/>
      <c r="F16" s="187"/>
      <c r="G16" s="215"/>
      <c r="H16" s="187"/>
      <c r="I16" s="187"/>
      <c r="BA16" s="216"/>
      <c r="BB16" s="216"/>
      <c r="BC16" s="216"/>
      <c r="BD16" s="216"/>
      <c r="BE16" s="216"/>
    </row>
    <row r="17" spans="1:53" ht="13.5" thickBot="1" x14ac:dyDescent="0.25">
      <c r="A17" s="112"/>
      <c r="B17" s="112"/>
      <c r="C17" s="112"/>
      <c r="D17" s="112"/>
      <c r="E17" s="157"/>
      <c r="F17" s="112"/>
      <c r="G17" s="112"/>
      <c r="H17" s="112"/>
      <c r="I17" s="112"/>
    </row>
    <row r="18" spans="1:53" x14ac:dyDescent="0.2">
      <c r="A18" s="217" t="s">
        <v>12</v>
      </c>
      <c r="B18" s="218"/>
      <c r="C18" s="218"/>
      <c r="D18" s="219"/>
      <c r="E18" s="220" t="s">
        <v>13</v>
      </c>
      <c r="F18" s="221" t="s">
        <v>14</v>
      </c>
      <c r="G18" s="222" t="s">
        <v>15</v>
      </c>
      <c r="H18" s="223"/>
      <c r="I18" s="224" t="s">
        <v>13</v>
      </c>
      <c r="K18" s="184"/>
      <c r="L18" s="184"/>
      <c r="M18" s="184"/>
      <c r="N18" s="184"/>
    </row>
    <row r="19" spans="1:53" x14ac:dyDescent="0.2">
      <c r="A19" s="225" t="s">
        <v>17</v>
      </c>
      <c r="B19" s="226"/>
      <c r="C19" s="226"/>
      <c r="D19" s="227"/>
      <c r="E19" s="228">
        <v>0</v>
      </c>
      <c r="F19" s="229">
        <v>0</v>
      </c>
      <c r="G19" s="230">
        <f t="shared" ref="G19:G25" si="0">CHOOSE(BA19+1,HSV+PSV,HSV+PSV+Mont,HSV+PSV+Dodavka+Mont,HSV,PSV,Mont,Dodavka,Mont+Dodavka,0)</f>
        <v>0</v>
      </c>
      <c r="H19" s="231"/>
      <c r="I19" s="232">
        <f t="shared" ref="I19:I26" si="1">E19+F19*G19/100</f>
        <v>0</v>
      </c>
      <c r="BA19" s="61">
        <v>0</v>
      </c>
    </row>
    <row r="20" spans="1:53" x14ac:dyDescent="0.2">
      <c r="A20" s="225" t="s">
        <v>18</v>
      </c>
      <c r="B20" s="226"/>
      <c r="C20" s="226"/>
      <c r="D20" s="227"/>
      <c r="E20" s="228">
        <v>0</v>
      </c>
      <c r="F20" s="229">
        <v>0</v>
      </c>
      <c r="G20" s="230">
        <f t="shared" si="0"/>
        <v>0</v>
      </c>
      <c r="H20" s="231"/>
      <c r="I20" s="232">
        <f t="shared" si="1"/>
        <v>0</v>
      </c>
      <c r="BA20" s="61">
        <v>0</v>
      </c>
    </row>
    <row r="21" spans="1:53" x14ac:dyDescent="0.2">
      <c r="A21" s="225" t="s">
        <v>19</v>
      </c>
      <c r="B21" s="226"/>
      <c r="C21" s="226"/>
      <c r="D21" s="227"/>
      <c r="E21" s="228">
        <v>0</v>
      </c>
      <c r="F21" s="229">
        <v>0</v>
      </c>
      <c r="G21" s="230">
        <f t="shared" si="0"/>
        <v>0</v>
      </c>
      <c r="H21" s="231"/>
      <c r="I21" s="232">
        <f t="shared" si="1"/>
        <v>0</v>
      </c>
      <c r="BA21" s="61">
        <v>0</v>
      </c>
    </row>
    <row r="22" spans="1:53" x14ac:dyDescent="0.2">
      <c r="A22" s="225" t="s">
        <v>20</v>
      </c>
      <c r="B22" s="226"/>
      <c r="C22" s="226"/>
      <c r="D22" s="227"/>
      <c r="E22" s="228">
        <v>0</v>
      </c>
      <c r="F22" s="229">
        <v>0</v>
      </c>
      <c r="G22" s="230">
        <f t="shared" si="0"/>
        <v>0</v>
      </c>
      <c r="H22" s="231"/>
      <c r="I22" s="232">
        <f t="shared" si="1"/>
        <v>0</v>
      </c>
      <c r="BA22" s="61">
        <v>0</v>
      </c>
    </row>
    <row r="23" spans="1:53" x14ac:dyDescent="0.2">
      <c r="A23" s="225" t="s">
        <v>21</v>
      </c>
      <c r="B23" s="226"/>
      <c r="C23" s="226"/>
      <c r="D23" s="227"/>
      <c r="E23" s="228">
        <v>0</v>
      </c>
      <c r="F23" s="229">
        <v>0</v>
      </c>
      <c r="G23" s="230">
        <f>CHOOSE(BA23+1,HSV+PSV,HSV+PSV+Mont,HSV+PSV+Dodavka+Mont,HSV,PSV,Mont,Dodavka,Mont+Dodavka,0)</f>
        <v>0</v>
      </c>
      <c r="H23" s="231"/>
      <c r="I23" s="232">
        <f t="shared" si="1"/>
        <v>0</v>
      </c>
      <c r="BA23" s="61">
        <v>1</v>
      </c>
    </row>
    <row r="24" spans="1:53" x14ac:dyDescent="0.2">
      <c r="A24" s="225" t="s">
        <v>22</v>
      </c>
      <c r="B24" s="226"/>
      <c r="C24" s="226"/>
      <c r="D24" s="227"/>
      <c r="E24" s="228">
        <v>0</v>
      </c>
      <c r="F24" s="229">
        <v>0</v>
      </c>
      <c r="G24" s="230">
        <f t="shared" si="0"/>
        <v>0</v>
      </c>
      <c r="H24" s="231"/>
      <c r="I24" s="232">
        <f t="shared" si="1"/>
        <v>0</v>
      </c>
      <c r="BA24" s="61">
        <v>1</v>
      </c>
    </row>
    <row r="25" spans="1:53" x14ac:dyDescent="0.2">
      <c r="A25" s="225" t="s">
        <v>23</v>
      </c>
      <c r="B25" s="226"/>
      <c r="C25" s="226"/>
      <c r="D25" s="227"/>
      <c r="E25" s="228">
        <v>0</v>
      </c>
      <c r="F25" s="229">
        <v>0</v>
      </c>
      <c r="G25" s="230">
        <f t="shared" si="0"/>
        <v>0</v>
      </c>
      <c r="H25" s="231"/>
      <c r="I25" s="232">
        <f t="shared" si="1"/>
        <v>0</v>
      </c>
      <c r="BA25" s="61">
        <v>2</v>
      </c>
    </row>
    <row r="26" spans="1:53" x14ac:dyDescent="0.2">
      <c r="A26" s="225" t="s">
        <v>24</v>
      </c>
      <c r="B26" s="226"/>
      <c r="C26" s="226"/>
      <c r="D26" s="227"/>
      <c r="E26" s="228">
        <v>0</v>
      </c>
      <c r="F26" s="229">
        <v>0</v>
      </c>
      <c r="G26" s="230">
        <f>CHOOSE(BA26+1,HSV+PSV,HSV+PSV+Mont,HSV+PSV+Dodavka+Mont,HSV,PSV,Mont,Dodavka,Mont+Dodavka,0)</f>
        <v>0</v>
      </c>
      <c r="H26" s="231"/>
      <c r="I26" s="232">
        <f t="shared" si="1"/>
        <v>0</v>
      </c>
      <c r="BA26" s="61">
        <v>2</v>
      </c>
    </row>
    <row r="27" spans="1:53" ht="13.5" thickBot="1" x14ac:dyDescent="0.25">
      <c r="A27" s="233"/>
      <c r="B27" s="234" t="s">
        <v>16</v>
      </c>
      <c r="C27" s="235"/>
      <c r="D27" s="236"/>
      <c r="E27" s="237"/>
      <c r="F27" s="238"/>
      <c r="G27" s="238"/>
      <c r="H27" s="280">
        <f>SUM(I19:I26)</f>
        <v>0</v>
      </c>
      <c r="I27" s="281"/>
    </row>
    <row r="29" spans="1:53" x14ac:dyDescent="0.2">
      <c r="B29" s="213"/>
      <c r="F29" s="239"/>
      <c r="G29" s="240"/>
      <c r="H29" s="240"/>
      <c r="I29" s="26"/>
    </row>
    <row r="30" spans="1:53" x14ac:dyDescent="0.2">
      <c r="F30" s="239"/>
      <c r="G30" s="240"/>
      <c r="H30" s="240"/>
      <c r="I30" s="26"/>
    </row>
    <row r="31" spans="1:53" x14ac:dyDescent="0.2">
      <c r="F31" s="239"/>
      <c r="G31" s="240"/>
      <c r="H31" s="240"/>
      <c r="I31" s="26"/>
    </row>
    <row r="32" spans="1:53" x14ac:dyDescent="0.2">
      <c r="F32" s="239"/>
      <c r="G32" s="240"/>
      <c r="H32" s="240"/>
      <c r="I32" s="26"/>
    </row>
    <row r="33" spans="6:9" x14ac:dyDescent="0.2">
      <c r="F33" s="239"/>
      <c r="G33" s="240"/>
      <c r="H33" s="240"/>
      <c r="I33" s="26"/>
    </row>
    <row r="34" spans="6:9" x14ac:dyDescent="0.2">
      <c r="F34" s="239"/>
      <c r="G34" s="240"/>
      <c r="H34" s="240"/>
      <c r="I34" s="26"/>
    </row>
    <row r="35" spans="6:9" x14ac:dyDescent="0.2">
      <c r="F35" s="239"/>
      <c r="G35" s="240"/>
      <c r="H35" s="240"/>
      <c r="I35" s="26"/>
    </row>
    <row r="36" spans="6:9" x14ac:dyDescent="0.2">
      <c r="F36" s="239"/>
      <c r="G36" s="240"/>
      <c r="H36" s="240"/>
      <c r="I36" s="26"/>
    </row>
    <row r="37" spans="6:9" x14ac:dyDescent="0.2">
      <c r="F37" s="239"/>
      <c r="G37" s="240"/>
      <c r="H37" s="240"/>
      <c r="I37" s="26"/>
    </row>
    <row r="38" spans="6:9" x14ac:dyDescent="0.2">
      <c r="F38" s="239"/>
      <c r="G38" s="240"/>
      <c r="H38" s="240"/>
      <c r="I38" s="26"/>
    </row>
    <row r="39" spans="6:9" x14ac:dyDescent="0.2">
      <c r="F39" s="239"/>
      <c r="G39" s="240"/>
      <c r="H39" s="240"/>
      <c r="I39" s="26"/>
    </row>
    <row r="40" spans="6:9" x14ac:dyDescent="0.2">
      <c r="F40" s="239"/>
      <c r="G40" s="240"/>
      <c r="H40" s="240"/>
      <c r="I40" s="26"/>
    </row>
    <row r="41" spans="6:9" x14ac:dyDescent="0.2">
      <c r="F41" s="239"/>
      <c r="G41" s="240"/>
      <c r="H41" s="240"/>
      <c r="I41" s="26"/>
    </row>
    <row r="42" spans="6:9" x14ac:dyDescent="0.2">
      <c r="F42" s="239"/>
      <c r="G42" s="240"/>
      <c r="H42" s="240"/>
      <c r="I42" s="26"/>
    </row>
    <row r="43" spans="6:9" x14ac:dyDescent="0.2">
      <c r="F43" s="239"/>
      <c r="G43" s="240"/>
      <c r="H43" s="240"/>
      <c r="I43" s="26"/>
    </row>
    <row r="44" spans="6:9" x14ac:dyDescent="0.2">
      <c r="F44" s="239"/>
      <c r="G44" s="240"/>
      <c r="H44" s="240"/>
      <c r="I44" s="26"/>
    </row>
    <row r="45" spans="6:9" x14ac:dyDescent="0.2">
      <c r="F45" s="239"/>
      <c r="G45" s="240"/>
      <c r="H45" s="240"/>
      <c r="I45" s="26"/>
    </row>
    <row r="46" spans="6:9" x14ac:dyDescent="0.2">
      <c r="F46" s="239"/>
      <c r="G46" s="240"/>
      <c r="H46" s="240"/>
      <c r="I46" s="26"/>
    </row>
    <row r="47" spans="6:9" x14ac:dyDescent="0.2">
      <c r="F47" s="239"/>
      <c r="G47" s="240"/>
      <c r="H47" s="240"/>
      <c r="I47" s="26"/>
    </row>
    <row r="48" spans="6:9" x14ac:dyDescent="0.2">
      <c r="F48" s="239"/>
      <c r="G48" s="240"/>
      <c r="H48" s="240"/>
      <c r="I48" s="26"/>
    </row>
    <row r="49" spans="6:9" x14ac:dyDescent="0.2">
      <c r="F49" s="239"/>
      <c r="G49" s="240"/>
      <c r="H49" s="240"/>
      <c r="I49" s="26"/>
    </row>
    <row r="50" spans="6:9" x14ac:dyDescent="0.2">
      <c r="F50" s="239"/>
      <c r="G50" s="240"/>
      <c r="H50" s="240"/>
      <c r="I50" s="26"/>
    </row>
    <row r="51" spans="6:9" x14ac:dyDescent="0.2">
      <c r="F51" s="239"/>
      <c r="G51" s="240"/>
      <c r="H51" s="240"/>
      <c r="I51" s="26"/>
    </row>
    <row r="52" spans="6:9" x14ac:dyDescent="0.2">
      <c r="F52" s="239"/>
      <c r="G52" s="240"/>
      <c r="H52" s="240"/>
      <c r="I52" s="26"/>
    </row>
    <row r="53" spans="6:9" x14ac:dyDescent="0.2">
      <c r="F53" s="239"/>
      <c r="G53" s="240"/>
      <c r="H53" s="240"/>
      <c r="I53" s="26"/>
    </row>
    <row r="54" spans="6:9" x14ac:dyDescent="0.2">
      <c r="F54" s="239"/>
      <c r="G54" s="240"/>
      <c r="H54" s="240"/>
      <c r="I54" s="26"/>
    </row>
    <row r="55" spans="6:9" x14ac:dyDescent="0.2">
      <c r="F55" s="239"/>
      <c r="G55" s="240"/>
      <c r="H55" s="240"/>
      <c r="I55" s="26"/>
    </row>
    <row r="56" spans="6:9" x14ac:dyDescent="0.2">
      <c r="F56" s="239"/>
      <c r="G56" s="240"/>
      <c r="H56" s="240"/>
      <c r="I56" s="26"/>
    </row>
    <row r="57" spans="6:9" x14ac:dyDescent="0.2">
      <c r="F57" s="239"/>
      <c r="G57" s="240"/>
      <c r="H57" s="240"/>
      <c r="I57" s="26"/>
    </row>
    <row r="58" spans="6:9" x14ac:dyDescent="0.2">
      <c r="F58" s="239"/>
      <c r="G58" s="240"/>
      <c r="H58" s="240"/>
      <c r="I58" s="26"/>
    </row>
    <row r="59" spans="6:9" x14ac:dyDescent="0.2">
      <c r="F59" s="239"/>
      <c r="G59" s="240"/>
      <c r="H59" s="240"/>
      <c r="I59" s="26"/>
    </row>
    <row r="60" spans="6:9" x14ac:dyDescent="0.2">
      <c r="F60" s="239"/>
      <c r="G60" s="240"/>
      <c r="H60" s="240"/>
      <c r="I60" s="26"/>
    </row>
    <row r="61" spans="6:9" x14ac:dyDescent="0.2">
      <c r="F61" s="239"/>
      <c r="G61" s="240"/>
      <c r="H61" s="240"/>
      <c r="I61" s="26"/>
    </row>
    <row r="62" spans="6:9" x14ac:dyDescent="0.2">
      <c r="F62" s="239"/>
      <c r="G62" s="240"/>
      <c r="H62" s="240"/>
      <c r="I62" s="26"/>
    </row>
    <row r="63" spans="6:9" x14ac:dyDescent="0.2">
      <c r="F63" s="239"/>
      <c r="G63" s="240"/>
      <c r="H63" s="240"/>
      <c r="I63" s="26"/>
    </row>
    <row r="64" spans="6:9" x14ac:dyDescent="0.2">
      <c r="F64" s="239"/>
      <c r="G64" s="240"/>
      <c r="H64" s="240"/>
      <c r="I64" s="26"/>
    </row>
    <row r="65" spans="6:9" x14ac:dyDescent="0.2">
      <c r="F65" s="239"/>
      <c r="G65" s="240"/>
      <c r="H65" s="240"/>
      <c r="I65" s="26"/>
    </row>
    <row r="66" spans="6:9" x14ac:dyDescent="0.2">
      <c r="F66" s="239"/>
      <c r="G66" s="240"/>
      <c r="H66" s="240"/>
      <c r="I66" s="26"/>
    </row>
    <row r="67" spans="6:9" x14ac:dyDescent="0.2">
      <c r="F67" s="239"/>
      <c r="G67" s="240"/>
      <c r="H67" s="240"/>
      <c r="I67" s="26"/>
    </row>
    <row r="68" spans="6:9" x14ac:dyDescent="0.2">
      <c r="F68" s="239"/>
      <c r="G68" s="240"/>
      <c r="H68" s="240"/>
      <c r="I68" s="26"/>
    </row>
    <row r="69" spans="6:9" x14ac:dyDescent="0.2">
      <c r="F69" s="239"/>
      <c r="G69" s="240"/>
      <c r="H69" s="240"/>
      <c r="I69" s="26"/>
    </row>
    <row r="70" spans="6:9" x14ac:dyDescent="0.2">
      <c r="F70" s="239"/>
      <c r="G70" s="240"/>
      <c r="H70" s="240"/>
      <c r="I70" s="26"/>
    </row>
    <row r="71" spans="6:9" x14ac:dyDescent="0.2">
      <c r="F71" s="239"/>
      <c r="G71" s="240"/>
      <c r="H71" s="240"/>
      <c r="I71" s="26"/>
    </row>
    <row r="72" spans="6:9" x14ac:dyDescent="0.2">
      <c r="F72" s="239"/>
      <c r="G72" s="240"/>
      <c r="H72" s="240"/>
      <c r="I72" s="26"/>
    </row>
    <row r="73" spans="6:9" x14ac:dyDescent="0.2">
      <c r="F73" s="239"/>
      <c r="G73" s="240"/>
      <c r="H73" s="240"/>
      <c r="I73" s="26"/>
    </row>
    <row r="74" spans="6:9" x14ac:dyDescent="0.2">
      <c r="F74" s="239"/>
      <c r="G74" s="240"/>
      <c r="H74" s="240"/>
      <c r="I74" s="26"/>
    </row>
    <row r="75" spans="6:9" x14ac:dyDescent="0.2">
      <c r="F75" s="239"/>
      <c r="G75" s="240"/>
      <c r="H75" s="240"/>
      <c r="I75" s="26"/>
    </row>
    <row r="76" spans="6:9" x14ac:dyDescent="0.2">
      <c r="F76" s="239"/>
      <c r="G76" s="240"/>
      <c r="H76" s="240"/>
      <c r="I76" s="26"/>
    </row>
    <row r="77" spans="6:9" x14ac:dyDescent="0.2">
      <c r="F77" s="239"/>
      <c r="G77" s="240"/>
      <c r="H77" s="240"/>
      <c r="I77" s="26"/>
    </row>
    <row r="78" spans="6:9" x14ac:dyDescent="0.2">
      <c r="F78" s="239"/>
      <c r="G78" s="240"/>
      <c r="H78" s="240"/>
      <c r="I78" s="26"/>
    </row>
  </sheetData>
  <mergeCells count="4">
    <mergeCell ref="A1:B1"/>
    <mergeCell ref="A2:B2"/>
    <mergeCell ref="G2:I2"/>
    <mergeCell ref="H27:I27"/>
  </mergeCells>
  <phoneticPr fontId="0" type="noConversion"/>
  <pageMargins left="1.06" right="0.39370078740157483" top="0.98" bottom="0.64" header="0.19685039370078741" footer="0.39"/>
  <pageSetup paperSize="9" scale="1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9"/>
  <sheetViews>
    <sheetView tabSelected="1" topLeftCell="B1" zoomScaleNormal="100" workbookViewId="0">
      <selection activeCell="K55" sqref="K55"/>
    </sheetView>
  </sheetViews>
  <sheetFormatPr defaultColWidth="9.140625" defaultRowHeight="12.75" x14ac:dyDescent="0.2"/>
  <cols>
    <col min="1" max="1" width="3" style="61" customWidth="1"/>
    <col min="2" max="2" width="11.5703125" style="61" customWidth="1"/>
    <col min="3" max="3" width="90.7109375" style="61" customWidth="1"/>
    <col min="4" max="4" width="9" style="23" customWidth="1"/>
    <col min="5" max="5" width="5.5703125" style="23" customWidth="1"/>
    <col min="6" max="6" width="10.140625" style="39" customWidth="1"/>
    <col min="7" max="7" width="13.28515625" style="39" customWidth="1"/>
    <col min="8" max="16384" width="9.140625" style="61"/>
  </cols>
  <sheetData>
    <row r="1" spans="1:7" ht="13.5" thickBot="1" x14ac:dyDescent="0.25">
      <c r="A1" s="23"/>
      <c r="B1" s="72"/>
      <c r="C1" s="72" t="s">
        <v>110</v>
      </c>
      <c r="D1" s="24"/>
    </row>
    <row r="2" spans="1:7" x14ac:dyDescent="0.2">
      <c r="A2" s="73" t="s">
        <v>77</v>
      </c>
      <c r="B2" s="74" t="s">
        <v>91</v>
      </c>
      <c r="C2" s="95" t="s">
        <v>78</v>
      </c>
      <c r="D2" s="27" t="s">
        <v>79</v>
      </c>
      <c r="E2" s="28" t="s">
        <v>80</v>
      </c>
      <c r="F2" s="29" t="s">
        <v>81</v>
      </c>
      <c r="G2" s="30" t="s">
        <v>82</v>
      </c>
    </row>
    <row r="3" spans="1:7" x14ac:dyDescent="0.2">
      <c r="A3" s="249"/>
      <c r="B3" s="250"/>
      <c r="C3" s="251" t="s">
        <v>108</v>
      </c>
      <c r="D3" s="252"/>
      <c r="E3" s="253"/>
      <c r="F3" s="254"/>
      <c r="G3" s="255"/>
    </row>
    <row r="4" spans="1:7" x14ac:dyDescent="0.2">
      <c r="A4" s="75"/>
      <c r="B4" s="10"/>
      <c r="C4" s="21" t="s">
        <v>97</v>
      </c>
      <c r="D4" s="242">
        <v>5346</v>
      </c>
      <c r="E4" s="31" t="s">
        <v>85</v>
      </c>
      <c r="F4" s="62"/>
      <c r="G4" s="63">
        <f>D4*F4</f>
        <v>0</v>
      </c>
    </row>
    <row r="5" spans="1:7" x14ac:dyDescent="0.2">
      <c r="A5" s="75"/>
      <c r="B5" s="10"/>
      <c r="C5" s="21" t="s">
        <v>99</v>
      </c>
      <c r="D5" s="242">
        <v>81</v>
      </c>
      <c r="E5" s="31" t="s">
        <v>86</v>
      </c>
      <c r="F5" s="62"/>
      <c r="G5" s="63">
        <f>D5*F5</f>
        <v>0</v>
      </c>
    </row>
    <row r="6" spans="1:7" x14ac:dyDescent="0.2">
      <c r="A6" s="75"/>
      <c r="B6" s="10"/>
      <c r="C6" s="21" t="s">
        <v>98</v>
      </c>
      <c r="D6" s="242">
        <v>4</v>
      </c>
      <c r="E6" s="31" t="s">
        <v>86</v>
      </c>
      <c r="F6" s="62"/>
      <c r="G6" s="63">
        <f>D6*F6</f>
        <v>0</v>
      </c>
    </row>
    <row r="7" spans="1:7" x14ac:dyDescent="0.2">
      <c r="A7" s="8"/>
      <c r="B7" s="9"/>
      <c r="C7" s="5" t="s">
        <v>101</v>
      </c>
      <c r="D7" s="243">
        <v>4</v>
      </c>
      <c r="E7" s="6" t="s">
        <v>86</v>
      </c>
      <c r="F7" s="62"/>
      <c r="G7" s="65">
        <f t="shared" ref="G7:G25" si="0">D7*F7</f>
        <v>0</v>
      </c>
    </row>
    <row r="8" spans="1:7" s="4" customFormat="1" x14ac:dyDescent="0.2">
      <c r="A8" s="8"/>
      <c r="B8" s="9"/>
      <c r="C8" s="5" t="s">
        <v>100</v>
      </c>
      <c r="D8" s="243">
        <v>2</v>
      </c>
      <c r="E8" s="6" t="s">
        <v>86</v>
      </c>
      <c r="F8" s="62"/>
      <c r="G8" s="65">
        <f t="shared" si="0"/>
        <v>0</v>
      </c>
    </row>
    <row r="9" spans="1:7" s="4" customFormat="1" x14ac:dyDescent="0.2">
      <c r="A9" s="8"/>
      <c r="B9" s="9"/>
      <c r="C9" s="5" t="s">
        <v>102</v>
      </c>
      <c r="D9" s="243">
        <v>1</v>
      </c>
      <c r="E9" s="6" t="s">
        <v>86</v>
      </c>
      <c r="F9" s="62"/>
      <c r="G9" s="65">
        <f t="shared" ref="G9:G14" si="1">D9*F9</f>
        <v>0</v>
      </c>
    </row>
    <row r="10" spans="1:7" s="4" customFormat="1" x14ac:dyDescent="0.2">
      <c r="A10" s="8"/>
      <c r="B10" s="9"/>
      <c r="C10" s="5" t="s">
        <v>103</v>
      </c>
      <c r="D10" s="243">
        <v>3</v>
      </c>
      <c r="E10" s="6" t="s">
        <v>86</v>
      </c>
      <c r="F10" s="62"/>
      <c r="G10" s="65">
        <f t="shared" si="1"/>
        <v>0</v>
      </c>
    </row>
    <row r="11" spans="1:7" s="4" customFormat="1" x14ac:dyDescent="0.2">
      <c r="A11" s="8"/>
      <c r="B11" s="9"/>
      <c r="C11" s="5" t="s">
        <v>104</v>
      </c>
      <c r="D11" s="243">
        <v>2</v>
      </c>
      <c r="E11" s="6" t="s">
        <v>86</v>
      </c>
      <c r="F11" s="62"/>
      <c r="G11" s="65">
        <f t="shared" si="1"/>
        <v>0</v>
      </c>
    </row>
    <row r="12" spans="1:7" x14ac:dyDescent="0.2">
      <c r="A12" s="75"/>
      <c r="B12" s="10"/>
      <c r="C12" s="76" t="s">
        <v>105</v>
      </c>
      <c r="D12" s="242">
        <v>81</v>
      </c>
      <c r="E12" s="31" t="s">
        <v>86</v>
      </c>
      <c r="F12" s="62"/>
      <c r="G12" s="63">
        <f t="shared" si="1"/>
        <v>0</v>
      </c>
    </row>
    <row r="13" spans="1:7" x14ac:dyDescent="0.2">
      <c r="A13" s="75"/>
      <c r="B13" s="10"/>
      <c r="C13" s="76" t="s">
        <v>106</v>
      </c>
      <c r="D13" s="242">
        <v>81</v>
      </c>
      <c r="E13" s="32" t="s">
        <v>86</v>
      </c>
      <c r="F13" s="62"/>
      <c r="G13" s="63">
        <f t="shared" si="1"/>
        <v>0</v>
      </c>
    </row>
    <row r="14" spans="1:7" x14ac:dyDescent="0.2">
      <c r="A14" s="75"/>
      <c r="B14" s="9"/>
      <c r="C14" s="5" t="s">
        <v>107</v>
      </c>
      <c r="D14" s="242">
        <v>3</v>
      </c>
      <c r="E14" s="32" t="s">
        <v>86</v>
      </c>
      <c r="F14" s="64"/>
      <c r="G14" s="63">
        <f t="shared" si="1"/>
        <v>0</v>
      </c>
    </row>
    <row r="15" spans="1:7" x14ac:dyDescent="0.2">
      <c r="A15" s="75"/>
      <c r="B15" s="9"/>
      <c r="C15" s="5"/>
      <c r="D15" s="242"/>
      <c r="E15" s="32"/>
      <c r="F15" s="64"/>
      <c r="G15" s="63"/>
    </row>
    <row r="16" spans="1:7" x14ac:dyDescent="0.2">
      <c r="A16" s="75"/>
      <c r="B16" s="250"/>
      <c r="C16" s="251" t="s">
        <v>109</v>
      </c>
      <c r="D16" s="252"/>
      <c r="E16" s="253"/>
      <c r="F16" s="254"/>
      <c r="G16" s="255"/>
    </row>
    <row r="17" spans="1:7" s="4" customFormat="1" x14ac:dyDescent="0.2">
      <c r="A17" s="75"/>
      <c r="B17" s="10"/>
      <c r="C17" s="76" t="s">
        <v>111</v>
      </c>
      <c r="D17" s="244">
        <v>2</v>
      </c>
      <c r="E17" s="32" t="s">
        <v>86</v>
      </c>
      <c r="F17" s="62"/>
      <c r="G17" s="63">
        <f t="shared" si="0"/>
        <v>0</v>
      </c>
    </row>
    <row r="18" spans="1:7" s="4" customFormat="1" x14ac:dyDescent="0.2">
      <c r="A18" s="75"/>
      <c r="B18" s="10"/>
      <c r="C18" s="76" t="s">
        <v>112</v>
      </c>
      <c r="D18" s="242">
        <v>64</v>
      </c>
      <c r="E18" s="31" t="s">
        <v>86</v>
      </c>
      <c r="F18" s="62"/>
      <c r="G18" s="63">
        <f t="shared" si="0"/>
        <v>0</v>
      </c>
    </row>
    <row r="19" spans="1:7" x14ac:dyDescent="0.2">
      <c r="A19" s="75"/>
      <c r="B19" s="10"/>
      <c r="C19" s="76" t="s">
        <v>113</v>
      </c>
      <c r="D19" s="242">
        <v>24</v>
      </c>
      <c r="E19" s="31" t="s">
        <v>86</v>
      </c>
      <c r="F19" s="62"/>
      <c r="G19" s="63">
        <f t="shared" si="0"/>
        <v>0</v>
      </c>
    </row>
    <row r="20" spans="1:7" x14ac:dyDescent="0.2">
      <c r="A20" s="75"/>
      <c r="B20" s="10"/>
      <c r="C20" s="76" t="s">
        <v>114</v>
      </c>
      <c r="D20" s="242">
        <v>48</v>
      </c>
      <c r="E20" s="31" t="s">
        <v>86</v>
      </c>
      <c r="F20" s="62"/>
      <c r="G20" s="63">
        <f t="shared" ref="G20" si="2">D20*F20</f>
        <v>0</v>
      </c>
    </row>
    <row r="21" spans="1:7" x14ac:dyDescent="0.2">
      <c r="A21" s="75"/>
      <c r="B21" s="10"/>
      <c r="C21" s="76" t="s">
        <v>115</v>
      </c>
      <c r="D21" s="242">
        <v>2</v>
      </c>
      <c r="E21" s="31" t="s">
        <v>86</v>
      </c>
      <c r="F21" s="62"/>
      <c r="G21" s="63">
        <f t="shared" si="0"/>
        <v>0</v>
      </c>
    </row>
    <row r="22" spans="1:7" x14ac:dyDescent="0.2">
      <c r="A22" s="8"/>
      <c r="B22" s="9"/>
      <c r="C22" s="5" t="s">
        <v>116</v>
      </c>
      <c r="D22" s="243">
        <v>12</v>
      </c>
      <c r="E22" s="7" t="s">
        <v>86</v>
      </c>
      <c r="F22" s="62"/>
      <c r="G22" s="65">
        <f t="shared" si="0"/>
        <v>0</v>
      </c>
    </row>
    <row r="23" spans="1:7" x14ac:dyDescent="0.2">
      <c r="A23" s="8"/>
      <c r="B23" s="9"/>
      <c r="C23" s="5"/>
      <c r="D23" s="243"/>
      <c r="E23" s="7"/>
      <c r="F23" s="62"/>
      <c r="G23" s="65"/>
    </row>
    <row r="24" spans="1:7" x14ac:dyDescent="0.2">
      <c r="A24" s="8"/>
      <c r="B24" s="250"/>
      <c r="C24" s="251" t="s">
        <v>117</v>
      </c>
      <c r="D24" s="252"/>
      <c r="E24" s="253"/>
      <c r="F24" s="254"/>
      <c r="G24" s="255"/>
    </row>
    <row r="25" spans="1:7" s="4" customFormat="1" x14ac:dyDescent="0.2">
      <c r="A25" s="75"/>
      <c r="B25" s="10"/>
      <c r="C25" s="76" t="s">
        <v>118</v>
      </c>
      <c r="D25" s="242">
        <v>3</v>
      </c>
      <c r="E25" s="31" t="s">
        <v>86</v>
      </c>
      <c r="F25" s="62"/>
      <c r="G25" s="63">
        <f t="shared" si="0"/>
        <v>0</v>
      </c>
    </row>
    <row r="26" spans="1:7" x14ac:dyDescent="0.2">
      <c r="A26" s="75"/>
      <c r="B26" s="9"/>
      <c r="C26" s="5"/>
      <c r="D26" s="242"/>
      <c r="E26" s="31"/>
      <c r="F26" s="62"/>
      <c r="G26" s="63"/>
    </row>
    <row r="27" spans="1:7" x14ac:dyDescent="0.2">
      <c r="A27" s="75"/>
      <c r="B27" s="10"/>
      <c r="C27" s="76"/>
      <c r="D27" s="242"/>
      <c r="E27" s="32"/>
      <c r="F27" s="62"/>
      <c r="G27" s="63"/>
    </row>
    <row r="28" spans="1:7" ht="13.5" thickBot="1" x14ac:dyDescent="0.25">
      <c r="A28" s="77"/>
      <c r="B28" s="78"/>
      <c r="C28" s="78" t="s">
        <v>87</v>
      </c>
      <c r="D28" s="33"/>
      <c r="E28" s="34"/>
      <c r="F28" s="35"/>
      <c r="G28" s="36">
        <f>SUM(G4:G27)</f>
        <v>0</v>
      </c>
    </row>
    <row r="29" spans="1:7" ht="13.5" thickBot="1" x14ac:dyDescent="0.25">
      <c r="A29" s="79"/>
      <c r="B29" s="80"/>
      <c r="C29" s="256" t="s">
        <v>119</v>
      </c>
      <c r="D29" s="37"/>
      <c r="E29" s="38"/>
    </row>
    <row r="30" spans="1:7" x14ac:dyDescent="0.2">
      <c r="A30" s="73" t="s">
        <v>77</v>
      </c>
      <c r="B30" s="74" t="s">
        <v>91</v>
      </c>
      <c r="C30" s="95" t="s">
        <v>78</v>
      </c>
      <c r="D30" s="27" t="s">
        <v>79</v>
      </c>
      <c r="E30" s="28" t="s">
        <v>80</v>
      </c>
      <c r="F30" s="29" t="s">
        <v>81</v>
      </c>
      <c r="G30" s="30" t="s">
        <v>82</v>
      </c>
    </row>
    <row r="31" spans="1:7" x14ac:dyDescent="0.2">
      <c r="A31" s="249"/>
      <c r="B31" s="250"/>
      <c r="C31" s="257" t="s">
        <v>108</v>
      </c>
      <c r="D31" s="252"/>
      <c r="E31" s="253"/>
      <c r="F31" s="254"/>
      <c r="G31" s="255"/>
    </row>
    <row r="32" spans="1:7" x14ac:dyDescent="0.2">
      <c r="A32" s="75"/>
      <c r="B32" s="10"/>
      <c r="C32" s="22" t="s">
        <v>120</v>
      </c>
      <c r="D32" s="242">
        <v>3</v>
      </c>
      <c r="E32" s="31" t="s">
        <v>86</v>
      </c>
      <c r="F32" s="62"/>
      <c r="G32" s="63">
        <f t="shared" ref="G32:G43" si="3">D32*F32</f>
        <v>0</v>
      </c>
    </row>
    <row r="33" spans="1:7" x14ac:dyDescent="0.2">
      <c r="A33" s="75"/>
      <c r="B33" s="10"/>
      <c r="C33" s="22" t="s">
        <v>121</v>
      </c>
      <c r="D33" s="242">
        <v>5346</v>
      </c>
      <c r="E33" s="31" t="s">
        <v>85</v>
      </c>
      <c r="F33" s="62"/>
      <c r="G33" s="63">
        <f t="shared" si="3"/>
        <v>0</v>
      </c>
    </row>
    <row r="34" spans="1:7" x14ac:dyDescent="0.2">
      <c r="A34" s="75"/>
      <c r="B34" s="10"/>
      <c r="C34" s="22" t="s">
        <v>122</v>
      </c>
      <c r="D34" s="242">
        <v>3</v>
      </c>
      <c r="E34" s="31" t="s">
        <v>86</v>
      </c>
      <c r="F34" s="62"/>
      <c r="G34" s="63">
        <f t="shared" si="3"/>
        <v>0</v>
      </c>
    </row>
    <row r="35" spans="1:7" x14ac:dyDescent="0.2">
      <c r="A35" s="75"/>
      <c r="B35" s="10"/>
      <c r="C35" s="22"/>
      <c r="D35" s="242"/>
      <c r="E35" s="31"/>
      <c r="F35" s="62"/>
      <c r="G35" s="63"/>
    </row>
    <row r="36" spans="1:7" x14ac:dyDescent="0.2">
      <c r="A36" s="75"/>
      <c r="B36" s="250"/>
      <c r="C36" s="251" t="s">
        <v>109</v>
      </c>
      <c r="D36" s="252"/>
      <c r="E36" s="253"/>
      <c r="F36" s="254"/>
      <c r="G36" s="255"/>
    </row>
    <row r="37" spans="1:7" x14ac:dyDescent="0.2">
      <c r="A37" s="75"/>
      <c r="B37" s="10"/>
      <c r="C37" s="76" t="s">
        <v>123</v>
      </c>
      <c r="D37" s="242">
        <v>1</v>
      </c>
      <c r="E37" s="32" t="s">
        <v>86</v>
      </c>
      <c r="F37" s="62"/>
      <c r="G37" s="63">
        <f t="shared" si="3"/>
        <v>0</v>
      </c>
    </row>
    <row r="38" spans="1:7" x14ac:dyDescent="0.2">
      <c r="A38" s="75"/>
      <c r="B38" s="10"/>
      <c r="C38" s="76" t="s">
        <v>124</v>
      </c>
      <c r="D38" s="242">
        <v>96</v>
      </c>
      <c r="E38" s="31" t="s">
        <v>86</v>
      </c>
      <c r="F38" s="62"/>
      <c r="G38" s="63">
        <f t="shared" si="3"/>
        <v>0</v>
      </c>
    </row>
    <row r="39" spans="1:7" x14ac:dyDescent="0.2">
      <c r="A39" s="75"/>
      <c r="B39" s="10"/>
      <c r="C39" s="76"/>
      <c r="D39" s="242"/>
      <c r="E39" s="31"/>
      <c r="F39" s="62"/>
      <c r="G39" s="63"/>
    </row>
    <row r="40" spans="1:7" x14ac:dyDescent="0.2">
      <c r="A40" s="75"/>
      <c r="B40" s="250"/>
      <c r="C40" s="251" t="s">
        <v>117</v>
      </c>
      <c r="D40" s="252"/>
      <c r="E40" s="253"/>
      <c r="F40" s="254"/>
      <c r="G40" s="255"/>
    </row>
    <row r="41" spans="1:7" x14ac:dyDescent="0.2">
      <c r="A41" s="75"/>
      <c r="B41" s="10"/>
      <c r="C41" s="76" t="s">
        <v>125</v>
      </c>
      <c r="D41" s="242">
        <v>3</v>
      </c>
      <c r="E41" s="32" t="s">
        <v>86</v>
      </c>
      <c r="F41" s="62"/>
      <c r="G41" s="63">
        <f t="shared" si="3"/>
        <v>0</v>
      </c>
    </row>
    <row r="42" spans="1:7" x14ac:dyDescent="0.2">
      <c r="A42" s="75"/>
      <c r="B42" s="10"/>
      <c r="C42" s="76" t="s">
        <v>126</v>
      </c>
      <c r="D42" s="242">
        <v>3</v>
      </c>
      <c r="E42" s="32" t="s">
        <v>86</v>
      </c>
      <c r="F42" s="62"/>
      <c r="G42" s="63">
        <f t="shared" si="3"/>
        <v>0</v>
      </c>
    </row>
    <row r="43" spans="1:7" x14ac:dyDescent="0.2">
      <c r="A43" s="75"/>
      <c r="B43" s="10"/>
      <c r="C43" s="76" t="s">
        <v>127</v>
      </c>
      <c r="D43" s="242">
        <v>3</v>
      </c>
      <c r="E43" s="32" t="s">
        <v>86</v>
      </c>
      <c r="F43" s="62"/>
      <c r="G43" s="63">
        <f t="shared" si="3"/>
        <v>0</v>
      </c>
    </row>
    <row r="44" spans="1:7" x14ac:dyDescent="0.2">
      <c r="A44" s="75"/>
      <c r="B44" s="10"/>
      <c r="C44" s="76"/>
      <c r="D44" s="242"/>
      <c r="E44" s="32"/>
      <c r="F44" s="62"/>
      <c r="G44" s="63"/>
    </row>
    <row r="45" spans="1:7" x14ac:dyDescent="0.2">
      <c r="A45" s="75"/>
      <c r="B45" s="10"/>
      <c r="C45" s="76"/>
      <c r="D45" s="242"/>
      <c r="E45" s="32"/>
      <c r="F45" s="62"/>
      <c r="G45" s="63"/>
    </row>
    <row r="46" spans="1:7" ht="13.5" thickBot="1" x14ac:dyDescent="0.25">
      <c r="A46" s="77"/>
      <c r="B46" s="78"/>
      <c r="C46" s="78" t="s">
        <v>87</v>
      </c>
      <c r="D46" s="33"/>
      <c r="E46" s="34"/>
      <c r="F46" s="35"/>
      <c r="G46" s="36">
        <f>SUM(G32:G45)</f>
        <v>0</v>
      </c>
    </row>
    <row r="47" spans="1:7" ht="13.5" thickBot="1" x14ac:dyDescent="0.25">
      <c r="A47" s="79"/>
      <c r="B47" s="80"/>
      <c r="C47" s="80" t="s">
        <v>88</v>
      </c>
      <c r="D47" s="24"/>
    </row>
    <row r="48" spans="1:7" x14ac:dyDescent="0.2">
      <c r="A48" s="73" t="s">
        <v>77</v>
      </c>
      <c r="B48" s="74" t="s">
        <v>91</v>
      </c>
      <c r="C48" s="74" t="s">
        <v>78</v>
      </c>
      <c r="D48" s="28" t="s">
        <v>79</v>
      </c>
      <c r="E48" s="28" t="s">
        <v>80</v>
      </c>
      <c r="F48" s="29" t="s">
        <v>81</v>
      </c>
      <c r="G48" s="30" t="s">
        <v>82</v>
      </c>
    </row>
    <row r="49" spans="1:7" x14ac:dyDescent="0.2">
      <c r="A49" s="75"/>
      <c r="B49" s="12"/>
      <c r="C49" s="81"/>
      <c r="D49" s="242"/>
      <c r="E49" s="32"/>
      <c r="F49" s="62"/>
      <c r="G49" s="63">
        <f>D49*F49</f>
        <v>0</v>
      </c>
    </row>
    <row r="50" spans="1:7" x14ac:dyDescent="0.2">
      <c r="A50" s="75"/>
      <c r="B50" s="12"/>
      <c r="C50" s="81"/>
      <c r="D50" s="242"/>
      <c r="E50" s="32"/>
      <c r="F50" s="62"/>
      <c r="G50" s="63">
        <f t="shared" ref="G50:G51" si="4">D50*F50</f>
        <v>0</v>
      </c>
    </row>
    <row r="51" spans="1:7" x14ac:dyDescent="0.2">
      <c r="A51" s="75"/>
      <c r="B51" s="12"/>
      <c r="C51" s="81"/>
      <c r="D51" s="242"/>
      <c r="E51" s="32"/>
      <c r="F51" s="62"/>
      <c r="G51" s="63">
        <f t="shared" si="4"/>
        <v>0</v>
      </c>
    </row>
    <row r="52" spans="1:7" ht="13.5" thickBot="1" x14ac:dyDescent="0.25">
      <c r="A52" s="77"/>
      <c r="B52" s="78"/>
      <c r="C52" s="78" t="s">
        <v>87</v>
      </c>
      <c r="D52" s="33"/>
      <c r="E52" s="34"/>
      <c r="F52" s="35"/>
      <c r="G52" s="36">
        <f>SUM(G49:G51)</f>
        <v>0</v>
      </c>
    </row>
    <row r="53" spans="1:7" ht="13.5" thickBot="1" x14ac:dyDescent="0.25">
      <c r="D53" s="61"/>
      <c r="E53" s="61"/>
      <c r="F53" s="61"/>
      <c r="G53" s="61"/>
    </row>
    <row r="54" spans="1:7" ht="13.5" thickBot="1" x14ac:dyDescent="0.25">
      <c r="A54" s="79"/>
      <c r="B54" s="82"/>
      <c r="C54" s="83" t="s">
        <v>89</v>
      </c>
      <c r="D54" s="61"/>
      <c r="E54" s="61"/>
      <c r="F54" s="61"/>
      <c r="G54" s="61"/>
    </row>
    <row r="55" spans="1:7" x14ac:dyDescent="0.2">
      <c r="A55" s="73" t="s">
        <v>77</v>
      </c>
      <c r="B55" s="74" t="s">
        <v>91</v>
      </c>
      <c r="C55" s="84" t="s">
        <v>78</v>
      </c>
      <c r="D55" s="28" t="s">
        <v>79</v>
      </c>
      <c r="E55" s="28" t="s">
        <v>80</v>
      </c>
      <c r="F55" s="29" t="s">
        <v>81</v>
      </c>
      <c r="G55" s="30" t="s">
        <v>82</v>
      </c>
    </row>
    <row r="56" spans="1:7" x14ac:dyDescent="0.2">
      <c r="A56" s="75"/>
      <c r="B56" s="10"/>
      <c r="C56" s="85"/>
      <c r="D56" s="245"/>
      <c r="E56" s="40"/>
      <c r="F56" s="62"/>
      <c r="G56" s="63"/>
    </row>
    <row r="57" spans="1:7" x14ac:dyDescent="0.2">
      <c r="A57" s="75"/>
      <c r="B57" s="11"/>
      <c r="C57" s="85"/>
      <c r="D57" s="245"/>
      <c r="E57" s="40"/>
      <c r="F57" s="62"/>
      <c r="G57" s="63"/>
    </row>
    <row r="58" spans="1:7" x14ac:dyDescent="0.2">
      <c r="A58" s="75"/>
      <c r="B58" s="11"/>
      <c r="C58" s="85"/>
      <c r="D58" s="245"/>
      <c r="E58" s="40"/>
      <c r="F58" s="62"/>
      <c r="G58" s="63"/>
    </row>
    <row r="59" spans="1:7" ht="13.5" thickBot="1" x14ac:dyDescent="0.25">
      <c r="A59" s="77"/>
      <c r="B59" s="78"/>
      <c r="C59" s="78" t="s">
        <v>87</v>
      </c>
      <c r="D59" s="33"/>
      <c r="E59" s="34"/>
      <c r="F59" s="35"/>
      <c r="G59" s="36">
        <f>SUM(G56:G58)</f>
        <v>0</v>
      </c>
    </row>
    <row r="60" spans="1:7" x14ac:dyDescent="0.2">
      <c r="A60" s="23"/>
    </row>
    <row r="61" spans="1:7" x14ac:dyDescent="0.2">
      <c r="A61" s="23"/>
    </row>
    <row r="62" spans="1:7" ht="15" x14ac:dyDescent="0.2">
      <c r="A62" s="23"/>
      <c r="B62" s="86"/>
      <c r="C62" s="86" t="s">
        <v>128</v>
      </c>
      <c r="D62" s="41"/>
      <c r="E62" s="41"/>
      <c r="F62" s="42"/>
      <c r="G62" s="43">
        <f>G28+G46+G52+G59</f>
        <v>0</v>
      </c>
    </row>
    <row r="63" spans="1:7" x14ac:dyDescent="0.2">
      <c r="D63" s="61"/>
      <c r="E63" s="61"/>
      <c r="F63" s="61"/>
      <c r="G63" s="61"/>
    </row>
    <row r="64" spans="1:7" x14ac:dyDescent="0.2">
      <c r="D64" s="61"/>
      <c r="E64" s="61"/>
      <c r="F64" s="61"/>
      <c r="G64" s="61"/>
    </row>
    <row r="65" spans="1:7" x14ac:dyDescent="0.2">
      <c r="D65" s="61"/>
      <c r="E65" s="61"/>
      <c r="F65" s="61"/>
      <c r="G65" s="61"/>
    </row>
    <row r="66" spans="1:7" x14ac:dyDescent="0.2">
      <c r="D66" s="61"/>
      <c r="E66" s="61"/>
      <c r="F66" s="61"/>
      <c r="G66" s="61"/>
    </row>
    <row r="67" spans="1:7" x14ac:dyDescent="0.2">
      <c r="D67" s="61"/>
      <c r="E67" s="61"/>
      <c r="F67" s="61"/>
      <c r="G67" s="61"/>
    </row>
    <row r="68" spans="1:7" x14ac:dyDescent="0.2">
      <c r="D68" s="61"/>
      <c r="E68" s="61"/>
      <c r="F68" s="61"/>
      <c r="G68" s="61"/>
    </row>
    <row r="69" spans="1:7" x14ac:dyDescent="0.2">
      <c r="D69" s="61"/>
      <c r="E69" s="61"/>
      <c r="F69" s="61"/>
      <c r="G69" s="61"/>
    </row>
    <row r="70" spans="1:7" x14ac:dyDescent="0.2">
      <c r="D70" s="61"/>
      <c r="E70" s="61"/>
      <c r="F70" s="61"/>
      <c r="G70" s="61"/>
    </row>
    <row r="72" spans="1:7" x14ac:dyDescent="0.2">
      <c r="A72" s="44"/>
      <c r="B72" s="44"/>
      <c r="C72" s="44"/>
      <c r="D72" s="25"/>
      <c r="E72" s="25"/>
      <c r="F72" s="53"/>
      <c r="G72" s="53"/>
    </row>
    <row r="73" spans="1:7" x14ac:dyDescent="0.2">
      <c r="A73" s="25"/>
      <c r="B73" s="87"/>
      <c r="C73" s="87"/>
      <c r="D73" s="66"/>
      <c r="E73" s="25"/>
      <c r="F73" s="53"/>
      <c r="G73" s="53"/>
    </row>
    <row r="74" spans="1:7" x14ac:dyDescent="0.2">
      <c r="A74" s="46"/>
      <c r="B74" s="54"/>
      <c r="C74" s="54"/>
      <c r="D74" s="45"/>
      <c r="E74" s="46"/>
      <c r="F74" s="47"/>
      <c r="G74" s="47"/>
    </row>
    <row r="75" spans="1:7" x14ac:dyDescent="0.2">
      <c r="A75" s="16"/>
      <c r="B75" s="15"/>
      <c r="C75" s="88"/>
      <c r="D75" s="16"/>
      <c r="E75" s="18"/>
      <c r="F75" s="67"/>
      <c r="G75" s="67"/>
    </row>
    <row r="76" spans="1:7" x14ac:dyDescent="0.2">
      <c r="A76" s="16"/>
      <c r="B76" s="15"/>
      <c r="C76" s="88"/>
      <c r="D76" s="16"/>
      <c r="E76" s="18"/>
      <c r="F76" s="67"/>
      <c r="G76" s="67"/>
    </row>
    <row r="77" spans="1:7" x14ac:dyDescent="0.2">
      <c r="A77" s="16"/>
      <c r="B77" s="15"/>
      <c r="C77" s="88"/>
      <c r="D77" s="16"/>
      <c r="E77" s="18"/>
      <c r="F77" s="67"/>
      <c r="G77" s="67"/>
    </row>
    <row r="78" spans="1:7" x14ac:dyDescent="0.2">
      <c r="A78" s="16"/>
      <c r="B78" s="15"/>
      <c r="C78" s="88"/>
      <c r="D78" s="16"/>
      <c r="E78" s="18"/>
      <c r="F78" s="67"/>
      <c r="G78" s="67"/>
    </row>
    <row r="79" spans="1:7" x14ac:dyDescent="0.2">
      <c r="A79" s="16"/>
      <c r="B79" s="15"/>
      <c r="C79" s="88"/>
      <c r="D79" s="16"/>
      <c r="E79" s="18"/>
      <c r="F79" s="67"/>
      <c r="G79" s="67"/>
    </row>
    <row r="80" spans="1:7" x14ac:dyDescent="0.2">
      <c r="A80" s="16"/>
      <c r="B80" s="15"/>
      <c r="C80" s="88"/>
      <c r="D80" s="16"/>
      <c r="E80" s="18"/>
      <c r="F80" s="67"/>
      <c r="G80" s="67"/>
    </row>
    <row r="81" spans="1:7" x14ac:dyDescent="0.2">
      <c r="A81" s="16"/>
      <c r="B81" s="15"/>
      <c r="C81" s="88"/>
      <c r="D81" s="16"/>
      <c r="E81" s="16"/>
      <c r="F81" s="67"/>
      <c r="G81" s="67"/>
    </row>
    <row r="82" spans="1:7" x14ac:dyDescent="0.2">
      <c r="A82" s="16"/>
      <c r="B82" s="15"/>
      <c r="C82" s="88"/>
      <c r="D82" s="16"/>
      <c r="E82" s="18"/>
      <c r="F82" s="67"/>
      <c r="G82" s="67"/>
    </row>
    <row r="83" spans="1:7" x14ac:dyDescent="0.2">
      <c r="A83" s="16"/>
      <c r="B83" s="15"/>
      <c r="C83" s="88"/>
      <c r="D83" s="16"/>
      <c r="E83" s="18"/>
      <c r="F83" s="67"/>
      <c r="G83" s="67"/>
    </row>
    <row r="84" spans="1:7" x14ac:dyDescent="0.2">
      <c r="A84" s="16"/>
      <c r="B84" s="15"/>
      <c r="C84" s="88"/>
      <c r="D84" s="16"/>
      <c r="E84" s="16"/>
      <c r="F84" s="67"/>
      <c r="G84" s="67"/>
    </row>
    <row r="85" spans="1:7" x14ac:dyDescent="0.2">
      <c r="A85" s="25"/>
      <c r="B85" s="89"/>
      <c r="C85" s="89"/>
      <c r="D85" s="48"/>
      <c r="E85" s="49"/>
      <c r="F85" s="50"/>
      <c r="G85" s="50"/>
    </row>
    <row r="86" spans="1:7" x14ac:dyDescent="0.2">
      <c r="A86" s="90"/>
      <c r="B86" s="44"/>
      <c r="C86" s="44"/>
      <c r="D86" s="51"/>
      <c r="E86" s="52"/>
      <c r="F86" s="53"/>
      <c r="G86" s="53"/>
    </row>
    <row r="87" spans="1:7" x14ac:dyDescent="0.2">
      <c r="A87" s="46"/>
      <c r="B87" s="54"/>
      <c r="C87" s="54"/>
      <c r="D87" s="45"/>
      <c r="E87" s="46"/>
      <c r="F87" s="47"/>
      <c r="G87" s="47"/>
    </row>
    <row r="88" spans="1:7" x14ac:dyDescent="0.2">
      <c r="A88" s="16"/>
      <c r="B88" s="13"/>
      <c r="C88" s="14"/>
      <c r="D88" s="16"/>
      <c r="E88" s="16"/>
      <c r="F88" s="67"/>
      <c r="G88" s="67"/>
    </row>
    <row r="89" spans="1:7" x14ac:dyDescent="0.2">
      <c r="A89" s="16"/>
      <c r="B89" s="13"/>
      <c r="C89" s="88"/>
      <c r="D89" s="16"/>
      <c r="E89" s="18"/>
      <c r="F89" s="67"/>
      <c r="G89" s="67"/>
    </row>
    <row r="90" spans="1:7" x14ac:dyDescent="0.2">
      <c r="A90" s="16"/>
      <c r="B90" s="13"/>
      <c r="C90" s="88"/>
      <c r="D90" s="16"/>
      <c r="E90" s="18"/>
      <c r="F90" s="67"/>
      <c r="G90" s="67"/>
    </row>
    <row r="91" spans="1:7" x14ac:dyDescent="0.2">
      <c r="A91" s="16"/>
      <c r="B91" s="15"/>
      <c r="C91" s="88"/>
      <c r="D91" s="16"/>
      <c r="E91" s="18"/>
      <c r="F91" s="67"/>
      <c r="G91" s="67"/>
    </row>
    <row r="92" spans="1:7" x14ac:dyDescent="0.2">
      <c r="A92" s="16"/>
      <c r="B92" s="15"/>
      <c r="C92" s="14"/>
      <c r="D92" s="16"/>
      <c r="E92" s="18"/>
      <c r="F92" s="67"/>
      <c r="G92" s="67"/>
    </row>
    <row r="93" spans="1:7" x14ac:dyDescent="0.2">
      <c r="A93" s="16"/>
      <c r="B93" s="15"/>
      <c r="C93" s="14"/>
      <c r="D93" s="16"/>
      <c r="E93" s="18"/>
      <c r="F93" s="67"/>
      <c r="G93" s="67"/>
    </row>
    <row r="94" spans="1:7" x14ac:dyDescent="0.2">
      <c r="A94" s="16"/>
      <c r="B94" s="15"/>
      <c r="C94" s="14"/>
      <c r="D94" s="16"/>
      <c r="E94" s="18"/>
      <c r="F94" s="67"/>
      <c r="G94" s="67"/>
    </row>
    <row r="95" spans="1:7" x14ac:dyDescent="0.2">
      <c r="A95" s="16"/>
      <c r="B95" s="15"/>
      <c r="C95" s="14"/>
      <c r="D95" s="16"/>
      <c r="E95" s="16"/>
      <c r="F95" s="67"/>
      <c r="G95" s="67"/>
    </row>
    <row r="96" spans="1:7" x14ac:dyDescent="0.2">
      <c r="A96" s="16"/>
      <c r="B96" s="15"/>
      <c r="C96" s="88"/>
      <c r="D96" s="16"/>
      <c r="E96" s="16"/>
      <c r="F96" s="67"/>
      <c r="G96" s="67"/>
    </row>
    <row r="97" spans="1:7" x14ac:dyDescent="0.2">
      <c r="A97" s="16"/>
      <c r="B97" s="15"/>
      <c r="C97" s="88"/>
      <c r="D97" s="16"/>
      <c r="E97" s="18"/>
      <c r="F97" s="67"/>
      <c r="G97" s="67"/>
    </row>
    <row r="98" spans="1:7" x14ac:dyDescent="0.2">
      <c r="A98" s="16"/>
      <c r="B98" s="15"/>
      <c r="C98" s="88"/>
      <c r="D98" s="16"/>
      <c r="E98" s="16"/>
      <c r="F98" s="67"/>
      <c r="G98" s="67"/>
    </row>
    <row r="99" spans="1:7" x14ac:dyDescent="0.2">
      <c r="A99" s="25"/>
      <c r="B99" s="89"/>
      <c r="C99" s="89"/>
      <c r="D99" s="48"/>
      <c r="E99" s="49"/>
      <c r="F99" s="50"/>
      <c r="G99" s="50"/>
    </row>
    <row r="100" spans="1:7" x14ac:dyDescent="0.2">
      <c r="A100" s="90"/>
      <c r="B100" s="44"/>
      <c r="C100" s="44"/>
      <c r="D100" s="66"/>
      <c r="E100" s="25"/>
      <c r="F100" s="53"/>
      <c r="G100" s="53"/>
    </row>
    <row r="101" spans="1:7" x14ac:dyDescent="0.2">
      <c r="A101" s="46"/>
      <c r="B101" s="54"/>
      <c r="C101" s="54"/>
      <c r="D101" s="46"/>
      <c r="E101" s="46"/>
      <c r="F101" s="47"/>
      <c r="G101" s="47"/>
    </row>
    <row r="102" spans="1:7" x14ac:dyDescent="0.2">
      <c r="A102" s="16"/>
      <c r="B102" s="19"/>
      <c r="C102" s="17"/>
      <c r="D102" s="16"/>
      <c r="E102" s="16"/>
      <c r="F102" s="67"/>
      <c r="G102" s="67"/>
    </row>
    <row r="103" spans="1:7" x14ac:dyDescent="0.2">
      <c r="A103" s="16"/>
      <c r="B103" s="19"/>
      <c r="C103" s="17"/>
      <c r="D103" s="16"/>
      <c r="E103" s="16"/>
      <c r="F103" s="67"/>
      <c r="G103" s="67"/>
    </row>
    <row r="104" spans="1:7" x14ac:dyDescent="0.2">
      <c r="A104" s="25"/>
      <c r="B104" s="89"/>
      <c r="C104" s="89"/>
      <c r="D104" s="48"/>
      <c r="E104" s="49"/>
      <c r="F104" s="50"/>
      <c r="G104" s="50"/>
    </row>
    <row r="105" spans="1:7" x14ac:dyDescent="0.2">
      <c r="A105" s="90"/>
      <c r="B105" s="17"/>
      <c r="C105" s="17"/>
      <c r="D105" s="25"/>
      <c r="E105" s="25"/>
      <c r="F105" s="53"/>
      <c r="G105" s="53"/>
    </row>
    <row r="106" spans="1:7" ht="14.25" x14ac:dyDescent="0.2">
      <c r="A106" s="90"/>
      <c r="B106" s="91"/>
      <c r="C106" s="91"/>
      <c r="D106" s="55"/>
      <c r="E106" s="55"/>
      <c r="F106" s="68"/>
      <c r="G106" s="68"/>
    </row>
    <row r="107" spans="1:7" x14ac:dyDescent="0.2">
      <c r="A107" s="46"/>
      <c r="B107" s="54"/>
      <c r="C107" s="92"/>
      <c r="D107" s="46"/>
      <c r="E107" s="46"/>
      <c r="F107" s="47"/>
      <c r="G107" s="47"/>
    </row>
    <row r="108" spans="1:7" x14ac:dyDescent="0.2">
      <c r="A108" s="16"/>
      <c r="B108" s="15"/>
      <c r="C108" s="56"/>
      <c r="D108" s="57"/>
      <c r="E108" s="57"/>
      <c r="F108" s="67"/>
      <c r="G108" s="67"/>
    </row>
    <row r="109" spans="1:7" x14ac:dyDescent="0.2">
      <c r="A109" s="16"/>
      <c r="B109" s="20"/>
      <c r="C109" s="56"/>
      <c r="D109" s="57"/>
      <c r="E109" s="57"/>
      <c r="F109" s="67"/>
      <c r="G109" s="67"/>
    </row>
    <row r="110" spans="1:7" x14ac:dyDescent="0.2">
      <c r="A110" s="16"/>
      <c r="B110" s="20"/>
      <c r="C110" s="56"/>
      <c r="D110" s="57"/>
      <c r="E110" s="57"/>
      <c r="F110" s="67"/>
      <c r="G110" s="67"/>
    </row>
    <row r="111" spans="1:7" x14ac:dyDescent="0.2">
      <c r="A111" s="25"/>
      <c r="B111" s="89"/>
      <c r="C111" s="89"/>
      <c r="D111" s="48"/>
      <c r="E111" s="49"/>
      <c r="F111" s="50"/>
      <c r="G111" s="50"/>
    </row>
    <row r="112" spans="1:7" x14ac:dyDescent="0.2">
      <c r="A112" s="25"/>
      <c r="B112" s="44"/>
      <c r="C112" s="44"/>
      <c r="D112" s="25"/>
      <c r="E112" s="25"/>
      <c r="F112" s="53"/>
      <c r="G112" s="53"/>
    </row>
    <row r="113" spans="1:7" x14ac:dyDescent="0.2">
      <c r="A113" s="25"/>
      <c r="B113" s="44"/>
      <c r="C113" s="44"/>
      <c r="D113" s="25"/>
      <c r="E113" s="25"/>
      <c r="F113" s="53"/>
      <c r="G113" s="53"/>
    </row>
    <row r="114" spans="1:7" ht="15" x14ac:dyDescent="0.2">
      <c r="A114" s="25"/>
      <c r="B114" s="93"/>
      <c r="C114" s="93"/>
      <c r="D114" s="58"/>
      <c r="E114" s="58"/>
      <c r="F114" s="59"/>
      <c r="G114" s="59"/>
    </row>
    <row r="115" spans="1:7" x14ac:dyDescent="0.2">
      <c r="A115" s="44"/>
      <c r="B115" s="44"/>
      <c r="C115" s="44"/>
      <c r="D115" s="25"/>
      <c r="E115" s="25"/>
      <c r="F115" s="53"/>
      <c r="G115" s="53"/>
    </row>
    <row r="116" spans="1:7" x14ac:dyDescent="0.2">
      <c r="A116" s="44"/>
      <c r="B116" s="44"/>
      <c r="C116" s="44"/>
      <c r="D116" s="25"/>
      <c r="E116" s="25"/>
      <c r="F116" s="53"/>
      <c r="G116" s="53"/>
    </row>
    <row r="117" spans="1:7" x14ac:dyDescent="0.2">
      <c r="A117" s="25"/>
      <c r="B117" s="87"/>
      <c r="C117" s="87"/>
      <c r="D117" s="66"/>
      <c r="E117" s="25"/>
      <c r="F117" s="53"/>
      <c r="G117" s="53"/>
    </row>
    <row r="118" spans="1:7" x14ac:dyDescent="0.2">
      <c r="A118" s="46"/>
      <c r="B118" s="54"/>
      <c r="C118" s="54"/>
      <c r="D118" s="45"/>
      <c r="E118" s="46"/>
      <c r="F118" s="47"/>
      <c r="G118" s="47"/>
    </row>
    <row r="119" spans="1:7" x14ac:dyDescent="0.2">
      <c r="A119" s="16"/>
      <c r="B119" s="15"/>
      <c r="C119" s="94"/>
      <c r="D119" s="16"/>
      <c r="E119" s="18"/>
      <c r="F119" s="67"/>
      <c r="G119" s="67"/>
    </row>
    <row r="120" spans="1:7" x14ac:dyDescent="0.2">
      <c r="A120" s="16"/>
      <c r="B120" s="15"/>
      <c r="C120" s="14"/>
      <c r="D120" s="16"/>
      <c r="E120" s="18"/>
      <c r="F120" s="67"/>
      <c r="G120" s="67"/>
    </row>
    <row r="121" spans="1:7" x14ac:dyDescent="0.2">
      <c r="A121" s="16"/>
      <c r="B121" s="15"/>
      <c r="C121" s="14"/>
      <c r="D121" s="16"/>
      <c r="E121" s="18"/>
      <c r="F121" s="67"/>
      <c r="G121" s="67"/>
    </row>
    <row r="122" spans="1:7" x14ac:dyDescent="0.2">
      <c r="A122" s="25"/>
      <c r="B122" s="89"/>
      <c r="C122" s="89"/>
      <c r="D122" s="48"/>
      <c r="E122" s="49"/>
      <c r="F122" s="50"/>
      <c r="G122" s="50"/>
    </row>
    <row r="123" spans="1:7" x14ac:dyDescent="0.2">
      <c r="A123" s="90"/>
      <c r="B123" s="44"/>
      <c r="C123" s="44"/>
      <c r="D123" s="51"/>
      <c r="E123" s="52"/>
      <c r="F123" s="53"/>
      <c r="G123" s="53"/>
    </row>
    <row r="124" spans="1:7" x14ac:dyDescent="0.2">
      <c r="A124" s="46"/>
      <c r="B124" s="54"/>
      <c r="C124" s="54"/>
      <c r="D124" s="45"/>
      <c r="E124" s="46"/>
      <c r="F124" s="47"/>
      <c r="G124" s="47"/>
    </row>
    <row r="125" spans="1:7" x14ac:dyDescent="0.2">
      <c r="A125" s="16"/>
      <c r="B125" s="13"/>
      <c r="C125" s="88"/>
      <c r="D125" s="16"/>
      <c r="E125" s="18"/>
      <c r="F125" s="67"/>
      <c r="G125" s="67"/>
    </row>
    <row r="126" spans="1:7" x14ac:dyDescent="0.2">
      <c r="A126" s="16"/>
      <c r="B126" s="13"/>
      <c r="C126" s="88"/>
      <c r="D126" s="16"/>
      <c r="E126" s="18"/>
      <c r="F126" s="67"/>
      <c r="G126" s="67"/>
    </row>
    <row r="127" spans="1:7" x14ac:dyDescent="0.2">
      <c r="A127" s="25"/>
      <c r="B127" s="89"/>
      <c r="C127" s="89"/>
      <c r="D127" s="48"/>
      <c r="E127" s="49"/>
      <c r="F127" s="50"/>
      <c r="G127" s="50"/>
    </row>
    <row r="128" spans="1:7" ht="14.25" x14ac:dyDescent="0.2">
      <c r="A128" s="90"/>
      <c r="B128" s="91"/>
      <c r="C128" s="91"/>
      <c r="D128" s="55"/>
      <c r="E128" s="55"/>
      <c r="F128" s="68"/>
      <c r="G128" s="68"/>
    </row>
    <row r="129" spans="1:7" x14ac:dyDescent="0.2">
      <c r="A129" s="46"/>
      <c r="B129" s="54"/>
      <c r="C129" s="92"/>
      <c r="D129" s="46"/>
      <c r="E129" s="46"/>
      <c r="F129" s="47"/>
      <c r="G129" s="47"/>
    </row>
    <row r="130" spans="1:7" x14ac:dyDescent="0.2">
      <c r="A130" s="16"/>
      <c r="B130" s="15"/>
      <c r="C130" s="56"/>
      <c r="D130" s="57"/>
      <c r="E130" s="57"/>
      <c r="F130" s="67"/>
      <c r="G130" s="67"/>
    </row>
    <row r="131" spans="1:7" x14ac:dyDescent="0.2">
      <c r="A131" s="16"/>
      <c r="B131" s="20"/>
      <c r="C131" s="56"/>
      <c r="D131" s="57"/>
      <c r="E131" s="57"/>
      <c r="F131" s="67"/>
      <c r="G131" s="67"/>
    </row>
    <row r="132" spans="1:7" x14ac:dyDescent="0.2">
      <c r="A132" s="25"/>
      <c r="B132" s="89"/>
      <c r="C132" s="89"/>
      <c r="D132" s="48"/>
      <c r="E132" s="49"/>
      <c r="F132" s="50"/>
      <c r="G132" s="50"/>
    </row>
    <row r="133" spans="1:7" x14ac:dyDescent="0.2">
      <c r="A133" s="25"/>
      <c r="B133" s="44"/>
      <c r="C133" s="44"/>
      <c r="D133" s="25"/>
      <c r="E133" s="25"/>
      <c r="F133" s="53"/>
      <c r="G133" s="53"/>
    </row>
    <row r="134" spans="1:7" x14ac:dyDescent="0.2">
      <c r="A134" s="25"/>
      <c r="B134" s="44"/>
      <c r="C134" s="44"/>
      <c r="D134" s="25"/>
      <c r="E134" s="25"/>
      <c r="F134" s="53"/>
      <c r="G134" s="53"/>
    </row>
    <row r="135" spans="1:7" ht="15" x14ac:dyDescent="0.2">
      <c r="A135" s="25"/>
      <c r="B135" s="93"/>
      <c r="C135" s="93"/>
      <c r="D135" s="58"/>
      <c r="E135" s="58"/>
      <c r="F135" s="59"/>
      <c r="G135" s="59"/>
    </row>
    <row r="136" spans="1:7" x14ac:dyDescent="0.2">
      <c r="A136" s="44"/>
      <c r="B136" s="44"/>
      <c r="C136" s="44"/>
      <c r="D136" s="25"/>
      <c r="E136" s="25"/>
      <c r="F136" s="53"/>
      <c r="G136" s="53"/>
    </row>
    <row r="137" spans="1:7" ht="15.75" x14ac:dyDescent="0.2">
      <c r="A137" s="60"/>
      <c r="B137" s="60"/>
      <c r="C137" s="93"/>
      <c r="D137" s="69"/>
      <c r="E137" s="69"/>
      <c r="F137" s="70"/>
      <c r="G137" s="71"/>
    </row>
    <row r="138" spans="1:7" x14ac:dyDescent="0.2">
      <c r="A138" s="44"/>
      <c r="B138" s="44"/>
      <c r="C138" s="44"/>
      <c r="D138" s="25"/>
      <c r="E138" s="25"/>
      <c r="F138" s="53"/>
      <c r="G138" s="53"/>
    </row>
    <row r="139" spans="1:7" x14ac:dyDescent="0.2">
      <c r="A139" s="44"/>
      <c r="B139" s="44"/>
      <c r="C139" s="44"/>
      <c r="D139" s="25"/>
      <c r="E139" s="25"/>
      <c r="F139" s="53"/>
      <c r="G139" s="53"/>
    </row>
  </sheetData>
  <phoneticPr fontId="11" type="noConversion"/>
  <pageMargins left="0.46" right="0.32" top="0.96" bottom="0.81" header="0.35433070866141736" footer="0.88"/>
  <pageSetup paperSize="9" firstPageNumber="2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10</vt:i4>
      </vt:variant>
    </vt:vector>
  </HeadingPairs>
  <TitlesOfParts>
    <vt:vector size="13" baseType="lpstr">
      <vt:lpstr>Krycí list</vt:lpstr>
      <vt:lpstr>Rekapitulace</vt:lpstr>
      <vt:lpstr>Položky</vt:lpstr>
      <vt:lpstr>Dil</vt:lpstr>
      <vt:lpstr>Dodavka</vt:lpstr>
      <vt:lpstr>HSV</vt:lpstr>
      <vt:lpstr>HZS</vt:lpstr>
      <vt:lpstr>Mont</vt:lpstr>
      <vt:lpstr>NazevDilu</vt:lpstr>
      <vt:lpstr>Rekapitulace!Názvy_tisku</vt:lpstr>
      <vt:lpstr>Rekapitulace!Oblast_tisku</vt:lpstr>
      <vt:lpstr>PSV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2023-10-10T05:19:45Z</dcterms:created>
  <dcterms:modified xsi:type="dcterms:W3CDTF">2023-10-10T06:01:28Z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2023-10-10T05:19:47Z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9185490d-2d92-4d2c-9dd0-1e4dbde5f2c1</vt:lpwstr>
  </property>
  <property fmtid="{D5CDD505-2E9C-101B-9397-08002B2CF9AE}" pid="8" name="MSIP_Label_82a99ebc-0f39-4fac-abab-b8d6469272ed_ContentBits">
    <vt:lpwstr>0</vt:lpwstr>
  </property>
</Properties>
</file>