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105" windowWidth="38295" windowHeight="18135" activeTab="0"/>
  </bookViews>
  <sheets>
    <sheet name="Parametry" sheetId="1" r:id="rId1"/>
    <sheet name="Rekapitulace" sheetId="3" r:id="rId2"/>
    <sheet name="Rozpočet" sheetId="2" r:id="rId3"/>
  </sheets>
  <definedNames>
    <definedName name="_xlnm.Print_Area" localSheetId="0">'Parametry'!$A$1:$B$32</definedName>
    <definedName name="_xlnm.Print_Area" localSheetId="1">'Rekapitulace'!$A$1:$C$49</definedName>
    <definedName name="_xlnm.Print_Area" localSheetId="2">'Rozpočet'!$A$1:$H$323</definedName>
  </definedNames>
  <calcPr calcId="125725"/>
</workbook>
</file>

<file path=xl/sharedStrings.xml><?xml version="1.0" encoding="utf-8"?>
<sst xmlns="http://schemas.openxmlformats.org/spreadsheetml/2006/main" count="773" uniqueCount="394">
  <si>
    <t>Název</t>
  </si>
  <si>
    <t>Hodnota</t>
  </si>
  <si>
    <t>Nadpis rekapitulace</t>
  </si>
  <si>
    <t>Akce</t>
  </si>
  <si>
    <t>Mateřská škola 2. května 1654, 735 41 Petřvald, Provozní prostory MŠ</t>
  </si>
  <si>
    <t>Projekt</t>
  </si>
  <si>
    <t>Rekonstrukce elektroinstalace 2.etapa</t>
  </si>
  <si>
    <t>Investor</t>
  </si>
  <si>
    <t>Město Petřvald, Nám. Gen. Vicherka 2511, 735 41 Petřvald</t>
  </si>
  <si>
    <t>Z. č.</t>
  </si>
  <si>
    <t>1019</t>
  </si>
  <si>
    <t>A. č.</t>
  </si>
  <si>
    <t/>
  </si>
  <si>
    <t>Smlouva</t>
  </si>
  <si>
    <t>Vypracoval</t>
  </si>
  <si>
    <t>Ing.Novák</t>
  </si>
  <si>
    <t>Kontroloval</t>
  </si>
  <si>
    <t>Datum</t>
  </si>
  <si>
    <t>15.8.2019</t>
  </si>
  <si>
    <t>Zpracovatel</t>
  </si>
  <si>
    <t>Ing.Novák-NOVEL, A.Gavlase 111/32, 700 30 Ostrava</t>
  </si>
  <si>
    <t>CÚ</t>
  </si>
  <si>
    <t>6/2019</t>
  </si>
  <si>
    <t>Poznámka</t>
  </si>
  <si>
    <t>Rozpočet zpracován v soustavě RTS - položky nezatříděny</t>
  </si>
  <si>
    <t>Doprava dodávek  (3,6) %</t>
  </si>
  <si>
    <t>3,60</t>
  </si>
  <si>
    <t>Přesun dodávek  (1) %</t>
  </si>
  <si>
    <t>1,00</t>
  </si>
  <si>
    <t>PPV  (1 nebo 6) %</t>
  </si>
  <si>
    <t>0,00</t>
  </si>
  <si>
    <t>PPV zemních prací, nátěrů  (1) %</t>
  </si>
  <si>
    <t>Dodavat. dokumentace  (1 - 1,5) %</t>
  </si>
  <si>
    <t>Rizika a pojištění  (1 - 1,5) %</t>
  </si>
  <si>
    <t>Opravy v záruce  (5 - 7) %</t>
  </si>
  <si>
    <t>GZS  (3,25 nebo 8,4) %</t>
  </si>
  <si>
    <t>Provozní vlivy  %</t>
  </si>
  <si>
    <t>Kompletační činnost - a</t>
  </si>
  <si>
    <t>Kompletační činnost - b</t>
  </si>
  <si>
    <t>0,952842</t>
  </si>
  <si>
    <t>Kompletační činnost - k1</t>
  </si>
  <si>
    <t>Kompletační činnost - k2</t>
  </si>
  <si>
    <t>Roční nárůst cen 1   %</t>
  </si>
  <si>
    <t>Roční nárůst cen 2   %</t>
  </si>
  <si>
    <t>1. sazba DPH %
- i pro přirážky rekapitulace</t>
  </si>
  <si>
    <t>21</t>
  </si>
  <si>
    <t>2. sazba DPH %</t>
  </si>
  <si>
    <t>0</t>
  </si>
  <si>
    <t>Procento PM % 1</t>
  </si>
  <si>
    <t>Procento PM % 2</t>
  </si>
  <si>
    <t>Mj</t>
  </si>
  <si>
    <t>Počet</t>
  </si>
  <si>
    <t>Materiál</t>
  </si>
  <si>
    <t>Materiál celkem</t>
  </si>
  <si>
    <t>Montáž</t>
  </si>
  <si>
    <t>Montáž celkem</t>
  </si>
  <si>
    <t>Cena celkem</t>
  </si>
  <si>
    <t>1. DODÁVKY</t>
  </si>
  <si>
    <t>Rozvaděč R1.1, spec. dle vč.06</t>
  </si>
  <si>
    <t>ks</t>
  </si>
  <si>
    <t>Rozváděč R1.2, spec. dle vč.07</t>
  </si>
  <si>
    <t>Rozváděč R2.1, spec. dle vč.08</t>
  </si>
  <si>
    <t>Rozváděč R2.2, spec. dle vč.09</t>
  </si>
  <si>
    <t>Dodávky - celkem</t>
  </si>
  <si>
    <t>2. SILNOPROUD</t>
  </si>
  <si>
    <t>2.1 Svítidla a světelné zdroje</t>
  </si>
  <si>
    <t>SVÍTIDLA VČETNĚ SVĚTELNÝCH ZDROJŮ, PŘEDŘADNÝCH ČÁSTÍ A DALŠÍHO PŘÍSLUŠENSTVÍ,vč.poplatku za recyklaci. Případně použité typy svítidel jsou uvedeny jako vzor, přičemž lze použít srovnatelný ekvivalent</t>
  </si>
  <si>
    <t>A1 - Svítidlo typ "A1" dle Legendy svítidel v příloze č. 01-TZ, dodávka,montáž a připojení</t>
  </si>
  <si>
    <t>B2 - Svítidlo typ "B2" dle Legendy svítidel v příloze č. 01-TZ, dodávka,montáž a připojení</t>
  </si>
  <si>
    <t>B3 - Svítidlo typ "B3" dle Legendy svítidel v příloze č. 01-TZ, dodávka,montáž a připojení</t>
  </si>
  <si>
    <t>B4 - Svítidlo typ "B4" dle Legendy svítidel v příloze č. 01-TZ, dodávka,montáž a připojení</t>
  </si>
  <si>
    <t>BC4 - Svítidlo typ "BC4" dle Legendy svítidel v příloze č. 01-TZ, dodávka,montáž a připojení</t>
  </si>
  <si>
    <t>C1 - Svítidlo typ "C1" dle Legendy svítidel v příloze č. 01-TZ, dodávka,montáž a připojení</t>
  </si>
  <si>
    <t>C2 - Svítidlo typ "C2" dle Legendy svítidel v příloze č. 01-TZ, dodávka,montáž a připojení</t>
  </si>
  <si>
    <t>D2 - Svítidlo typ "D2" dle Legendy svítidel v příloze č. 01-TZ, dodávka,montáž a připojení</t>
  </si>
  <si>
    <t>D3 - Svítidlo typ "D3" dle Legendy svítidel v příloze č. 01-TZ, dodávka,montáž a připojení</t>
  </si>
  <si>
    <t>K - Svítidlo typ "K" dle Legendy svítidel v příloze č. 01-TZ, dodávka,montáž a připojení</t>
  </si>
  <si>
    <t>X1 - Svítidlo typ "X1" dle Legendy svítidel v příloze č. 01-TZ, dodávka,montáž a připojení</t>
  </si>
  <si>
    <t>X2 - Svítidlo typ "X2" dle Legendy svítidel v příloze č. 01-TZ, dodávka,montáž a připojení</t>
  </si>
  <si>
    <t>Y - Svítidlo typ "Y" dle Legendy svítidel v příloze č. 01-TZ, dodávka,montáž a připojení</t>
  </si>
  <si>
    <t>Z - Svítidlo typ "Z" dle Legendy svítidel v příloze č. 01-TZ, dodávka,montáž a připojení</t>
  </si>
  <si>
    <t>Zz - Stropní závěs pro svítidlo typ "Z" , dodávka,montáž</t>
  </si>
  <si>
    <t>2.1 Svítidla a světelné zdroje - celkem</t>
  </si>
  <si>
    <t>2.2 Elektromontážní materiál a práce</t>
  </si>
  <si>
    <t>KP 67/2 KRABICE PŘÍSTROJOVÁ PRO VÍCENÁSOBNÉ RÁMEČKY</t>
  </si>
  <si>
    <t>KU 68-1902 KRABICE ODBOČNÁ S VÍČKEM</t>
  </si>
  <si>
    <t>KOM 97 KRABICE ODBOČNÁ S VÍČKEM</t>
  </si>
  <si>
    <t>KO 100 KRABICE ODBOČNÁ S VÍČKEM</t>
  </si>
  <si>
    <t>KO 125 KRABICE ODBOČNÁ</t>
  </si>
  <si>
    <t>KABELOVÉ KRABICOVÉ ROZVODKY IP 65, KABEL. VÝSTUPY S METRICKÝMI VÝVODKAMI, BARVA ŠEDÁ RAL7035, TERMOPLAST</t>
  </si>
  <si>
    <t>D 9125 1,5-2,5 mm2, Cu, 5 pól. svorkovnice, s vnějším upevněním</t>
  </si>
  <si>
    <t>K 9065 2,5-6 mm2, Cu,  5 pól. svorkovnice</t>
  </si>
  <si>
    <t>KC 9255 2,5-10 mm2, Cu, 5 pól. svorkovnice FIXCONNECT</t>
  </si>
  <si>
    <t>SVORKOVNICE KRABICOVÁ bezšroubová</t>
  </si>
  <si>
    <t>273-104 3x1-2,5mm2</t>
  </si>
  <si>
    <t>273-105 5x1-2,5mm2</t>
  </si>
  <si>
    <t>273-403 3x1,5-4mm2</t>
  </si>
  <si>
    <t>TRUBKA OHEBNÁ - d20/750N</t>
  </si>
  <si>
    <t>m</t>
  </si>
  <si>
    <t>TRUBKA OHEBNÁ -d25/ 750N</t>
  </si>
  <si>
    <t>TRUBKA OHEBNÁ - d32/ 750N</t>
  </si>
  <si>
    <t>TRUBKA TUHÁ PVC d20/ 750N,barva tmavě šedá</t>
  </si>
  <si>
    <t>TRUBKA TUHÁ PVC d25/750N, tmavě šedá</t>
  </si>
  <si>
    <t>TRUBKA TUHÁ PVC d32/750N,barva tmavě šedá</t>
  </si>
  <si>
    <t>LV 18X13 LIŠTA VKLÁDACÍ (3m)</t>
  </si>
  <si>
    <t>LV 24X22 LIŠTA VKLÁDACÍ (2m v kartonu)</t>
  </si>
  <si>
    <t>LHD 40x20 LIŠTA HRANATÁ (3m) - DVOJITÝ ZÁMEK</t>
  </si>
  <si>
    <t>SP 200X4.5 PÁSEK STAHOVACÍ</t>
  </si>
  <si>
    <t>SP 280X4.5 PÁSEK STAHOVACÍ</t>
  </si>
  <si>
    <t>STÍTKY OZNAČOVACÍ</t>
  </si>
  <si>
    <t>Označovací štítek kabelový</t>
  </si>
  <si>
    <t>Označovací štítek na zásuvky</t>
  </si>
  <si>
    <t>OCEL.NOSNÉ KONSTR.PRO PŘÍSTR.</t>
  </si>
  <si>
    <t>do 5kg</t>
  </si>
  <si>
    <t>do 10kg</t>
  </si>
  <si>
    <t xml:space="preserve">do 50kg </t>
  </si>
  <si>
    <t>KABELOVÝ ŽLAB PLECHOVÝ, ŽÁROVĚ ZINKOVANÝ, VČETNĚ ZÁVĚSŮ,KONZOL, ROHŮ, SPOJ. MAT. A PŘÍSL. S VÍKEM.</t>
  </si>
  <si>
    <t>62/50 žlab s víkem</t>
  </si>
  <si>
    <t>125/50 žlab s víkem</t>
  </si>
  <si>
    <t>250/50 žlab s víkem</t>
  </si>
  <si>
    <t>PROTIPOŽÁRNÍ PŘEPÁŽKY EI45 DP1</t>
  </si>
  <si>
    <t xml:space="preserve"> Protip.průchod stěnou, stropem t 30cm</t>
  </si>
  <si>
    <t>m2</t>
  </si>
  <si>
    <t>PROTIPOŽÁRNÍ PŘEPÁŽKY EI60 DP1</t>
  </si>
  <si>
    <t xml:space="preserve"> Protip.průchod stěnou,stropem t 30cm</t>
  </si>
  <si>
    <t>MONTÁŽ ROZVODNIC</t>
  </si>
  <si>
    <t xml:space="preserve"> Do  200 kg</t>
  </si>
  <si>
    <t>VODIČE,KABELY, ŠŇŮRY</t>
  </si>
  <si>
    <t>KABEL SILOVÝ,IZOLACE PVC</t>
  </si>
  <si>
    <t>CYKY 2Ox1.5 mm2, pevně</t>
  </si>
  <si>
    <t>CYKY 3Ox1.5 mm2, pevně</t>
  </si>
  <si>
    <t>CYKY 3Jx1.5 mm2, pevně</t>
  </si>
  <si>
    <t>CYKY 3Jx2.5 mm2, pevně</t>
  </si>
  <si>
    <t>CYKY 5Jx1.5 mm2, pevně</t>
  </si>
  <si>
    <t>CYKY 5Jx2.5 mm2, pevně</t>
  </si>
  <si>
    <t>CYKY-J 5x10 mm2 , pevně</t>
  </si>
  <si>
    <t>ŠNŮRA STŘEDNÍ,IZOLACE KAUČUK</t>
  </si>
  <si>
    <t>H07RN-F 3Gx1.5 mm2, pevně</t>
  </si>
  <si>
    <t>H07RN-F 3Gx2.5 mm2, pevně</t>
  </si>
  <si>
    <t>H07RN-F 5Gx1.5 mm2, pevně</t>
  </si>
  <si>
    <t>H07RN-F 5Gx2.5 mm2, pevně</t>
  </si>
  <si>
    <t>UKONČENÍ KABELŮ SMRŠŤOVACÍ ZÁKLOPKOU</t>
  </si>
  <si>
    <t xml:space="preserve"> do 3x4  mm2</t>
  </si>
  <si>
    <t xml:space="preserve"> do 5x4   mm2</t>
  </si>
  <si>
    <t xml:space="preserve"> do 5x10  mm2</t>
  </si>
  <si>
    <t>UKONČENÍ ŠŇŮR V GUMOVÉ HADICI SE ZAPOJENÍM</t>
  </si>
  <si>
    <t>do 3x4   mm2</t>
  </si>
  <si>
    <t>do 5x6   mm2</t>
  </si>
  <si>
    <t>SPÍNAČE, PŘEPÍNAČE modulární koncepce, vícenásobné  rámečky, kompletní vč. krytek, rámečků a signálek, barva bílá, design Schneider UNICA nebo ekvivalent</t>
  </si>
  <si>
    <t>Jednopólový, řazení 1</t>
  </si>
  <si>
    <t>Sériový, řazení 5</t>
  </si>
  <si>
    <t>Střídavý, řazení 6</t>
  </si>
  <si>
    <t>Jednopólový se signální doutnavkou, řazení 1S</t>
  </si>
  <si>
    <t>Talč.ovládač zapínací s orientační doutnavkou, řazení 1/0S</t>
  </si>
  <si>
    <t>Automatický pohybový spínač se soumrak.čidlem, stropní/nástěnné provedení, 180 st., AC230V/ 320W, bílý, venkovní provedení IP65</t>
  </si>
  <si>
    <t>ZÁSUVKA nástěnné AC230V/16A, modulární koncepce, vícenásobné , barva bílá/ pro PC hnědá, design Schneider UNICA nebo ekvivalent, s ochrannými clonkami</t>
  </si>
  <si>
    <t>Jednonásobná, chráněná</t>
  </si>
  <si>
    <t>Rámečky k zásuvkám</t>
  </si>
  <si>
    <t>Jednoduchý</t>
  </si>
  <si>
    <t>Dvojnásobný</t>
  </si>
  <si>
    <t>SPÍNAČ nástěnný, vzor ABB Variant+ nebo ekvivalent, IP54 plast</t>
  </si>
  <si>
    <t>Jednopólový, řazení 1, plast IP54</t>
  </si>
  <si>
    <t>ZÁSUVKA nástěnná AC230V/16A, vzor ABB Variant+ nebo ekvivalent. IP54, plast</t>
  </si>
  <si>
    <t>Jednonásobná s víčkem, plast, IP54, vzor ABB Variant nebo ekvivalent</t>
  </si>
  <si>
    <t>Dvojnásobná, plast, IP54, vzor ABB Variant nebo ekvivalent</t>
  </si>
  <si>
    <t>SPÍNAČ</t>
  </si>
  <si>
    <t>3536N-C03252 11 Spínač stiskací ABB PRESSTO nebo ekvivalent, zapuštěný, se signalizační doutnavkou; řazení 3; b. bílá / bílá, 400V/25A</t>
  </si>
  <si>
    <t>UZEMNĚNÍ, POTENCIÁLOVÉ VYROVNÁNÍ</t>
  </si>
  <si>
    <t>EKVIPOTENCIONÁLNÍ SVORKOVNICE</t>
  </si>
  <si>
    <t>EPS1 s krytem</t>
  </si>
  <si>
    <t>ZEMNÍCÍ SVORKA</t>
  </si>
  <si>
    <t>ZS4 zemnicí svorka na baterie</t>
  </si>
  <si>
    <t>ZSA16 zemnicí svorka na potrubí</t>
  </si>
  <si>
    <t>Cu pás.ZS16 Pásek uzemňovací Cu, 0.5m</t>
  </si>
  <si>
    <t>Svorka</t>
  </si>
  <si>
    <t>ST01 na vodovodní potrubí</t>
  </si>
  <si>
    <t>VODIČ JEDNOŽILOVÝ, IZOLACE PVC, CYA (H07V-K)</t>
  </si>
  <si>
    <t>CY 6 mm2,ZŽ, pevně</t>
  </si>
  <si>
    <t>CYA 16 mm2,ZŽ, pevně</t>
  </si>
  <si>
    <t>CYA 25 mm2,ZŽ, pevně</t>
  </si>
  <si>
    <t>CYA 35 mm2 , pevně</t>
  </si>
  <si>
    <t>UKONČENÍ  VODIČŮ KABELOVÝMI OKY LISOVACÍMI  S PŘIPOJENÍM , oka Cu pocínovná dle DIN46234</t>
  </si>
  <si>
    <t xml:space="preserve"> Do   6   mm2</t>
  </si>
  <si>
    <t xml:space="preserve"> Do  16   mm2</t>
  </si>
  <si>
    <t xml:space="preserve"> Do  25 mm3</t>
  </si>
  <si>
    <t xml:space="preserve"> Do  35   mm2</t>
  </si>
  <si>
    <t>HODINOVE ZUCTOVACI SAZBY</t>
  </si>
  <si>
    <t xml:space="preserve"> Demontaz stavajiciho elektro zarizeni a rozvodů, likvidace odpadu vč. nebezpečných</t>
  </si>
  <si>
    <t>hod</t>
  </si>
  <si>
    <t xml:space="preserve"> Zauceni obsluhy</t>
  </si>
  <si>
    <t xml:space="preserve"> Zabezpeceni pracoviste</t>
  </si>
  <si>
    <t>Práce spojené s úpravou vedení MaR, VT pod om.</t>
  </si>
  <si>
    <t>Přepojení stáv. světelných instalací varny kuchyně na nový rozvaděč</t>
  </si>
  <si>
    <t xml:space="preserve"> Dokončovací práce, vypínání vedení</t>
  </si>
  <si>
    <t>PROVEDENI REVIZNICH ZKOUSEK</t>
  </si>
  <si>
    <t>DLE CSN 331500</t>
  </si>
  <si>
    <t xml:space="preserve"> Revizni technik - výchozí revize elektroinstalace </t>
  </si>
  <si>
    <t xml:space="preserve"> Spoluprace s reviz.technikem</t>
  </si>
  <si>
    <t>Měření parametrů osvětlovacích soustav s vyhotovením protokolu certifikovaným technikem</t>
  </si>
  <si>
    <t>2.2 Elektromontážní materiál a práce - celkem</t>
  </si>
  <si>
    <t>2.SILNOPROUD - celkem</t>
  </si>
  <si>
    <t>3. SLABOPROUD</t>
  </si>
  <si>
    <t>3.1 Telefonní a datové rozvody</t>
  </si>
  <si>
    <t>Telefonní ústředna, přístroje</t>
  </si>
  <si>
    <t>IP Telefonní ústředna - vzor Yeastar S50, IP PBX nebo ekvivalent, až 8 portů, 50 uživatelů, 25 hovorů, rack, Možnost rozšířit o S2/O2/SO/BRI nebo GSM moduly
Ústředna Yeastar PBX S50 obslouží až 50 uživatelů - klapek. Jde o modulární ústřednu, je tedy možné rozšiřovat počet jejích portů vložením přídavných modulů. Ústředna je vyrobena z pevného kovu a je vhodná pro použití v racku, kde zabírá 1 pozici (1U).
Podporované moduly jsou S2 (2x analogový telefon), O2 (2x analogová linka), BRI (2x ISDN2), SO modul (1x an. telefon, 1x an. linka), GSM (1 x GSM kanál, modul verze SIM800), a LTE (1 x 3G/4G kanál). Ústředna obsahuje 4 pozice pro moduly.</t>
  </si>
  <si>
    <t>GSM modul pro ústředny vzoru Yeastar – 1xGSM port pro jednu SIM kartu
Modul disponuje jedním GSM portem (1 SIM karta). GSM port slouží pro směrování příchozích či odchozích hovorů přes mobilního operátora, Modul je kompatibilní se všemi ústřednami Yeastar MyPBX (mimo MyPBX SOHO).
Bez SIM karty</t>
  </si>
  <si>
    <t>České hlášky pro VoIP ústředny</t>
  </si>
  <si>
    <t>Základní IP telefon, grafický displej 2,3" 132x64 LCD, 1 SIP účet, HD Voice, podpora PoE napájení</t>
  </si>
  <si>
    <t>Instalace TÚ vč. všech komponentů a  naprogramování</t>
  </si>
  <si>
    <t>Telefonní ústředna, přístroje - celkem</t>
  </si>
  <si>
    <t>SK- rozváděče</t>
  </si>
  <si>
    <t>Datový rozvaděč DR1.36</t>
  </si>
  <si>
    <t>Datový rozvaděč řada DS - Stojanový rozvaděč,22U,š.600mm,hl.800mm, dveře s kovovým rámem a proskleným pásem, IP30</t>
  </si>
  <si>
    <t>Podstavec s filtrem</t>
  </si>
  <si>
    <t>Ventilační jednotka univerzální 2 ventilátorů s termostatem  do stropu i do dna</t>
  </si>
  <si>
    <t>19" napájecí panel ACAR S8/3m 8x220V-3m BK (Dodávka + montáž)</t>
  </si>
  <si>
    <t xml:space="preserve">19' zemnicí lišta horizontální </t>
  </si>
  <si>
    <t xml:space="preserve">Zemnicí svorka RAX-SV-X01-X1 </t>
  </si>
  <si>
    <t>Montážní sada M6 - 50x šroub, podložka a plovoucí matice (Dodávka + montáž)</t>
  </si>
  <si>
    <t>Patch panel 24 x RJ45 CAT6 UTP s vyvazovací lištou, 1U, vč. ukončení kabelů</t>
  </si>
  <si>
    <t>19" vyvazovací panel 1U 5x plastové oko</t>
  </si>
  <si>
    <t>Záslepka 1U</t>
  </si>
  <si>
    <t>Háček 40x40 kovový</t>
  </si>
  <si>
    <t>Patch kabel UTP cat.6, 2m</t>
  </si>
  <si>
    <t>Patch kabel UTP cat.6, 1m</t>
  </si>
  <si>
    <t>D-Link DGS-1210-28 28-port Gigabit Smart+ Switch, 24x GbE, 4x RJ45/SFP, fanless</t>
  </si>
  <si>
    <t>D-Link DGS-1210-28MP 28-port Gigabit Smart+ PoE Switch, 24x GbE PoE+, 4x RJ45/SFP, PoE 370W</t>
  </si>
  <si>
    <t>SFP modul, LC, 1000Base-LX, 10km (SM, LC)</t>
  </si>
  <si>
    <t>Patch kabel 9/125 LCapc/LCapc SM OS 1m duplex</t>
  </si>
  <si>
    <t>UPS GENIO Flex Plus Dual 3000VA/2700W, 5 min, 1/1f,VI-sin vč. Nosných lišt 19" pro uchycení do rozvaděče, VxŠxH=87x450x625mm, 32kg</t>
  </si>
  <si>
    <t>SK- rozváděče - celkem</t>
  </si>
  <si>
    <t>Strukturovaná kabeláž - kabelové trasy</t>
  </si>
  <si>
    <t>LH 60X40 LIŠTA HRANATÁ (2m v kartonu)</t>
  </si>
  <si>
    <t>SDĚLOVACÍ KABEL TWIST PAIR</t>
  </si>
  <si>
    <t>Kabel UTP Cat.6, LSOH plášť 332-1, zatažení</t>
  </si>
  <si>
    <t>KABEL SDĚLOVACÍ,STÁČ.PÁRY,</t>
  </si>
  <si>
    <t>IZOLACE PVC</t>
  </si>
  <si>
    <t>SYKY  5 x 2 x 0,5 zatažení</t>
  </si>
  <si>
    <t>Datové zásuvky</t>
  </si>
  <si>
    <t>Datová dvojzásuvka 2xRj45 Cat.6 nestíněné  /UTP 110 IDC zapojení 568B - "Leadframe Jack, vzor design UNICA nebo ekvivalent</t>
  </si>
  <si>
    <t>Strukturovaná kabeláž, kabelové trasy - celkem</t>
  </si>
  <si>
    <t>SK - měření, certifikace</t>
  </si>
  <si>
    <t>Měření metalických kabelů, stejnosměrné a střídavé</t>
  </si>
  <si>
    <t>pár</t>
  </si>
  <si>
    <t>Certifikaní měření cat.6</t>
  </si>
  <si>
    <t>Montáž rozváděče SK</t>
  </si>
  <si>
    <t>Revize silové části vč. jističe, kabel</t>
  </si>
  <si>
    <t>SK - měření, instalace, certifikace - celkem</t>
  </si>
  <si>
    <t>3.1 Telefonní a datové rozvody  - celkem</t>
  </si>
  <si>
    <t>3.2 Domovní komunikace</t>
  </si>
  <si>
    <t>Demontaz koncových stanic videotelefonu</t>
  </si>
  <si>
    <t>Opětná montáž domovních stanic, připojení, nastavení, odzkoušení</t>
  </si>
  <si>
    <t>3.2 Domovní komunikace - celkem</t>
  </si>
  <si>
    <t>3.3 EZS</t>
  </si>
  <si>
    <t>Komponenty</t>
  </si>
  <si>
    <t xml:space="preserve">Komponenty EZS </t>
  </si>
  <si>
    <t>Základní deska pro 192 zón, 999 kódů, 8 oblastí, 3584 událostí, 4 x PGM opto-relé + 1 x PGM relé + relé pro sirénu, 8 x 2 zóny na desce</t>
  </si>
  <si>
    <t>Velký univerzální plechový box pro ústředny a další komponenty, příprava na druhý TAMPER proti sejmutí ze zdi vč. trafa 80VA</t>
  </si>
  <si>
    <t>Textová klávesnice LCD se dvěma řádky, nový plochý design, dotykové klávesy s kapacitním senzorem, česká verze, 1 klávesnicová zóna, 1PGM na desce, modré podsvícení, bílá barva</t>
  </si>
  <si>
    <t>Univerzální plechový box pro klávesnice s označením LCD+, LED+ ústředen SPECTRA, MAGELLAN, DIGIPLEX EVO nebo ekvivalent, dvířka s panty, promyšlená konstrukce s "vyjímatelným" zadním plechem pro snadnou instalaci nebo výměnu klávesnic bez nutnosti BOX demontovat</t>
  </si>
  <si>
    <t>Modul pro komunikaci přes LAN/Internet, protokol HTTPS, emaily s podporou SSL, pro řady SP/MG/EVO - dálkové programování pomocí SW WINLOAD/BABYWARE/NEWARE, ovládání uživatelem přes obyčejný web prohlížeč EXPLORER nebo MOZILLA (zapnutí/vypnutí/prohlížení stavu/64 událostí historie), zasílání e-mailů uživatelům (zapnutí, vypnutí, poplach, porucha), 2 programovatelné vstupy/výstupy</t>
  </si>
  <si>
    <t>Kabel COMCABLE</t>
  </si>
  <si>
    <t>Komunikátor GSM/GPRS pro řady SP/MG/EVO se signalizačními LED, přenos formátů na PCO v pásmu GSM i GPRS, dálkové programování přes GPRS a WinLoad/Babyware/NEware (48 Kbit/s), SMS zprávy uživateli - poplachy na zóně včetně popisů, zapnutí, vypnutí, poruchy, umožňuje připojit hlasový modul VDMP3 pro přenos hlasových zpráv a dálkové uživatelské ovládání ústředny, 16 telefonních čísel pro sms zprávy, ovládání výstupů na ústředně až do počtu 8 přes VDMP a tónovou volbu, česká verze, anténa a plechový box součástí dodávky</t>
  </si>
  <si>
    <t>AKU 12V/17Ah se šroubovými svorkami M5 a životností až 5 let, VdS</t>
  </si>
  <si>
    <t>BELL-TEC STANDARD zálohovaná venkovní siréna</t>
  </si>
  <si>
    <t>Nezálohovaná plastová vnitřní siréna 110dB/1m s červeným majákem</t>
  </si>
  <si>
    <t>Sběrnicový modul s 8 x PGM RELÉ 5 A kompatibilní pro systémy SP/MG/EVO v plastovém boxu</t>
  </si>
  <si>
    <t>Expander s 8 x 2 zónami s ATZ připojitelný na sběrnici, 1 x PGM výstup</t>
  </si>
  <si>
    <t>Univerzální plechový box pro montáž expanderů a dalších modulů, tamper, zajištěná dvířka s panty</t>
  </si>
  <si>
    <t>Spínaný zdroj Z1.1 v kovovém krytu 13,8 Vss / 5A s reléovými výstupy a odpojovačem, prostor pro AKU až 40Ah</t>
  </si>
  <si>
    <t>AKU 12V/26Ah se šroubovými svorkami M5 a životností až 5 let, VdS</t>
  </si>
  <si>
    <t>Spínaný zdroj Z2 v kovovém krytu 13,8 Vss /2A s reléovými výstupy a odpojovačem, prostor pro AKU až 17Ah</t>
  </si>
  <si>
    <t>PIR detektor s půlkulovou čočkou a dosahem 12m včetně držáku, st.2</t>
  </si>
  <si>
    <t>MG kontakt čtyřdrátový polarizovaný s pracovní mezerou 22mm, kabel 3m, povrchový st.3</t>
  </si>
  <si>
    <t>Krabice propojovací s tamper kontaktem, st.2</t>
  </si>
  <si>
    <t>Naprogramování, odzkoušení, zaškolení</t>
  </si>
  <si>
    <t>Revize vč. funkční zkoušky</t>
  </si>
  <si>
    <t>Podružný a spojovací materiál, popis panelů</t>
  </si>
  <si>
    <t>kpl</t>
  </si>
  <si>
    <t>Komponenty - celkem</t>
  </si>
  <si>
    <t>Elektroinstalační materiál a práce</t>
  </si>
  <si>
    <t>Kabel FTP Cat.6, stíněný, LSOH plášť, zatažení</t>
  </si>
  <si>
    <t>J-Y(St)Y 4x2x0,8 , zatažení</t>
  </si>
  <si>
    <t>Elektroinstalační materiál a práce - celkem</t>
  </si>
  <si>
    <t>3.3 EZS - celkem</t>
  </si>
  <si>
    <t xml:space="preserve">  Demontáž stávajících slaboproudých rozvodů a zařízení</t>
  </si>
  <si>
    <t>SLABOPROUD - celkem</t>
  </si>
  <si>
    <t>4. STAVEBNÍ VÝPOMOC A SOUVISEJÍCÍ ČINNOSTI</t>
  </si>
  <si>
    <t xml:space="preserve">4.1 Stavební výpomoc </t>
  </si>
  <si>
    <t>VYVRTÁNÍ KAPES VE ZDIVU</t>
  </si>
  <si>
    <t>BETONOVÉM PRO KRABICE</t>
  </si>
  <si>
    <t xml:space="preserve"> 100x100x50 mm</t>
  </si>
  <si>
    <t xml:space="preserve"> 150x150x100 mm</t>
  </si>
  <si>
    <t>VYVRTÁNÍ OTVORU VE ZDIVU, STROPU</t>
  </si>
  <si>
    <t>BETONOVÉM DO PRUMERU 60mm</t>
  </si>
  <si>
    <t xml:space="preserve"> Stena do 150mm</t>
  </si>
  <si>
    <t xml:space="preserve"> Stena do 300mm</t>
  </si>
  <si>
    <t xml:space="preserve"> Stena do 450-600mm</t>
  </si>
  <si>
    <t>VYSEKANI RYH PRO VODICE</t>
  </si>
  <si>
    <t>V OMITCE STROPU</t>
  </si>
  <si>
    <t xml:space="preserve"> Sire 30 mm</t>
  </si>
  <si>
    <t>VÝŘEZ RYH VE ZDIVU</t>
  </si>
  <si>
    <t>BETONOVÉM - HLOUBKA 30mm</t>
  </si>
  <si>
    <t xml:space="preserve"> Sire 70 mm</t>
  </si>
  <si>
    <t>BETONOVÉM - HLOUBKA 50mm</t>
  </si>
  <si>
    <t xml:space="preserve"> Sire 150 mm</t>
  </si>
  <si>
    <t>VYVRTÁNÍ PROSTUPU VE STĚNĚ ČI STROPU   BETONOVÉM DO PRŮMĚRU 100mm</t>
  </si>
  <si>
    <t>BOURANI ZDIVA</t>
  </si>
  <si>
    <t xml:space="preserve"> Stena do tl. 600mm</t>
  </si>
  <si>
    <t>m3</t>
  </si>
  <si>
    <t xml:space="preserve">ZAZDIVKA KAPES PO PŮVODNÍCH KRABICÍCH </t>
  </si>
  <si>
    <t>ve zdivu do plochy 1,0 dm2</t>
  </si>
  <si>
    <t>ZAZDIVKY OTVORŮ VE ZDIVU O PLOŠE DO 2,25dm2</t>
  </si>
  <si>
    <t>Stena do 300mm</t>
  </si>
  <si>
    <t>ZABETONOVANI OTVORU O PLOSE</t>
  </si>
  <si>
    <t>DO 0.25 m2 VE STROPU</t>
  </si>
  <si>
    <t xml:space="preserve"> Vcetne vyztuze</t>
  </si>
  <si>
    <t>HRUBA VYPLN RYH MALTOU</t>
  </si>
  <si>
    <t xml:space="preserve"> Jakekoliv sire</t>
  </si>
  <si>
    <t>OMITKA RYH VE STENACH MALTOU</t>
  </si>
  <si>
    <t xml:space="preserve"> Sire do 150 mm</t>
  </si>
  <si>
    <t>OMITKA RYH VE STROPECH MALTOU</t>
  </si>
  <si>
    <t>LESENI LEHKE PRACOVNI O VYSCE LEŠEŇOVÉ PODLAHY</t>
  </si>
  <si>
    <t xml:space="preserve"> Do 3.5 m ve schodišť.prostoru</t>
  </si>
  <si>
    <t>DOZDÍVKY OTVORŮ PO VYBOURANÝCH ROZVADĚČÍCH, VYZDĚNÍ NIK PRO NOVÉ SKŘÍNĚ</t>
  </si>
  <si>
    <t xml:space="preserve">Příčka tl. 75mmz pórobetonových přesných hladkých příčkovek </t>
  </si>
  <si>
    <t>Omítka vápennocementová hrubá, jednovrstvá, tloušťky do 10mm</t>
  </si>
  <si>
    <t>Omítka vápennocementová hladká, jednovrstvá, tloušťky do 5mm</t>
  </si>
  <si>
    <t>OPRAVY VYBOURANÝCH OBKLADŮ STĚN</t>
  </si>
  <si>
    <t>Obklad stěn bělninový 20/20cm, vč. přípravy podkladu, spárování</t>
  </si>
  <si>
    <t>VÝMALBA STĚN A STROPŮ</t>
  </si>
  <si>
    <t>Příprava stěn a stropů před malbou podle potřeby odprášením nebo mytím</t>
  </si>
  <si>
    <t>Odstranění původních nátěrů škrábáním, vytmelení děr a nerovností</t>
  </si>
  <si>
    <t>Vnitřní malby stěn bezprašným omývatelným nátěrem barvy bílé nebo dle výběru objednatele, 1x základní vrstva, 1x sytá krycí vrstva, včetně nátěrových hmot,nátěr.hmoty musí odpovídat hygienic. požadavkům pro školské stavby</t>
  </si>
  <si>
    <t>Vnitřní malby stropů bezprašným omývatelným nátěrem barvy bílé nebo dle výběru objednatele, 1x základní vrstva, 1x sytá krycí vrstva, včetně nátěrových hmot,nátěr.hmoty musí odpovídat hygienic. požadavkům pro školské stavby</t>
  </si>
  <si>
    <t>Omývatelný nátěr soklů 2-vrstvý (olejový nebo akryl.), barev.odstín dle výběru uživatele</t>
  </si>
  <si>
    <t>Hrubý úklid budov zametáním s přesunem odpadu</t>
  </si>
  <si>
    <t xml:space="preserve">Likvidace odpadu s odvozem do 20km </t>
  </si>
  <si>
    <t>t</t>
  </si>
  <si>
    <t>Stavební výpomoc - celkem</t>
  </si>
  <si>
    <t>4.2 Související činnosti</t>
  </si>
  <si>
    <t>Zakrytí podlahových ploch vlnitou papírovou lepenkou a PVC folií, odstranění zakrytí</t>
  </si>
  <si>
    <t>Čištení budov mytím - ploch dveří vč.rámů, obkladů stěn, ploch vest. nábytku</t>
  </si>
  <si>
    <t>Čištení budov mytím - ploch oken vč. rámů</t>
  </si>
  <si>
    <t>Mokrý úklid podlahových ploch</t>
  </si>
  <si>
    <t>Vyčištění a položení koberců</t>
  </si>
  <si>
    <t>Odklizení a zakrytí nábytku, opětné nastěhování, očista + úklid</t>
  </si>
  <si>
    <t>Pronájem 2ks kontejnerů na uskladnění mobiliáře - skladový kontejner SK 1103089, vč. dopravy z místa uskladnění na stavbu a zpět (2x16km), naložení a vyložení, náklady na zapujční dobu 2 měsíce</t>
  </si>
  <si>
    <t>kpt</t>
  </si>
  <si>
    <t>Související činnosti - celkem</t>
  </si>
  <si>
    <t>Stavební výpomoc a související činnosti - celkem</t>
  </si>
  <si>
    <t>Hodnota A</t>
  </si>
  <si>
    <t>Hodnota B</t>
  </si>
  <si>
    <t>Základní náklady</t>
  </si>
  <si>
    <t>Dodávka</t>
  </si>
  <si>
    <t>Doprava 3,60%, Přesun 1,00%</t>
  </si>
  <si>
    <t>Montáž - materiál</t>
  </si>
  <si>
    <t>Montáž - práce</t>
  </si>
  <si>
    <t>Mezisoučet 1</t>
  </si>
  <si>
    <t>PPV 0,00% z montáže: materiál + práce</t>
  </si>
  <si>
    <t>Nátěry</t>
  </si>
  <si>
    <t>Stavební výpomoc, souvis. činnosti</t>
  </si>
  <si>
    <t>PPV 0,00% z nátěrů a zemních prací</t>
  </si>
  <si>
    <t>Mezisoučet 2</t>
  </si>
  <si>
    <t>Dodav. dokumentace 0,00% z mezisoučtu 2</t>
  </si>
  <si>
    <t>Rizika a pojištění 0,00% z mezisoučtu 2</t>
  </si>
  <si>
    <t>Opravy v záruce 0,00% z mezisoučtu 1</t>
  </si>
  <si>
    <t>Základní náklady celkem</t>
  </si>
  <si>
    <t>Vedlejší náklady</t>
  </si>
  <si>
    <t>GZS 0,00% z pravé strany mezisoučtu 2</t>
  </si>
  <si>
    <t>Provozní vlivy 0,00% z pravé strany mezisoučtu 2</t>
  </si>
  <si>
    <t>Vedlejší náklady celkem</t>
  </si>
  <si>
    <t>Kompletační činnost</t>
  </si>
  <si>
    <t>Náklady celkem</t>
  </si>
  <si>
    <t>Základ a hodnota DPH 21%</t>
  </si>
  <si>
    <t>Základ a hodnota DPH 0%</t>
  </si>
  <si>
    <t>Náklady celkem s DPH</t>
  </si>
  <si>
    <t>Roční nárůst cen 0,00%</t>
  </si>
  <si>
    <t>Součty odstavců</t>
  </si>
  <si>
    <t xml:space="preserve">  2.1 Svítidla a světelné zdroje</t>
  </si>
  <si>
    <t xml:space="preserve">  2.2 Elektromontážní materiál a práce</t>
  </si>
  <si>
    <t xml:space="preserve">  3.1 Telefonní a datové rozvody</t>
  </si>
  <si>
    <t xml:space="preserve">    Telefonní ústředna, přístroje</t>
  </si>
  <si>
    <t xml:space="preserve">    SK- rozváděče</t>
  </si>
  <si>
    <t xml:space="preserve">    Strukturovaná kabeláž - kabelové trasy</t>
  </si>
  <si>
    <t xml:space="preserve">    SK - měření, certifikace</t>
  </si>
  <si>
    <t xml:space="preserve">  3.2 Domovní komunikace</t>
  </si>
  <si>
    <t xml:space="preserve">  3.3 EZS</t>
  </si>
  <si>
    <t xml:space="preserve">    Komponenty</t>
  </si>
  <si>
    <t xml:space="preserve">    Elektroinstalační materiál a práce</t>
  </si>
  <si>
    <t xml:space="preserve">  4.1 Stavební výpomoc </t>
  </si>
  <si>
    <t xml:space="preserve">  4.2 Související činnosti</t>
  </si>
  <si>
    <t>Kč</t>
  </si>
  <si>
    <t>02. Soupis prací</t>
  </si>
</sst>
</file>

<file path=xl/styles.xml><?xml version="1.0" encoding="utf-8"?>
<styleSheet xmlns="http://schemas.openxmlformats.org/spreadsheetml/2006/main">
  <fonts count="8">
    <font>
      <sz val="11"/>
      <color theme="1"/>
      <name val="Calibri"/>
      <family val="2"/>
      <scheme val="minor"/>
    </font>
    <font>
      <sz val="10"/>
      <name val="Arial"/>
      <family val="2"/>
    </font>
    <font>
      <sz val="10"/>
      <color rgb="FF000000"/>
      <name val="Calibri"/>
      <family val="2"/>
      <scheme val="minor"/>
    </font>
    <font>
      <b/>
      <sz val="12"/>
      <color rgb="FF000000"/>
      <name val="Calibri"/>
      <family val="2"/>
      <scheme val="minor"/>
    </font>
    <font>
      <b/>
      <sz val="11"/>
      <color rgb="FF000000"/>
      <name val="Calibri"/>
      <family val="2"/>
      <scheme val="minor"/>
    </font>
    <font>
      <b/>
      <sz val="10"/>
      <color rgb="FF000000"/>
      <name val="Calibri"/>
      <family val="2"/>
      <scheme val="minor"/>
    </font>
    <font>
      <i/>
      <sz val="11"/>
      <color rgb="FF000000"/>
      <name val="Calibri"/>
      <family val="2"/>
      <scheme val="minor"/>
    </font>
    <font>
      <sz val="11"/>
      <color rgb="FF000000"/>
      <name val="Calibri"/>
      <family val="2"/>
      <scheme val="minor"/>
    </font>
  </fonts>
  <fills count="7">
    <fill>
      <patternFill/>
    </fill>
    <fill>
      <patternFill patternType="gray125"/>
    </fill>
    <fill>
      <patternFill patternType="solid">
        <fgColor rgb="FFFFFFFF"/>
        <bgColor indexed="64"/>
      </patternFill>
    </fill>
    <fill>
      <patternFill patternType="solid">
        <fgColor rgb="FFBFEBFF"/>
        <bgColor indexed="64"/>
      </patternFill>
    </fill>
    <fill>
      <patternFill patternType="solid">
        <fgColor rgb="FFE0FEE0"/>
        <bgColor indexed="64"/>
      </patternFill>
    </fill>
    <fill>
      <patternFill patternType="solid">
        <fgColor rgb="FFFFEAFF"/>
        <bgColor indexed="64"/>
      </patternFill>
    </fill>
    <fill>
      <patternFill patternType="solid">
        <fgColor rgb="FFFFFFE0"/>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49" fontId="0" fillId="0" borderId="0" xfId="0" applyNumberFormat="1"/>
    <xf numFmtId="49" fontId="2" fillId="2" borderId="1" xfId="0" applyNumberFormat="1" applyFont="1" applyFill="1" applyBorder="1" applyAlignment="1">
      <alignment horizontal="left"/>
    </xf>
    <xf numFmtId="0" fontId="0" fillId="0" borderId="1" xfId="0" applyBorder="1"/>
    <xf numFmtId="49" fontId="3" fillId="3" borderId="1" xfId="0" applyNumberFormat="1" applyFont="1" applyFill="1" applyBorder="1" applyAlignment="1">
      <alignment horizontal="left"/>
    </xf>
    <xf numFmtId="49" fontId="4" fillId="4" borderId="1" xfId="0" applyNumberFormat="1" applyFont="1" applyFill="1" applyBorder="1" applyAlignment="1">
      <alignment horizontal="left"/>
    </xf>
    <xf numFmtId="49" fontId="5" fillId="5" borderId="1" xfId="0" applyNumberFormat="1" applyFont="1" applyFill="1" applyBorder="1" applyAlignment="1">
      <alignment horizontal="left"/>
    </xf>
    <xf numFmtId="49" fontId="2" fillId="2" borderId="1" xfId="0" applyNumberFormat="1" applyFont="1" applyFill="1" applyBorder="1" applyAlignment="1">
      <alignment horizontal="left" wrapText="1"/>
    </xf>
    <xf numFmtId="0" fontId="0" fillId="0" borderId="0" xfId="0" applyProtection="1">
      <protection/>
    </xf>
    <xf numFmtId="4" fontId="0" fillId="0" borderId="0" xfId="0" applyNumberFormat="1"/>
    <xf numFmtId="4" fontId="2" fillId="2" borderId="1" xfId="0" applyNumberFormat="1" applyFont="1" applyFill="1" applyBorder="1" applyAlignment="1">
      <alignment horizontal="left"/>
    </xf>
    <xf numFmtId="4" fontId="3" fillId="3" borderId="1" xfId="0" applyNumberFormat="1" applyFont="1" applyFill="1" applyBorder="1" applyAlignment="1">
      <alignment horizontal="right"/>
    </xf>
    <xf numFmtId="4" fontId="2" fillId="2" borderId="1" xfId="0" applyNumberFormat="1" applyFont="1" applyFill="1" applyBorder="1" applyAlignment="1">
      <alignment horizontal="right"/>
    </xf>
    <xf numFmtId="4" fontId="4" fillId="4" borderId="1" xfId="0" applyNumberFormat="1" applyFont="1" applyFill="1" applyBorder="1" applyAlignment="1">
      <alignment horizontal="right"/>
    </xf>
    <xf numFmtId="49" fontId="6" fillId="6" borderId="1" xfId="0" applyNumberFormat="1" applyFont="1" applyFill="1" applyBorder="1" applyAlignment="1">
      <alignment horizontal="left"/>
    </xf>
    <xf numFmtId="4" fontId="6" fillId="6" borderId="1" xfId="0" applyNumberFormat="1" applyFont="1" applyFill="1" applyBorder="1" applyAlignment="1">
      <alignment horizontal="right"/>
    </xf>
    <xf numFmtId="4" fontId="5" fillId="5" borderId="1" xfId="0" applyNumberFormat="1" applyFont="1" applyFill="1" applyBorder="1" applyAlignment="1">
      <alignment horizontal="right"/>
    </xf>
    <xf numFmtId="49" fontId="4" fillId="4" borderId="1" xfId="0" applyNumberFormat="1" applyFont="1" applyFill="1" applyBorder="1" applyAlignment="1">
      <alignment horizontal="center"/>
    </xf>
    <xf numFmtId="49" fontId="4" fillId="4" borderId="1" xfId="0" applyNumberFormat="1" applyFont="1" applyFill="1" applyBorder="1" applyAlignment="1">
      <alignment horizontal="left" wrapText="1"/>
    </xf>
    <xf numFmtId="49" fontId="6" fillId="6" borderId="1" xfId="0" applyNumberFormat="1" applyFont="1" applyFill="1" applyBorder="1" applyAlignment="1">
      <alignment horizontal="left" wrapText="1"/>
    </xf>
    <xf numFmtId="49" fontId="7" fillId="2" borderId="1" xfId="0" applyNumberFormat="1" applyFont="1" applyFill="1" applyBorder="1" applyAlignment="1">
      <alignment horizontal="left" wrapText="1"/>
    </xf>
    <xf numFmtId="49" fontId="7" fillId="2" borderId="1" xfId="0" applyNumberFormat="1" applyFont="1" applyFill="1" applyBorder="1" applyAlignment="1">
      <alignment horizontal="left"/>
    </xf>
    <xf numFmtId="4" fontId="7" fillId="2" borderId="1" xfId="0" applyNumberFormat="1" applyFont="1" applyFill="1" applyBorder="1" applyAlignment="1">
      <alignment horizontal="left"/>
    </xf>
    <xf numFmtId="0" fontId="0" fillId="0" borderId="1" xfId="0" applyFont="1" applyBorder="1"/>
    <xf numFmtId="0" fontId="0" fillId="0" borderId="0" xfId="0" applyFont="1" applyProtection="1">
      <protection/>
    </xf>
    <xf numFmtId="0" fontId="0" fillId="0" borderId="0" xfId="0" applyFont="1"/>
    <xf numFmtId="49" fontId="4" fillId="3" borderId="1" xfId="0" applyNumberFormat="1" applyFont="1" applyFill="1" applyBorder="1" applyAlignment="1">
      <alignment horizontal="left" wrapText="1"/>
    </xf>
    <xf numFmtId="49" fontId="4" fillId="3" borderId="1" xfId="0" applyNumberFormat="1" applyFont="1" applyFill="1" applyBorder="1" applyAlignment="1">
      <alignment horizontal="left"/>
    </xf>
    <xf numFmtId="4" fontId="4" fillId="3" borderId="1" xfId="0" applyNumberFormat="1" applyFont="1" applyFill="1" applyBorder="1" applyAlignment="1">
      <alignment horizontal="right"/>
    </xf>
    <xf numFmtId="4" fontId="7" fillId="2" borderId="1" xfId="0" applyNumberFormat="1" applyFont="1" applyFill="1" applyBorder="1" applyAlignment="1">
      <alignment horizontal="right"/>
    </xf>
    <xf numFmtId="49" fontId="4" fillId="5" borderId="1" xfId="0" applyNumberFormat="1" applyFont="1" applyFill="1" applyBorder="1" applyAlignment="1">
      <alignment horizontal="left" wrapText="1"/>
    </xf>
    <xf numFmtId="49" fontId="4" fillId="5" borderId="1" xfId="0" applyNumberFormat="1" applyFont="1" applyFill="1" applyBorder="1" applyAlignment="1">
      <alignment horizontal="left"/>
    </xf>
    <xf numFmtId="4" fontId="4" fillId="5" borderId="1" xfId="0" applyNumberFormat="1" applyFont="1" applyFill="1" applyBorder="1" applyAlignment="1">
      <alignment horizontal="right"/>
    </xf>
    <xf numFmtId="49" fontId="0" fillId="0" borderId="0" xfId="0" applyNumberFormat="1" applyFont="1" applyAlignment="1">
      <alignment wrapText="1"/>
    </xf>
    <xf numFmtId="49" fontId="0" fillId="0" borderId="0" xfId="0" applyNumberFormat="1" applyFont="1"/>
    <xf numFmtId="4" fontId="0" fillId="0" borderId="0" xfId="0" applyNumberFormat="1" applyFont="1"/>
    <xf numFmtId="0" fontId="7" fillId="2" borderId="1" xfId="0" applyNumberFormat="1"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tabSelected="1" workbookViewId="0" topLeftCell="A4">
      <selection activeCell="B25" sqref="B25"/>
    </sheetView>
  </sheetViews>
  <sheetFormatPr defaultColWidth="9.140625" defaultRowHeight="15"/>
  <cols>
    <col min="1" max="1" width="28.00390625" style="1" bestFit="1" customWidth="1"/>
    <col min="2" max="2" width="63.140625" style="1" bestFit="1" customWidth="1"/>
    <col min="3" max="3" width="9.140625" style="0" hidden="1" customWidth="1"/>
    <col min="4" max="4" width="9.140625" style="8" hidden="1" customWidth="1"/>
  </cols>
  <sheetData>
    <row r="1" spans="1:3" ht="15">
      <c r="A1" s="2" t="s">
        <v>0</v>
      </c>
      <c r="B1" s="2" t="s">
        <v>1</v>
      </c>
      <c r="C1" s="3"/>
    </row>
    <row r="2" spans="1:3" ht="15.75">
      <c r="A2" s="2" t="s">
        <v>2</v>
      </c>
      <c r="B2" s="4" t="s">
        <v>393</v>
      </c>
      <c r="C2" s="3"/>
    </row>
    <row r="3" spans="1:3" ht="15">
      <c r="A3" s="2" t="s">
        <v>3</v>
      </c>
      <c r="B3" s="5" t="s">
        <v>4</v>
      </c>
      <c r="C3" s="3"/>
    </row>
    <row r="4" spans="1:3" ht="15">
      <c r="A4" s="2" t="s">
        <v>5</v>
      </c>
      <c r="B4" s="5" t="s">
        <v>6</v>
      </c>
      <c r="C4" s="3"/>
    </row>
    <row r="5" spans="1:3" ht="15">
      <c r="A5" s="2" t="s">
        <v>7</v>
      </c>
      <c r="B5" s="5" t="s">
        <v>8</v>
      </c>
      <c r="C5" s="3"/>
    </row>
    <row r="6" spans="1:3" ht="15">
      <c r="A6" s="2" t="s">
        <v>9</v>
      </c>
      <c r="B6" s="5" t="s">
        <v>10</v>
      </c>
      <c r="C6" s="3"/>
    </row>
    <row r="7" spans="1:3" ht="15">
      <c r="A7" s="2" t="s">
        <v>11</v>
      </c>
      <c r="B7" s="5" t="s">
        <v>12</v>
      </c>
      <c r="C7" s="3"/>
    </row>
    <row r="8" spans="1:3" ht="15">
      <c r="A8" s="2" t="s">
        <v>13</v>
      </c>
      <c r="B8" s="5" t="s">
        <v>12</v>
      </c>
      <c r="C8" s="3"/>
    </row>
    <row r="9" spans="1:3" ht="15">
      <c r="A9" s="2" t="s">
        <v>14</v>
      </c>
      <c r="B9" s="5" t="s">
        <v>15</v>
      </c>
      <c r="C9" s="3"/>
    </row>
    <row r="10" spans="1:3" ht="15">
      <c r="A10" s="2" t="s">
        <v>16</v>
      </c>
      <c r="B10" s="5" t="s">
        <v>12</v>
      </c>
      <c r="C10" s="3"/>
    </row>
    <row r="11" spans="1:3" ht="15">
      <c r="A11" s="2" t="s">
        <v>17</v>
      </c>
      <c r="B11" s="5" t="s">
        <v>18</v>
      </c>
      <c r="C11" s="3"/>
    </row>
    <row r="12" spans="1:3" ht="15">
      <c r="A12" s="2" t="s">
        <v>19</v>
      </c>
      <c r="B12" s="5" t="s">
        <v>20</v>
      </c>
      <c r="C12" s="3"/>
    </row>
    <row r="13" spans="1:3" ht="15">
      <c r="A13" s="2" t="s">
        <v>21</v>
      </c>
      <c r="B13" s="5" t="s">
        <v>22</v>
      </c>
      <c r="C13" s="3"/>
    </row>
    <row r="14" spans="1:3" ht="15">
      <c r="A14" s="2" t="s">
        <v>23</v>
      </c>
      <c r="B14" s="5" t="s">
        <v>24</v>
      </c>
      <c r="C14" s="3"/>
    </row>
    <row r="15" spans="1:3" ht="15">
      <c r="A15" s="2" t="s">
        <v>12</v>
      </c>
      <c r="B15" s="2" t="s">
        <v>12</v>
      </c>
      <c r="C15" s="3"/>
    </row>
    <row r="16" spans="1:3" ht="15">
      <c r="A16" s="2" t="s">
        <v>25</v>
      </c>
      <c r="B16" s="6" t="s">
        <v>26</v>
      </c>
      <c r="C16" s="3"/>
    </row>
    <row r="17" spans="1:3" ht="15">
      <c r="A17" s="2" t="s">
        <v>27</v>
      </c>
      <c r="B17" s="6" t="s">
        <v>28</v>
      </c>
      <c r="C17" s="3"/>
    </row>
    <row r="18" spans="1:3" ht="15">
      <c r="A18" s="2" t="s">
        <v>29</v>
      </c>
      <c r="B18" s="6" t="s">
        <v>30</v>
      </c>
      <c r="C18" s="3"/>
    </row>
    <row r="19" spans="1:3" ht="15">
      <c r="A19" s="2" t="s">
        <v>31</v>
      </c>
      <c r="B19" s="6" t="s">
        <v>30</v>
      </c>
      <c r="C19" s="3"/>
    </row>
    <row r="20" spans="1:3" ht="15">
      <c r="A20" s="2" t="s">
        <v>32</v>
      </c>
      <c r="B20" s="6" t="s">
        <v>30</v>
      </c>
      <c r="C20" s="3"/>
    </row>
    <row r="21" spans="1:3" ht="15">
      <c r="A21" s="2" t="s">
        <v>33</v>
      </c>
      <c r="B21" s="6" t="s">
        <v>30</v>
      </c>
      <c r="C21" s="3"/>
    </row>
    <row r="22" spans="1:3" ht="15">
      <c r="A22" s="2" t="s">
        <v>34</v>
      </c>
      <c r="B22" s="6" t="s">
        <v>30</v>
      </c>
      <c r="C22" s="3"/>
    </row>
    <row r="23" spans="1:3" ht="15">
      <c r="A23" s="2" t="s">
        <v>35</v>
      </c>
      <c r="B23" s="6" t="s">
        <v>30</v>
      </c>
      <c r="C23" s="3"/>
    </row>
    <row r="24" spans="1:3" ht="15">
      <c r="A24" s="2" t="s">
        <v>36</v>
      </c>
      <c r="B24" s="6" t="s">
        <v>30</v>
      </c>
      <c r="C24" s="3"/>
    </row>
    <row r="25" spans="1:3" ht="15">
      <c r="A25" s="2" t="s">
        <v>37</v>
      </c>
      <c r="B25" s="6" t="s">
        <v>30</v>
      </c>
      <c r="C25" s="3"/>
    </row>
    <row r="26" spans="1:3" ht="15">
      <c r="A26" s="2" t="s">
        <v>38</v>
      </c>
      <c r="B26" s="6" t="s">
        <v>39</v>
      </c>
      <c r="C26" s="3"/>
    </row>
    <row r="27" spans="1:3" ht="15">
      <c r="A27" s="2" t="s">
        <v>40</v>
      </c>
      <c r="B27" s="6" t="s">
        <v>30</v>
      </c>
      <c r="C27" s="3"/>
    </row>
    <row r="28" spans="1:3" ht="15">
      <c r="A28" s="2" t="s">
        <v>41</v>
      </c>
      <c r="B28" s="6" t="s">
        <v>30</v>
      </c>
      <c r="C28" s="3"/>
    </row>
    <row r="29" spans="1:3" ht="15">
      <c r="A29" s="2" t="s">
        <v>42</v>
      </c>
      <c r="B29" s="6" t="s">
        <v>30</v>
      </c>
      <c r="C29" s="3"/>
    </row>
    <row r="30" spans="1:3" ht="15">
      <c r="A30" s="2" t="s">
        <v>43</v>
      </c>
      <c r="B30" s="6" t="s">
        <v>30</v>
      </c>
      <c r="C30" s="3"/>
    </row>
    <row r="31" spans="1:3" ht="26.25">
      <c r="A31" s="7" t="s">
        <v>44</v>
      </c>
      <c r="B31" s="6" t="s">
        <v>45</v>
      </c>
      <c r="C31" s="3"/>
    </row>
    <row r="32" spans="1:3" ht="15">
      <c r="A32" s="2" t="s">
        <v>46</v>
      </c>
      <c r="B32" s="6" t="s">
        <v>47</v>
      </c>
      <c r="C32" s="3"/>
    </row>
    <row r="33" spans="1:2" ht="15">
      <c r="A33" s="1" t="s">
        <v>48</v>
      </c>
      <c r="B33" s="1">
        <v>3</v>
      </c>
    </row>
    <row r="34" spans="1:2" ht="15">
      <c r="A34" s="1" t="s">
        <v>49</v>
      </c>
      <c r="B34" s="1">
        <v>2</v>
      </c>
    </row>
  </sheetData>
  <printOptions gridLines="1" headings="1"/>
  <pageMargins left="0.7086614173228347" right="0.7086614173228347" top="0.7874015748031497" bottom="0.7874015748031497" header="0.31496062992125984" footer="0.31496062992125984"/>
  <pageSetup fitToHeight="1" fitToWidth="1" horizontalDpi="600" verticalDpi="600" orientation="portrait" paperSize="9" scale="91" r:id="rId1"/>
  <headerFooter>
    <oddHeader>&amp;CMateřská škola 2. května 1654, Petřvald, Rekonstruce elektroinstalace - 2. etapa
Provozní prostory MŠ</oddHeader>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49"/>
  <sheetViews>
    <sheetView workbookViewId="0" topLeftCell="A2">
      <selection activeCell="B26" sqref="B26"/>
    </sheetView>
  </sheetViews>
  <sheetFormatPr defaultColWidth="9.140625" defaultRowHeight="15"/>
  <cols>
    <col min="1" max="1" width="40.140625" style="1" bestFit="1" customWidth="1"/>
    <col min="2" max="2" width="11.28125" style="9" bestFit="1" customWidth="1"/>
    <col min="3" max="3" width="13.140625" style="9" bestFit="1" customWidth="1"/>
    <col min="4" max="4" width="9.140625" style="0" hidden="1" customWidth="1"/>
    <col min="6" max="6" width="9.140625" style="8" hidden="1" customWidth="1"/>
  </cols>
  <sheetData>
    <row r="1" spans="1:4" ht="15">
      <c r="A1" s="2" t="s">
        <v>0</v>
      </c>
      <c r="B1" s="10" t="s">
        <v>351</v>
      </c>
      <c r="C1" s="10" t="s">
        <v>352</v>
      </c>
      <c r="D1" s="3"/>
    </row>
    <row r="2" spans="1:4" ht="15">
      <c r="A2" s="5" t="s">
        <v>353</v>
      </c>
      <c r="B2" s="13" t="s">
        <v>392</v>
      </c>
      <c r="C2" s="13" t="s">
        <v>392</v>
      </c>
      <c r="D2" s="3"/>
    </row>
    <row r="3" spans="1:4" ht="15">
      <c r="A3" s="2" t="s">
        <v>354</v>
      </c>
      <c r="B3" s="12">
        <f>(Rozpočet!E7)</f>
        <v>0</v>
      </c>
      <c r="C3" s="12"/>
      <c r="D3" s="3"/>
    </row>
    <row r="4" spans="1:4" ht="15">
      <c r="A4" s="2" t="s">
        <v>355</v>
      </c>
      <c r="B4" s="12">
        <f>B3*Parametry!B16/100</f>
        <v>0</v>
      </c>
      <c r="C4" s="12">
        <f>B3*Parametry!B17/100</f>
        <v>0</v>
      </c>
      <c r="D4" s="3"/>
    </row>
    <row r="5" spans="1:4" ht="15">
      <c r="A5" s="2" t="s">
        <v>356</v>
      </c>
      <c r="B5" s="12"/>
      <c r="C5" s="12">
        <f>(Rozpočet!E143+Rozpočet!E254)+0</f>
        <v>0</v>
      </c>
      <c r="D5" s="3"/>
    </row>
    <row r="6" spans="1:4" ht="15">
      <c r="A6" s="2" t="s">
        <v>357</v>
      </c>
      <c r="B6" s="12"/>
      <c r="C6" s="12">
        <f>(Rozpočet!G7)+(Rozpočet!G143+Rozpočet!G254)+0</f>
        <v>0</v>
      </c>
      <c r="D6" s="3"/>
    </row>
    <row r="7" spans="1:4" ht="15">
      <c r="A7" s="6" t="s">
        <v>358</v>
      </c>
      <c r="B7" s="16">
        <f>B3+B4</f>
        <v>0</v>
      </c>
      <c r="C7" s="16">
        <f>C3+C4+C5+C6</f>
        <v>0</v>
      </c>
      <c r="D7" s="3"/>
    </row>
    <row r="8" spans="1:4" ht="15">
      <c r="A8" s="2" t="s">
        <v>359</v>
      </c>
      <c r="B8" s="12"/>
      <c r="C8" s="12">
        <f>(C5+C6)*Parametry!B18/100</f>
        <v>0</v>
      </c>
      <c r="D8" s="3"/>
    </row>
    <row r="9" spans="1:4" ht="15">
      <c r="A9" s="2" t="s">
        <v>360</v>
      </c>
      <c r="B9" s="12"/>
      <c r="C9" s="12">
        <f>0+0</f>
        <v>0</v>
      </c>
      <c r="D9" s="3"/>
    </row>
    <row r="10" spans="1:4" ht="15">
      <c r="A10" s="2" t="s">
        <v>361</v>
      </c>
      <c r="B10" s="12"/>
      <c r="C10" s="12">
        <f>(Rozpočet!E322)+(Rozpočet!G322)</f>
        <v>0</v>
      </c>
      <c r="D10" s="3"/>
    </row>
    <row r="11" spans="1:4" ht="15">
      <c r="A11" s="2" t="s">
        <v>362</v>
      </c>
      <c r="B11" s="12"/>
      <c r="C11" s="12">
        <f>(C9+C10)*Parametry!B19/100</f>
        <v>0</v>
      </c>
      <c r="D11" s="3"/>
    </row>
    <row r="12" spans="1:4" ht="15">
      <c r="A12" s="6" t="s">
        <v>363</v>
      </c>
      <c r="B12" s="16">
        <f>B7</f>
        <v>0</v>
      </c>
      <c r="C12" s="16">
        <f>C7+C8+C9+C10+C11</f>
        <v>0</v>
      </c>
      <c r="D12" s="3"/>
    </row>
    <row r="13" spans="1:4" ht="15">
      <c r="A13" s="2" t="s">
        <v>364</v>
      </c>
      <c r="B13" s="12"/>
      <c r="C13" s="12">
        <f>(B12+C12)*Parametry!B20/100</f>
        <v>0</v>
      </c>
      <c r="D13" s="3"/>
    </row>
    <row r="14" spans="1:4" ht="15">
      <c r="A14" s="2" t="s">
        <v>365</v>
      </c>
      <c r="B14" s="12"/>
      <c r="C14" s="12">
        <f>(B12+C12)*Parametry!B21/100</f>
        <v>0</v>
      </c>
      <c r="D14" s="3"/>
    </row>
    <row r="15" spans="1:4" ht="15">
      <c r="A15" s="2" t="s">
        <v>366</v>
      </c>
      <c r="B15" s="12"/>
      <c r="C15" s="12">
        <f>(B7+C7)*Parametry!B22/100</f>
        <v>0</v>
      </c>
      <c r="D15" s="3"/>
    </row>
    <row r="16" spans="1:4" ht="15">
      <c r="A16" s="5" t="s">
        <v>367</v>
      </c>
      <c r="B16" s="13"/>
      <c r="C16" s="13">
        <f>B12+C12+C13+C14+C15</f>
        <v>0</v>
      </c>
      <c r="D16" s="3"/>
    </row>
    <row r="17" spans="1:4" ht="15">
      <c r="A17" s="2" t="s">
        <v>12</v>
      </c>
      <c r="B17" s="12"/>
      <c r="C17" s="12"/>
      <c r="D17" s="3"/>
    </row>
    <row r="18" spans="1:4" ht="15">
      <c r="A18" s="5" t="s">
        <v>368</v>
      </c>
      <c r="B18" s="13"/>
      <c r="C18" s="13"/>
      <c r="D18" s="3"/>
    </row>
    <row r="19" spans="1:4" ht="15">
      <c r="A19" s="2" t="s">
        <v>369</v>
      </c>
      <c r="B19" s="12"/>
      <c r="C19" s="12">
        <f>C12*Parametry!B23/100</f>
        <v>0</v>
      </c>
      <c r="D19" s="3"/>
    </row>
    <row r="20" spans="1:4" ht="15">
      <c r="A20" s="2" t="s">
        <v>370</v>
      </c>
      <c r="B20" s="12"/>
      <c r="C20" s="12">
        <f>C12*Parametry!B24/100</f>
        <v>0</v>
      </c>
      <c r="D20" s="3"/>
    </row>
    <row r="21" spans="1:4" ht="15">
      <c r="A21" s="5" t="s">
        <v>371</v>
      </c>
      <c r="B21" s="13"/>
      <c r="C21" s="13">
        <f>C19+C20</f>
        <v>0</v>
      </c>
      <c r="D21" s="3"/>
    </row>
    <row r="22" spans="1:4" ht="15">
      <c r="A22" s="2" t="s">
        <v>372</v>
      </c>
      <c r="B22" s="12"/>
      <c r="C22" s="12">
        <f>Parametry!B25*Parametry!B28*(C16*Parametry!B27)^Parametry!B26</f>
        <v>0</v>
      </c>
      <c r="D22" s="3"/>
    </row>
    <row r="23" spans="1:4" ht="15">
      <c r="A23" s="2" t="s">
        <v>12</v>
      </c>
      <c r="B23" s="12"/>
      <c r="C23" s="12"/>
      <c r="D23" s="3"/>
    </row>
    <row r="24" spans="1:4" ht="15.75">
      <c r="A24" s="4" t="s">
        <v>373</v>
      </c>
      <c r="B24" s="11"/>
      <c r="C24" s="11">
        <f>C16+C21+C22</f>
        <v>0</v>
      </c>
      <c r="D24" s="3"/>
    </row>
    <row r="25" spans="1:4" ht="15">
      <c r="A25" s="2" t="s">
        <v>374</v>
      </c>
      <c r="B25" s="12">
        <v>0</v>
      </c>
      <c r="C25" s="12">
        <f>B25*Parametry!B31/100</f>
        <v>0</v>
      </c>
      <c r="D25" s="3"/>
    </row>
    <row r="26" spans="1:4" ht="15">
      <c r="A26" s="2" t="s">
        <v>375</v>
      </c>
      <c r="B26" s="12">
        <f>(SUM(Rozpočet!E188,Rozpočet!E190:E191,Rozpočet!E193,Rozpočet!E195,Rozpočet!E246,Rozpočet!E249)+SUM(Rozpočet!E258:E259,Rozpočet!E262:E263,Rozpočet!E267:E268,Rozpočet!E270:E271,Rozpočet!E274:E275,Rozpočet!E278,Rozpočet!E280,Rozpočet!E282,Rozpočet!E284,Rozpočet!E286:E287,Rozpočet!E289,Rozpočet!E291,Rozpočet!E293,Rozpočet!E295))+(SUM(Rozpočet!G188,Rozpočet!G190:G191,Rozpočet!G193,Rozpočet!G195,Rozpočet!G246,Rozpočet!G249)+SUM(Rozpočet!G258:G259,Rozpočet!G262:G263,Rozpočet!G267:G268,Rozpočet!G270:G271,Rozpočet!G274:G275,Rozpočet!G278,Rozpočet!G280,Rozpočet!G282,Rozpočet!G284,Rozpočet!G286:G287,Rozpočet!G289,Rozpočet!G291,Rozpočet!G293,Rozpočet!G295))</f>
        <v>0</v>
      </c>
      <c r="C26" s="12">
        <f>B26*Parametry!B32/100</f>
        <v>0</v>
      </c>
      <c r="D26" s="3"/>
    </row>
    <row r="27" spans="1:4" ht="15.75">
      <c r="A27" s="4" t="s">
        <v>376</v>
      </c>
      <c r="B27" s="11"/>
      <c r="C27" s="11">
        <f>C24+C25+C26</f>
        <v>0</v>
      </c>
      <c r="D27" s="3"/>
    </row>
    <row r="28" spans="1:4" ht="15">
      <c r="A28" s="2" t="s">
        <v>12</v>
      </c>
      <c r="B28" s="12"/>
      <c r="C28" s="12"/>
      <c r="D28" s="3"/>
    </row>
    <row r="29" spans="1:4" ht="15">
      <c r="A29" s="2" t="s">
        <v>377</v>
      </c>
      <c r="B29" s="12"/>
      <c r="C29" s="12">
        <f>C24*Parametry!B29/100</f>
        <v>0</v>
      </c>
      <c r="D29" s="3"/>
    </row>
    <row r="30" spans="1:4" ht="15">
      <c r="A30" s="2" t="s">
        <v>377</v>
      </c>
      <c r="B30" s="12"/>
      <c r="C30" s="12">
        <f>C24*Parametry!B30/100</f>
        <v>0</v>
      </c>
      <c r="D30" s="3"/>
    </row>
    <row r="31" spans="1:4" ht="15">
      <c r="A31" s="5" t="s">
        <v>378</v>
      </c>
      <c r="B31" s="17" t="s">
        <v>52</v>
      </c>
      <c r="C31" s="17" t="s">
        <v>54</v>
      </c>
      <c r="D31" s="3"/>
    </row>
    <row r="32" spans="1:4" ht="15">
      <c r="A32" s="2" t="s">
        <v>57</v>
      </c>
      <c r="B32" s="12">
        <f>(Rozpočet!E7)</f>
        <v>0</v>
      </c>
      <c r="C32" s="12">
        <f>(Rozpočet!G7)</f>
        <v>0</v>
      </c>
      <c r="D32" s="3"/>
    </row>
    <row r="33" spans="1:4" ht="15">
      <c r="A33" s="2" t="s">
        <v>64</v>
      </c>
      <c r="B33" s="12">
        <f>(Rozpočet!E143)</f>
        <v>0</v>
      </c>
      <c r="C33" s="12">
        <f>(Rozpočet!G143)</f>
        <v>0</v>
      </c>
      <c r="D33" s="3"/>
    </row>
    <row r="34" spans="1:4" ht="15">
      <c r="A34" s="2" t="s">
        <v>379</v>
      </c>
      <c r="B34" s="12">
        <f>(Rozpočet!E27)</f>
        <v>0</v>
      </c>
      <c r="C34" s="12">
        <f>(Rozpočet!G27)</f>
        <v>0</v>
      </c>
      <c r="D34" s="3"/>
    </row>
    <row r="35" spans="1:4" ht="15">
      <c r="A35" s="2" t="s">
        <v>380</v>
      </c>
      <c r="B35" s="12">
        <f>(Rozpočet!E142)</f>
        <v>0</v>
      </c>
      <c r="C35" s="12">
        <f>(Rozpočet!G142)</f>
        <v>0</v>
      </c>
      <c r="D35" s="3"/>
    </row>
    <row r="36" spans="1:4" ht="15">
      <c r="A36" s="2" t="s">
        <v>201</v>
      </c>
      <c r="B36" s="12">
        <f>(Rozpočet!E254)</f>
        <v>0</v>
      </c>
      <c r="C36" s="12">
        <f>(Rozpočet!G254)</f>
        <v>0</v>
      </c>
      <c r="D36" s="3"/>
    </row>
    <row r="37" spans="1:4" ht="15">
      <c r="A37" s="2" t="s">
        <v>381</v>
      </c>
      <c r="B37" s="12">
        <f>(Rozpočet!E205)</f>
        <v>0</v>
      </c>
      <c r="C37" s="12">
        <f>(Rozpočet!G205)</f>
        <v>0</v>
      </c>
      <c r="D37" s="3"/>
    </row>
    <row r="38" spans="1:4" ht="15">
      <c r="A38" s="2" t="s">
        <v>382</v>
      </c>
      <c r="B38" s="12">
        <f>(Rozpočet!E153)</f>
        <v>0</v>
      </c>
      <c r="C38" s="12">
        <f>(Rozpočet!G153)</f>
        <v>0</v>
      </c>
      <c r="D38" s="3"/>
    </row>
    <row r="39" spans="1:4" ht="15">
      <c r="A39" s="2" t="s">
        <v>383</v>
      </c>
      <c r="B39" s="12">
        <f>(Rozpočet!E175)</f>
        <v>0</v>
      </c>
      <c r="C39" s="12">
        <f>(Rozpočet!G175)</f>
        <v>0</v>
      </c>
      <c r="D39" s="3"/>
    </row>
    <row r="40" spans="1:4" ht="15">
      <c r="A40" s="2" t="s">
        <v>384</v>
      </c>
      <c r="B40" s="12">
        <f>(Rozpočet!E197)</f>
        <v>0</v>
      </c>
      <c r="C40" s="12">
        <f>(Rozpočet!G197)</f>
        <v>0</v>
      </c>
      <c r="D40" s="3"/>
    </row>
    <row r="41" spans="1:4" ht="15">
      <c r="A41" s="2" t="s">
        <v>385</v>
      </c>
      <c r="B41" s="12">
        <f>(Rozpočet!E204)</f>
        <v>0</v>
      </c>
      <c r="C41" s="12">
        <f>(Rozpočet!G204)</f>
        <v>0</v>
      </c>
      <c r="D41" s="3"/>
    </row>
    <row r="42" spans="1:4" ht="15">
      <c r="A42" s="2" t="s">
        <v>386</v>
      </c>
      <c r="B42" s="12">
        <f>(Rozpočet!E210)</f>
        <v>0</v>
      </c>
      <c r="C42" s="12">
        <f>(Rozpočet!G210)</f>
        <v>0</v>
      </c>
      <c r="D42" s="3"/>
    </row>
    <row r="43" spans="1:4" ht="15">
      <c r="A43" s="2" t="s">
        <v>387</v>
      </c>
      <c r="B43" s="12">
        <f>(Rozpočet!E252)</f>
        <v>0</v>
      </c>
      <c r="C43" s="12">
        <f>(Rozpočet!G252)</f>
        <v>0</v>
      </c>
      <c r="D43" s="3"/>
    </row>
    <row r="44" spans="1:4" ht="15">
      <c r="A44" s="2" t="s">
        <v>388</v>
      </c>
      <c r="B44" s="12">
        <f>(Rozpočet!E238)</f>
        <v>0</v>
      </c>
      <c r="C44" s="12">
        <f>(Rozpočet!G238)</f>
        <v>0</v>
      </c>
      <c r="D44" s="3"/>
    </row>
    <row r="45" spans="1:4" ht="15">
      <c r="A45" s="2" t="s">
        <v>389</v>
      </c>
      <c r="B45" s="12">
        <f>(Rozpočet!E251)</f>
        <v>0</v>
      </c>
      <c r="C45" s="12">
        <f>(Rozpočet!G251)</f>
        <v>0</v>
      </c>
      <c r="D45" s="3"/>
    </row>
    <row r="46" spans="1:4" ht="15">
      <c r="A46" s="2" t="s">
        <v>287</v>
      </c>
      <c r="B46" s="12">
        <f>(Rozpočet!E322)</f>
        <v>0</v>
      </c>
      <c r="C46" s="12">
        <f>(Rozpočet!G322)</f>
        <v>0</v>
      </c>
      <c r="D46" s="3"/>
    </row>
    <row r="47" spans="1:4" ht="15">
      <c r="A47" s="2" t="s">
        <v>390</v>
      </c>
      <c r="B47" s="12">
        <f>(Rozpočet!E311)</f>
        <v>0</v>
      </c>
      <c r="C47" s="12">
        <f>(Rozpočet!G311)</f>
        <v>0</v>
      </c>
      <c r="D47" s="3"/>
    </row>
    <row r="48" spans="1:4" ht="15">
      <c r="A48" s="2" t="s">
        <v>391</v>
      </c>
      <c r="B48" s="12">
        <f>(Rozpočet!E321)</f>
        <v>0</v>
      </c>
      <c r="C48" s="12">
        <f>(Rozpočet!G321)</f>
        <v>0</v>
      </c>
      <c r="D48" s="3"/>
    </row>
    <row r="49" spans="1:4" ht="15">
      <c r="A49" s="2" t="s">
        <v>12</v>
      </c>
      <c r="B49" s="12"/>
      <c r="C49" s="12"/>
      <c r="D49" s="3"/>
    </row>
  </sheetData>
  <printOptions gridLines="1" headings="1"/>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&amp;CMateřská škola 2. května 1654, Petřvald, Rekonstruce elektroinstalace - 2. etapa
Provozní prostory MŠ</oddHeader>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23"/>
  <sheetViews>
    <sheetView workbookViewId="0" topLeftCell="A1">
      <selection activeCell="D20" sqref="D20"/>
    </sheetView>
  </sheetViews>
  <sheetFormatPr defaultColWidth="9.140625" defaultRowHeight="15"/>
  <cols>
    <col min="1" max="1" width="66.57421875" style="33" customWidth="1"/>
    <col min="2" max="2" width="4.421875" style="34" bestFit="1" customWidth="1"/>
    <col min="3" max="3" width="8.00390625" style="35" bestFit="1" customWidth="1"/>
    <col min="4" max="4" width="9.00390625" style="35" bestFit="1" customWidth="1"/>
    <col min="5" max="5" width="15.421875" style="35" bestFit="1" customWidth="1"/>
    <col min="6" max="6" width="9.00390625" style="35" bestFit="1" customWidth="1"/>
    <col min="7" max="7" width="14.57421875" style="35" bestFit="1" customWidth="1"/>
    <col min="8" max="8" width="12.28125" style="35" bestFit="1" customWidth="1"/>
    <col min="9" max="10" width="9.140625" style="25" hidden="1" customWidth="1"/>
    <col min="11" max="11" width="9.140625" style="24" hidden="1" customWidth="1"/>
    <col min="12" max="16384" width="9.140625" style="25" customWidth="1"/>
  </cols>
  <sheetData>
    <row r="1" spans="1:10" ht="15">
      <c r="A1" s="20" t="s">
        <v>0</v>
      </c>
      <c r="B1" s="21" t="s">
        <v>50</v>
      </c>
      <c r="C1" s="22" t="s">
        <v>51</v>
      </c>
      <c r="D1" s="22" t="s">
        <v>52</v>
      </c>
      <c r="E1" s="22" t="s">
        <v>53</v>
      </c>
      <c r="F1" s="22" t="s">
        <v>54</v>
      </c>
      <c r="G1" s="22" t="s">
        <v>55</v>
      </c>
      <c r="H1" s="22" t="s">
        <v>56</v>
      </c>
      <c r="I1" s="23"/>
      <c r="J1" s="23"/>
    </row>
    <row r="2" spans="1:10" ht="15">
      <c r="A2" s="26" t="s">
        <v>57</v>
      </c>
      <c r="B2" s="27" t="s">
        <v>12</v>
      </c>
      <c r="C2" s="28"/>
      <c r="D2" s="28"/>
      <c r="E2" s="28"/>
      <c r="F2" s="28"/>
      <c r="G2" s="28"/>
      <c r="H2" s="28"/>
      <c r="I2" s="23"/>
      <c r="J2" s="23"/>
    </row>
    <row r="3" spans="1:10" ht="15">
      <c r="A3" s="20" t="s">
        <v>58</v>
      </c>
      <c r="B3" s="21" t="s">
        <v>59</v>
      </c>
      <c r="C3" s="29">
        <v>1</v>
      </c>
      <c r="D3" s="29">
        <v>0</v>
      </c>
      <c r="E3" s="29">
        <f>C3*D3</f>
        <v>0</v>
      </c>
      <c r="F3" s="29">
        <v>0</v>
      </c>
      <c r="G3" s="29">
        <f>C3*F3</f>
        <v>0</v>
      </c>
      <c r="H3" s="29">
        <f>E3+G3</f>
        <v>0</v>
      </c>
      <c r="I3" s="23"/>
      <c r="J3" s="23"/>
    </row>
    <row r="4" spans="1:10" ht="15">
      <c r="A4" s="20" t="s">
        <v>60</v>
      </c>
      <c r="B4" s="21" t="s">
        <v>59</v>
      </c>
      <c r="C4" s="29">
        <v>1</v>
      </c>
      <c r="D4" s="29">
        <v>0</v>
      </c>
      <c r="E4" s="29">
        <f>C4*D4</f>
        <v>0</v>
      </c>
      <c r="F4" s="29">
        <v>0</v>
      </c>
      <c r="G4" s="29">
        <f>C4*F4</f>
        <v>0</v>
      </c>
      <c r="H4" s="29">
        <f>E4+G4</f>
        <v>0</v>
      </c>
      <c r="I4" s="23"/>
      <c r="J4" s="23"/>
    </row>
    <row r="5" spans="1:10" ht="15">
      <c r="A5" s="20" t="s">
        <v>61</v>
      </c>
      <c r="B5" s="21" t="s">
        <v>59</v>
      </c>
      <c r="C5" s="29">
        <v>1</v>
      </c>
      <c r="D5" s="29">
        <v>0</v>
      </c>
      <c r="E5" s="29">
        <f>C5*D5</f>
        <v>0</v>
      </c>
      <c r="F5" s="29">
        <v>0</v>
      </c>
      <c r="G5" s="29">
        <f>C5*F5</f>
        <v>0</v>
      </c>
      <c r="H5" s="29">
        <f>E5+G5</f>
        <v>0</v>
      </c>
      <c r="I5" s="23"/>
      <c r="J5" s="23"/>
    </row>
    <row r="6" spans="1:10" ht="15">
      <c r="A6" s="20" t="s">
        <v>62</v>
      </c>
      <c r="B6" s="21" t="s">
        <v>59</v>
      </c>
      <c r="C6" s="29">
        <v>1</v>
      </c>
      <c r="D6" s="29">
        <v>0</v>
      </c>
      <c r="E6" s="29">
        <f>C6*D6</f>
        <v>0</v>
      </c>
      <c r="F6" s="29">
        <v>0</v>
      </c>
      <c r="G6" s="29">
        <f>C6*F6</f>
        <v>0</v>
      </c>
      <c r="H6" s="29">
        <f>E6+G6</f>
        <v>0</v>
      </c>
      <c r="I6" s="23"/>
      <c r="J6" s="23"/>
    </row>
    <row r="7" spans="1:10" ht="15">
      <c r="A7" s="26" t="s">
        <v>63</v>
      </c>
      <c r="B7" s="27" t="s">
        <v>12</v>
      </c>
      <c r="C7" s="28"/>
      <c r="D7" s="28"/>
      <c r="E7" s="28">
        <f>SUM(E3:E6)</f>
        <v>0</v>
      </c>
      <c r="F7" s="28"/>
      <c r="G7" s="28">
        <f>SUM(G3:G6)</f>
        <v>0</v>
      </c>
      <c r="H7" s="28">
        <f>SUM(H3:H6)</f>
        <v>0</v>
      </c>
      <c r="I7" s="23"/>
      <c r="J7" s="23"/>
    </row>
    <row r="8" spans="1:10" ht="15">
      <c r="A8" s="20" t="s">
        <v>12</v>
      </c>
      <c r="B8" s="21" t="s">
        <v>12</v>
      </c>
      <c r="C8" s="29"/>
      <c r="D8" s="29"/>
      <c r="E8" s="29"/>
      <c r="F8" s="29"/>
      <c r="G8" s="29"/>
      <c r="H8" s="29">
        <f>E8+G8</f>
        <v>0</v>
      </c>
      <c r="I8" s="23"/>
      <c r="J8" s="23"/>
    </row>
    <row r="9" spans="1:10" ht="15">
      <c r="A9" s="26" t="s">
        <v>64</v>
      </c>
      <c r="B9" s="27" t="s">
        <v>12</v>
      </c>
      <c r="C9" s="28"/>
      <c r="D9" s="28"/>
      <c r="E9" s="28"/>
      <c r="F9" s="28"/>
      <c r="G9" s="28"/>
      <c r="H9" s="28"/>
      <c r="I9" s="23"/>
      <c r="J9" s="23"/>
    </row>
    <row r="10" spans="1:10" ht="15">
      <c r="A10" s="18" t="s">
        <v>65</v>
      </c>
      <c r="B10" s="5" t="s">
        <v>12</v>
      </c>
      <c r="C10" s="13"/>
      <c r="D10" s="13"/>
      <c r="E10" s="13"/>
      <c r="F10" s="13"/>
      <c r="G10" s="13"/>
      <c r="H10" s="13"/>
      <c r="I10" s="23"/>
      <c r="J10" s="23"/>
    </row>
    <row r="11" spans="1:10" ht="45">
      <c r="A11" s="19" t="s">
        <v>66</v>
      </c>
      <c r="B11" s="14" t="s">
        <v>12</v>
      </c>
      <c r="C11" s="15"/>
      <c r="D11" s="15"/>
      <c r="E11" s="15"/>
      <c r="F11" s="15"/>
      <c r="G11" s="15"/>
      <c r="H11" s="15">
        <f aca="true" t="shared" si="0" ref="H11:H26">E11+G11</f>
        <v>0</v>
      </c>
      <c r="I11" s="23"/>
      <c r="J11" s="23"/>
    </row>
    <row r="12" spans="1:10" ht="30">
      <c r="A12" s="20" t="s">
        <v>67</v>
      </c>
      <c r="B12" s="21" t="s">
        <v>59</v>
      </c>
      <c r="C12" s="29">
        <v>4</v>
      </c>
      <c r="D12" s="29">
        <v>0</v>
      </c>
      <c r="E12" s="29">
        <f aca="true" t="shared" si="1" ref="E12:E26">C12*D12</f>
        <v>0</v>
      </c>
      <c r="F12" s="29">
        <v>0</v>
      </c>
      <c r="G12" s="29">
        <f aca="true" t="shared" si="2" ref="G12:G26">C12*F12</f>
        <v>0</v>
      </c>
      <c r="H12" s="29">
        <f t="shared" si="0"/>
        <v>0</v>
      </c>
      <c r="I12" s="23"/>
      <c r="J12" s="23"/>
    </row>
    <row r="13" spans="1:10" ht="30">
      <c r="A13" s="20" t="s">
        <v>68</v>
      </c>
      <c r="B13" s="21" t="s">
        <v>59</v>
      </c>
      <c r="C13" s="29">
        <v>19</v>
      </c>
      <c r="D13" s="29">
        <v>0</v>
      </c>
      <c r="E13" s="29">
        <f t="shared" si="1"/>
        <v>0</v>
      </c>
      <c r="F13" s="29">
        <v>0</v>
      </c>
      <c r="G13" s="29">
        <f t="shared" si="2"/>
        <v>0</v>
      </c>
      <c r="H13" s="29">
        <f t="shared" si="0"/>
        <v>0</v>
      </c>
      <c r="I13" s="23"/>
      <c r="J13" s="23"/>
    </row>
    <row r="14" spans="1:10" ht="30">
      <c r="A14" s="20" t="s">
        <v>69</v>
      </c>
      <c r="B14" s="21" t="s">
        <v>59</v>
      </c>
      <c r="C14" s="29">
        <v>8</v>
      </c>
      <c r="D14" s="29">
        <v>0</v>
      </c>
      <c r="E14" s="29">
        <f t="shared" si="1"/>
        <v>0</v>
      </c>
      <c r="F14" s="29">
        <v>0</v>
      </c>
      <c r="G14" s="29">
        <f t="shared" si="2"/>
        <v>0</v>
      </c>
      <c r="H14" s="29">
        <f t="shared" si="0"/>
        <v>0</v>
      </c>
      <c r="I14" s="23"/>
      <c r="J14" s="23"/>
    </row>
    <row r="15" spans="1:10" ht="30">
      <c r="A15" s="20" t="s">
        <v>70</v>
      </c>
      <c r="B15" s="21" t="s">
        <v>59</v>
      </c>
      <c r="C15" s="29">
        <v>7</v>
      </c>
      <c r="D15" s="29">
        <v>0</v>
      </c>
      <c r="E15" s="29">
        <f t="shared" si="1"/>
        <v>0</v>
      </c>
      <c r="F15" s="29">
        <v>0</v>
      </c>
      <c r="G15" s="29">
        <f t="shared" si="2"/>
        <v>0</v>
      </c>
      <c r="H15" s="29">
        <f t="shared" si="0"/>
        <v>0</v>
      </c>
      <c r="I15" s="23"/>
      <c r="J15" s="23"/>
    </row>
    <row r="16" spans="1:10" ht="30">
      <c r="A16" s="20" t="s">
        <v>71</v>
      </c>
      <c r="B16" s="21" t="s">
        <v>59</v>
      </c>
      <c r="C16" s="29">
        <v>63</v>
      </c>
      <c r="D16" s="29">
        <v>0</v>
      </c>
      <c r="E16" s="29">
        <f t="shared" si="1"/>
        <v>0</v>
      </c>
      <c r="F16" s="29">
        <v>0</v>
      </c>
      <c r="G16" s="29">
        <f t="shared" si="2"/>
        <v>0</v>
      </c>
      <c r="H16" s="29">
        <f t="shared" si="0"/>
        <v>0</v>
      </c>
      <c r="I16" s="23"/>
      <c r="J16" s="23"/>
    </row>
    <row r="17" spans="1:10" ht="30">
      <c r="A17" s="20" t="s">
        <v>72</v>
      </c>
      <c r="B17" s="21" t="s">
        <v>59</v>
      </c>
      <c r="C17" s="29">
        <v>9</v>
      </c>
      <c r="D17" s="29">
        <v>0</v>
      </c>
      <c r="E17" s="29">
        <f t="shared" si="1"/>
        <v>0</v>
      </c>
      <c r="F17" s="29">
        <v>0</v>
      </c>
      <c r="G17" s="29">
        <f t="shared" si="2"/>
        <v>0</v>
      </c>
      <c r="H17" s="29">
        <f t="shared" si="0"/>
        <v>0</v>
      </c>
      <c r="I17" s="23"/>
      <c r="J17" s="23"/>
    </row>
    <row r="18" spans="1:10" ht="30">
      <c r="A18" s="20" t="s">
        <v>73</v>
      </c>
      <c r="B18" s="21" t="s">
        <v>59</v>
      </c>
      <c r="C18" s="29">
        <v>5</v>
      </c>
      <c r="D18" s="29">
        <v>0</v>
      </c>
      <c r="E18" s="29">
        <f t="shared" si="1"/>
        <v>0</v>
      </c>
      <c r="F18" s="29">
        <v>0</v>
      </c>
      <c r="G18" s="29">
        <f t="shared" si="2"/>
        <v>0</v>
      </c>
      <c r="H18" s="29">
        <f t="shared" si="0"/>
        <v>0</v>
      </c>
      <c r="I18" s="23"/>
      <c r="J18" s="23"/>
    </row>
    <row r="19" spans="1:10" ht="30">
      <c r="A19" s="20" t="s">
        <v>74</v>
      </c>
      <c r="B19" s="21" t="s">
        <v>59</v>
      </c>
      <c r="C19" s="29">
        <v>3</v>
      </c>
      <c r="D19" s="29">
        <v>0</v>
      </c>
      <c r="E19" s="29">
        <f t="shared" si="1"/>
        <v>0</v>
      </c>
      <c r="F19" s="29">
        <v>0</v>
      </c>
      <c r="G19" s="29">
        <f t="shared" si="2"/>
        <v>0</v>
      </c>
      <c r="H19" s="29">
        <f t="shared" si="0"/>
        <v>0</v>
      </c>
      <c r="I19" s="23"/>
      <c r="J19" s="23"/>
    </row>
    <row r="20" spans="1:10" ht="30">
      <c r="A20" s="20" t="s">
        <v>75</v>
      </c>
      <c r="B20" s="21" t="s">
        <v>59</v>
      </c>
      <c r="C20" s="29">
        <v>4</v>
      </c>
      <c r="D20" s="29">
        <v>0</v>
      </c>
      <c r="E20" s="29">
        <f t="shared" si="1"/>
        <v>0</v>
      </c>
      <c r="F20" s="29">
        <v>0</v>
      </c>
      <c r="G20" s="29">
        <f t="shared" si="2"/>
        <v>0</v>
      </c>
      <c r="H20" s="29">
        <f t="shared" si="0"/>
        <v>0</v>
      </c>
      <c r="I20" s="23"/>
      <c r="J20" s="23"/>
    </row>
    <row r="21" spans="1:10" ht="30">
      <c r="A21" s="20" t="s">
        <v>76</v>
      </c>
      <c r="B21" s="21" t="s">
        <v>59</v>
      </c>
      <c r="C21" s="29">
        <v>16</v>
      </c>
      <c r="D21" s="29">
        <v>0</v>
      </c>
      <c r="E21" s="29">
        <f t="shared" si="1"/>
        <v>0</v>
      </c>
      <c r="F21" s="29">
        <v>0</v>
      </c>
      <c r="G21" s="29">
        <f t="shared" si="2"/>
        <v>0</v>
      </c>
      <c r="H21" s="29">
        <f t="shared" si="0"/>
        <v>0</v>
      </c>
      <c r="I21" s="23"/>
      <c r="J21" s="23"/>
    </row>
    <row r="22" spans="1:10" ht="30">
      <c r="A22" s="20" t="s">
        <v>77</v>
      </c>
      <c r="B22" s="21" t="s">
        <v>59</v>
      </c>
      <c r="C22" s="29">
        <v>16</v>
      </c>
      <c r="D22" s="29">
        <v>0</v>
      </c>
      <c r="E22" s="29">
        <f t="shared" si="1"/>
        <v>0</v>
      </c>
      <c r="F22" s="29">
        <v>0</v>
      </c>
      <c r="G22" s="29">
        <f t="shared" si="2"/>
        <v>0</v>
      </c>
      <c r="H22" s="29">
        <f t="shared" si="0"/>
        <v>0</v>
      </c>
      <c r="I22" s="23"/>
      <c r="J22" s="23"/>
    </row>
    <row r="23" spans="1:10" ht="30">
      <c r="A23" s="20" t="s">
        <v>78</v>
      </c>
      <c r="B23" s="21" t="s">
        <v>59</v>
      </c>
      <c r="C23" s="29">
        <v>7</v>
      </c>
      <c r="D23" s="29">
        <v>0</v>
      </c>
      <c r="E23" s="29">
        <f t="shared" si="1"/>
        <v>0</v>
      </c>
      <c r="F23" s="29">
        <v>0</v>
      </c>
      <c r="G23" s="29">
        <f t="shared" si="2"/>
        <v>0</v>
      </c>
      <c r="H23" s="29">
        <f t="shared" si="0"/>
        <v>0</v>
      </c>
      <c r="I23" s="23"/>
      <c r="J23" s="23"/>
    </row>
    <row r="24" spans="1:10" ht="30">
      <c r="A24" s="20" t="s">
        <v>79</v>
      </c>
      <c r="B24" s="21" t="s">
        <v>59</v>
      </c>
      <c r="C24" s="29">
        <v>19</v>
      </c>
      <c r="D24" s="29">
        <v>0</v>
      </c>
      <c r="E24" s="29">
        <f t="shared" si="1"/>
        <v>0</v>
      </c>
      <c r="F24" s="29">
        <v>0</v>
      </c>
      <c r="G24" s="29">
        <f t="shared" si="2"/>
        <v>0</v>
      </c>
      <c r="H24" s="29">
        <f t="shared" si="0"/>
        <v>0</v>
      </c>
      <c r="I24" s="23"/>
      <c r="J24" s="23"/>
    </row>
    <row r="25" spans="1:10" ht="30">
      <c r="A25" s="20" t="s">
        <v>80</v>
      </c>
      <c r="B25" s="21" t="s">
        <v>59</v>
      </c>
      <c r="C25" s="29">
        <v>12</v>
      </c>
      <c r="D25" s="29">
        <v>0</v>
      </c>
      <c r="E25" s="29">
        <f t="shared" si="1"/>
        <v>0</v>
      </c>
      <c r="F25" s="29">
        <v>0</v>
      </c>
      <c r="G25" s="29">
        <f t="shared" si="2"/>
        <v>0</v>
      </c>
      <c r="H25" s="29">
        <f t="shared" si="0"/>
        <v>0</v>
      </c>
      <c r="I25" s="23"/>
      <c r="J25" s="23"/>
    </row>
    <row r="26" spans="1:10" ht="15">
      <c r="A26" s="20" t="s">
        <v>81</v>
      </c>
      <c r="B26" s="21" t="s">
        <v>59</v>
      </c>
      <c r="C26" s="29">
        <v>8</v>
      </c>
      <c r="D26" s="29">
        <v>0</v>
      </c>
      <c r="E26" s="29">
        <f t="shared" si="1"/>
        <v>0</v>
      </c>
      <c r="F26" s="29">
        <v>0</v>
      </c>
      <c r="G26" s="29">
        <f t="shared" si="2"/>
        <v>0</v>
      </c>
      <c r="H26" s="29">
        <f t="shared" si="0"/>
        <v>0</v>
      </c>
      <c r="I26" s="23"/>
      <c r="J26" s="23"/>
    </row>
    <row r="27" spans="1:10" ht="15">
      <c r="A27" s="18" t="s">
        <v>82</v>
      </c>
      <c r="B27" s="5" t="s">
        <v>12</v>
      </c>
      <c r="C27" s="13"/>
      <c r="D27" s="13"/>
      <c r="E27" s="13">
        <f>SUM(E11:E26)</f>
        <v>0</v>
      </c>
      <c r="F27" s="13"/>
      <c r="G27" s="13">
        <f>SUM(G11:G26)</f>
        <v>0</v>
      </c>
      <c r="H27" s="13">
        <f>SUM(H11:H26)</f>
        <v>0</v>
      </c>
      <c r="I27" s="23"/>
      <c r="J27" s="23"/>
    </row>
    <row r="28" spans="1:10" ht="15">
      <c r="A28" s="20" t="s">
        <v>12</v>
      </c>
      <c r="B28" s="21" t="s">
        <v>12</v>
      </c>
      <c r="C28" s="29"/>
      <c r="D28" s="29"/>
      <c r="E28" s="29"/>
      <c r="F28" s="29"/>
      <c r="G28" s="29"/>
      <c r="H28" s="29">
        <f>E28+G28</f>
        <v>0</v>
      </c>
      <c r="I28" s="23"/>
      <c r="J28" s="23"/>
    </row>
    <row r="29" spans="1:10" ht="15">
      <c r="A29" s="18" t="s">
        <v>83</v>
      </c>
      <c r="B29" s="5" t="s">
        <v>12</v>
      </c>
      <c r="C29" s="13"/>
      <c r="D29" s="13"/>
      <c r="E29" s="13"/>
      <c r="F29" s="13"/>
      <c r="G29" s="13"/>
      <c r="H29" s="13"/>
      <c r="I29" s="23"/>
      <c r="J29" s="23"/>
    </row>
    <row r="30" spans="1:10" ht="15">
      <c r="A30" s="20" t="s">
        <v>84</v>
      </c>
      <c r="B30" s="21" t="s">
        <v>59</v>
      </c>
      <c r="C30" s="29">
        <v>255</v>
      </c>
      <c r="D30" s="29">
        <v>0</v>
      </c>
      <c r="E30" s="29">
        <f>C30*D30</f>
        <v>0</v>
      </c>
      <c r="F30" s="29">
        <v>0</v>
      </c>
      <c r="G30" s="29">
        <f>C30*F30</f>
        <v>0</v>
      </c>
      <c r="H30" s="29">
        <f>E30+G30</f>
        <v>0</v>
      </c>
      <c r="I30" s="23"/>
      <c r="J30" s="23"/>
    </row>
    <row r="31" spans="1:10" ht="15">
      <c r="A31" s="20" t="s">
        <v>85</v>
      </c>
      <c r="B31" s="21" t="s">
        <v>59</v>
      </c>
      <c r="C31" s="29">
        <v>153</v>
      </c>
      <c r="D31" s="29">
        <v>0</v>
      </c>
      <c r="E31" s="29">
        <f>C31*D31</f>
        <v>0</v>
      </c>
      <c r="F31" s="29">
        <v>0</v>
      </c>
      <c r="G31" s="29">
        <f>C31*F31</f>
        <v>0</v>
      </c>
      <c r="H31" s="29">
        <f>E31+G31</f>
        <v>0</v>
      </c>
      <c r="I31" s="23"/>
      <c r="J31" s="23"/>
    </row>
    <row r="32" spans="1:10" ht="15">
      <c r="A32" s="20" t="s">
        <v>86</v>
      </c>
      <c r="B32" s="21" t="s">
        <v>59</v>
      </c>
      <c r="C32" s="29">
        <v>17</v>
      </c>
      <c r="D32" s="29">
        <v>0</v>
      </c>
      <c r="E32" s="29">
        <f>C32*D32</f>
        <v>0</v>
      </c>
      <c r="F32" s="29">
        <v>0</v>
      </c>
      <c r="G32" s="29">
        <f>C32*F32</f>
        <v>0</v>
      </c>
      <c r="H32" s="29">
        <f>E32+G32</f>
        <v>0</v>
      </c>
      <c r="I32" s="23"/>
      <c r="J32" s="23"/>
    </row>
    <row r="33" spans="1:10" ht="15">
      <c r="A33" s="20" t="s">
        <v>87</v>
      </c>
      <c r="B33" s="21" t="s">
        <v>59</v>
      </c>
      <c r="C33" s="29">
        <v>4</v>
      </c>
      <c r="D33" s="29">
        <v>0</v>
      </c>
      <c r="E33" s="29">
        <f>C33*D33</f>
        <v>0</v>
      </c>
      <c r="F33" s="29">
        <v>0</v>
      </c>
      <c r="G33" s="29">
        <f>C33*F33</f>
        <v>0</v>
      </c>
      <c r="H33" s="29">
        <f>E33+G33</f>
        <v>0</v>
      </c>
      <c r="I33" s="23"/>
      <c r="J33" s="23"/>
    </row>
    <row r="34" spans="1:10" ht="15">
      <c r="A34" s="20" t="s">
        <v>88</v>
      </c>
      <c r="B34" s="21" t="s">
        <v>59</v>
      </c>
      <c r="C34" s="29">
        <v>3</v>
      </c>
      <c r="D34" s="29">
        <v>0</v>
      </c>
      <c r="E34" s="29">
        <f>C34*D34</f>
        <v>0</v>
      </c>
      <c r="F34" s="29">
        <v>0</v>
      </c>
      <c r="G34" s="29">
        <f>C34*F34</f>
        <v>0</v>
      </c>
      <c r="H34" s="29">
        <f>E34+G34</f>
        <v>0</v>
      </c>
      <c r="I34" s="23"/>
      <c r="J34" s="23"/>
    </row>
    <row r="35" spans="1:10" ht="30">
      <c r="A35" s="19" t="s">
        <v>89</v>
      </c>
      <c r="B35" s="14" t="s">
        <v>12</v>
      </c>
      <c r="C35" s="15"/>
      <c r="D35" s="15"/>
      <c r="E35" s="15"/>
      <c r="F35" s="15"/>
      <c r="G35" s="15"/>
      <c r="H35" s="15"/>
      <c r="I35" s="23"/>
      <c r="J35" s="23"/>
    </row>
    <row r="36" spans="1:10" ht="15">
      <c r="A36" s="20" t="s">
        <v>90</v>
      </c>
      <c r="B36" s="21" t="s">
        <v>59</v>
      </c>
      <c r="C36" s="29">
        <v>12</v>
      </c>
      <c r="D36" s="29">
        <v>0</v>
      </c>
      <c r="E36" s="29">
        <f>C36*D36</f>
        <v>0</v>
      </c>
      <c r="F36" s="29">
        <v>0</v>
      </c>
      <c r="G36" s="29">
        <f>C36*F36</f>
        <v>0</v>
      </c>
      <c r="H36" s="29">
        <f>E36+G36</f>
        <v>0</v>
      </c>
      <c r="I36" s="23"/>
      <c r="J36" s="23"/>
    </row>
    <row r="37" spans="1:10" ht="15">
      <c r="A37" s="20" t="s">
        <v>91</v>
      </c>
      <c r="B37" s="21" t="s">
        <v>59</v>
      </c>
      <c r="C37" s="29">
        <v>6</v>
      </c>
      <c r="D37" s="29">
        <v>0</v>
      </c>
      <c r="E37" s="29">
        <f>C37*D37</f>
        <v>0</v>
      </c>
      <c r="F37" s="29">
        <v>0</v>
      </c>
      <c r="G37" s="29">
        <f>C37*F37</f>
        <v>0</v>
      </c>
      <c r="H37" s="29">
        <f>E37+G37</f>
        <v>0</v>
      </c>
      <c r="I37" s="23"/>
      <c r="J37" s="23"/>
    </row>
    <row r="38" spans="1:10" ht="15">
      <c r="A38" s="20" t="s">
        <v>92</v>
      </c>
      <c r="B38" s="21" t="s">
        <v>59</v>
      </c>
      <c r="C38" s="29">
        <v>1</v>
      </c>
      <c r="D38" s="29">
        <v>0</v>
      </c>
      <c r="E38" s="29">
        <f>C38*D38</f>
        <v>0</v>
      </c>
      <c r="F38" s="29">
        <v>0</v>
      </c>
      <c r="G38" s="29">
        <f>C38*F38</f>
        <v>0</v>
      </c>
      <c r="H38" s="29">
        <f>E38+G38</f>
        <v>0</v>
      </c>
      <c r="I38" s="23"/>
      <c r="J38" s="23"/>
    </row>
    <row r="39" spans="1:10" ht="15">
      <c r="A39" s="19" t="s">
        <v>93</v>
      </c>
      <c r="B39" s="14" t="s">
        <v>12</v>
      </c>
      <c r="C39" s="15"/>
      <c r="D39" s="15"/>
      <c r="E39" s="15"/>
      <c r="F39" s="15"/>
      <c r="G39" s="15"/>
      <c r="H39" s="15"/>
      <c r="I39" s="23"/>
      <c r="J39" s="23"/>
    </row>
    <row r="40" spans="1:10" ht="15">
      <c r="A40" s="20" t="s">
        <v>94</v>
      </c>
      <c r="B40" s="21" t="s">
        <v>59</v>
      </c>
      <c r="C40" s="29">
        <v>169</v>
      </c>
      <c r="D40" s="29">
        <v>0</v>
      </c>
      <c r="E40" s="29">
        <f aca="true" t="shared" si="3" ref="E40:E53">C40*D40</f>
        <v>0</v>
      </c>
      <c r="F40" s="29">
        <v>0</v>
      </c>
      <c r="G40" s="29">
        <f aca="true" t="shared" si="4" ref="G40:G53">C40*F40</f>
        <v>0</v>
      </c>
      <c r="H40" s="29">
        <f aca="true" t="shared" si="5" ref="H40:H53">E40+G40</f>
        <v>0</v>
      </c>
      <c r="I40" s="23"/>
      <c r="J40" s="23"/>
    </row>
    <row r="41" spans="1:10" ht="15">
      <c r="A41" s="20" t="s">
        <v>95</v>
      </c>
      <c r="B41" s="21" t="s">
        <v>59</v>
      </c>
      <c r="C41" s="29">
        <v>394</v>
      </c>
      <c r="D41" s="29">
        <v>0</v>
      </c>
      <c r="E41" s="29">
        <f t="shared" si="3"/>
        <v>0</v>
      </c>
      <c r="F41" s="29">
        <v>0</v>
      </c>
      <c r="G41" s="29">
        <f t="shared" si="4"/>
        <v>0</v>
      </c>
      <c r="H41" s="29">
        <f t="shared" si="5"/>
        <v>0</v>
      </c>
      <c r="I41" s="23"/>
      <c r="J41" s="23"/>
    </row>
    <row r="42" spans="1:10" ht="15">
      <c r="A42" s="20" t="s">
        <v>96</v>
      </c>
      <c r="B42" s="21" t="s">
        <v>59</v>
      </c>
      <c r="C42" s="29">
        <v>192</v>
      </c>
      <c r="D42" s="29">
        <v>0</v>
      </c>
      <c r="E42" s="29">
        <f t="shared" si="3"/>
        <v>0</v>
      </c>
      <c r="F42" s="29">
        <v>0</v>
      </c>
      <c r="G42" s="29">
        <f t="shared" si="4"/>
        <v>0</v>
      </c>
      <c r="H42" s="29">
        <f t="shared" si="5"/>
        <v>0</v>
      </c>
      <c r="I42" s="23"/>
      <c r="J42" s="23"/>
    </row>
    <row r="43" spans="1:10" ht="15">
      <c r="A43" s="20" t="s">
        <v>97</v>
      </c>
      <c r="B43" s="21" t="s">
        <v>98</v>
      </c>
      <c r="C43" s="29">
        <v>25</v>
      </c>
      <c r="D43" s="29">
        <v>0</v>
      </c>
      <c r="E43" s="29">
        <f t="shared" si="3"/>
        <v>0</v>
      </c>
      <c r="F43" s="29">
        <v>0</v>
      </c>
      <c r="G43" s="29">
        <f t="shared" si="4"/>
        <v>0</v>
      </c>
      <c r="H43" s="29">
        <f t="shared" si="5"/>
        <v>0</v>
      </c>
      <c r="I43" s="23"/>
      <c r="J43" s="23"/>
    </row>
    <row r="44" spans="1:10" ht="15">
      <c r="A44" s="20" t="s">
        <v>99</v>
      </c>
      <c r="B44" s="21" t="s">
        <v>98</v>
      </c>
      <c r="C44" s="29">
        <v>15</v>
      </c>
      <c r="D44" s="29">
        <v>0</v>
      </c>
      <c r="E44" s="29">
        <f t="shared" si="3"/>
        <v>0</v>
      </c>
      <c r="F44" s="29">
        <v>0</v>
      </c>
      <c r="G44" s="29">
        <f t="shared" si="4"/>
        <v>0</v>
      </c>
      <c r="H44" s="29">
        <f t="shared" si="5"/>
        <v>0</v>
      </c>
      <c r="I44" s="23"/>
      <c r="J44" s="23"/>
    </row>
    <row r="45" spans="1:10" ht="15">
      <c r="A45" s="20" t="s">
        <v>100</v>
      </c>
      <c r="B45" s="21" t="s">
        <v>98</v>
      </c>
      <c r="C45" s="29">
        <v>12</v>
      </c>
      <c r="D45" s="29">
        <v>0</v>
      </c>
      <c r="E45" s="29">
        <f t="shared" si="3"/>
        <v>0</v>
      </c>
      <c r="F45" s="29">
        <v>0</v>
      </c>
      <c r="G45" s="29">
        <f t="shared" si="4"/>
        <v>0</v>
      </c>
      <c r="H45" s="29">
        <f t="shared" si="5"/>
        <v>0</v>
      </c>
      <c r="I45" s="23"/>
      <c r="J45" s="23"/>
    </row>
    <row r="46" spans="1:10" ht="15">
      <c r="A46" s="20" t="s">
        <v>101</v>
      </c>
      <c r="B46" s="21" t="s">
        <v>98</v>
      </c>
      <c r="C46" s="29">
        <v>15</v>
      </c>
      <c r="D46" s="29">
        <v>0</v>
      </c>
      <c r="E46" s="29">
        <f t="shared" si="3"/>
        <v>0</v>
      </c>
      <c r="F46" s="29">
        <v>0</v>
      </c>
      <c r="G46" s="29">
        <f t="shared" si="4"/>
        <v>0</v>
      </c>
      <c r="H46" s="29">
        <f t="shared" si="5"/>
        <v>0</v>
      </c>
      <c r="I46" s="23"/>
      <c r="J46" s="23"/>
    </row>
    <row r="47" spans="1:10" ht="15">
      <c r="A47" s="20" t="s">
        <v>102</v>
      </c>
      <c r="B47" s="21" t="s">
        <v>98</v>
      </c>
      <c r="C47" s="29">
        <v>8</v>
      </c>
      <c r="D47" s="29">
        <v>0</v>
      </c>
      <c r="E47" s="29">
        <f t="shared" si="3"/>
        <v>0</v>
      </c>
      <c r="F47" s="29">
        <v>0</v>
      </c>
      <c r="G47" s="29">
        <f t="shared" si="4"/>
        <v>0</v>
      </c>
      <c r="H47" s="29">
        <f t="shared" si="5"/>
        <v>0</v>
      </c>
      <c r="I47" s="23"/>
      <c r="J47" s="23"/>
    </row>
    <row r="48" spans="1:10" ht="15">
      <c r="A48" s="20" t="s">
        <v>103</v>
      </c>
      <c r="B48" s="21" t="s">
        <v>98</v>
      </c>
      <c r="C48" s="29">
        <v>4</v>
      </c>
      <c r="D48" s="29">
        <v>0</v>
      </c>
      <c r="E48" s="29">
        <f t="shared" si="3"/>
        <v>0</v>
      </c>
      <c r="F48" s="29">
        <v>0</v>
      </c>
      <c r="G48" s="29">
        <f t="shared" si="4"/>
        <v>0</v>
      </c>
      <c r="H48" s="29">
        <f t="shared" si="5"/>
        <v>0</v>
      </c>
      <c r="I48" s="23"/>
      <c r="J48" s="23"/>
    </row>
    <row r="49" spans="1:10" ht="15">
      <c r="A49" s="20" t="s">
        <v>104</v>
      </c>
      <c r="B49" s="21" t="s">
        <v>98</v>
      </c>
      <c r="C49" s="29">
        <v>20</v>
      </c>
      <c r="D49" s="29">
        <v>0</v>
      </c>
      <c r="E49" s="29">
        <f t="shared" si="3"/>
        <v>0</v>
      </c>
      <c r="F49" s="29">
        <v>0</v>
      </c>
      <c r="G49" s="29">
        <f t="shared" si="4"/>
        <v>0</v>
      </c>
      <c r="H49" s="29">
        <f t="shared" si="5"/>
        <v>0</v>
      </c>
      <c r="I49" s="23"/>
      <c r="J49" s="23"/>
    </row>
    <row r="50" spans="1:10" ht="15">
      <c r="A50" s="20" t="s">
        <v>105</v>
      </c>
      <c r="B50" s="21" t="s">
        <v>98</v>
      </c>
      <c r="C50" s="29">
        <v>16</v>
      </c>
      <c r="D50" s="29">
        <v>0</v>
      </c>
      <c r="E50" s="29">
        <f t="shared" si="3"/>
        <v>0</v>
      </c>
      <c r="F50" s="29">
        <v>0</v>
      </c>
      <c r="G50" s="29">
        <f t="shared" si="4"/>
        <v>0</v>
      </c>
      <c r="H50" s="29">
        <f t="shared" si="5"/>
        <v>0</v>
      </c>
      <c r="I50" s="23"/>
      <c r="J50" s="23"/>
    </row>
    <row r="51" spans="1:10" ht="15">
      <c r="A51" s="20" t="s">
        <v>106</v>
      </c>
      <c r="B51" s="21" t="s">
        <v>98</v>
      </c>
      <c r="C51" s="29">
        <v>10</v>
      </c>
      <c r="D51" s="29">
        <v>0</v>
      </c>
      <c r="E51" s="29">
        <f t="shared" si="3"/>
        <v>0</v>
      </c>
      <c r="F51" s="29">
        <v>0</v>
      </c>
      <c r="G51" s="29">
        <f t="shared" si="4"/>
        <v>0</v>
      </c>
      <c r="H51" s="29">
        <f t="shared" si="5"/>
        <v>0</v>
      </c>
      <c r="I51" s="23"/>
      <c r="J51" s="23"/>
    </row>
    <row r="52" spans="1:10" ht="15">
      <c r="A52" s="20" t="s">
        <v>107</v>
      </c>
      <c r="B52" s="21" t="s">
        <v>59</v>
      </c>
      <c r="C52" s="29">
        <v>100</v>
      </c>
      <c r="D52" s="29">
        <v>0</v>
      </c>
      <c r="E52" s="29">
        <f t="shared" si="3"/>
        <v>0</v>
      </c>
      <c r="F52" s="29">
        <v>0</v>
      </c>
      <c r="G52" s="29">
        <f t="shared" si="4"/>
        <v>0</v>
      </c>
      <c r="H52" s="29">
        <f t="shared" si="5"/>
        <v>0</v>
      </c>
      <c r="I52" s="23"/>
      <c r="J52" s="23"/>
    </row>
    <row r="53" spans="1:10" ht="15">
      <c r="A53" s="20" t="s">
        <v>108</v>
      </c>
      <c r="B53" s="21" t="s">
        <v>59</v>
      </c>
      <c r="C53" s="29">
        <v>100</v>
      </c>
      <c r="D53" s="29">
        <v>0</v>
      </c>
      <c r="E53" s="29">
        <f t="shared" si="3"/>
        <v>0</v>
      </c>
      <c r="F53" s="29">
        <v>0</v>
      </c>
      <c r="G53" s="29">
        <f t="shared" si="4"/>
        <v>0</v>
      </c>
      <c r="H53" s="29">
        <f t="shared" si="5"/>
        <v>0</v>
      </c>
      <c r="I53" s="23"/>
      <c r="J53" s="23"/>
    </row>
    <row r="54" spans="1:10" ht="15">
      <c r="A54" s="19" t="s">
        <v>109</v>
      </c>
      <c r="B54" s="14" t="s">
        <v>12</v>
      </c>
      <c r="C54" s="15"/>
      <c r="D54" s="15"/>
      <c r="E54" s="15"/>
      <c r="F54" s="15"/>
      <c r="G54" s="15"/>
      <c r="H54" s="15"/>
      <c r="I54" s="23"/>
      <c r="J54" s="23"/>
    </row>
    <row r="55" spans="1:10" ht="15">
      <c r="A55" s="20" t="s">
        <v>110</v>
      </c>
      <c r="B55" s="21" t="s">
        <v>59</v>
      </c>
      <c r="C55" s="29">
        <v>1</v>
      </c>
      <c r="D55" s="29">
        <v>0</v>
      </c>
      <c r="E55" s="29">
        <f>C55*D55</f>
        <v>0</v>
      </c>
      <c r="F55" s="29">
        <v>0</v>
      </c>
      <c r="G55" s="29">
        <f>C55*F55</f>
        <v>0</v>
      </c>
      <c r="H55" s="29">
        <f>E55+G55</f>
        <v>0</v>
      </c>
      <c r="I55" s="23"/>
      <c r="J55" s="23"/>
    </row>
    <row r="56" spans="1:10" ht="15">
      <c r="A56" s="20" t="s">
        <v>111</v>
      </c>
      <c r="B56" s="21" t="s">
        <v>59</v>
      </c>
      <c r="C56" s="29">
        <v>1</v>
      </c>
      <c r="D56" s="29">
        <v>0</v>
      </c>
      <c r="E56" s="29">
        <f>C56*D56</f>
        <v>0</v>
      </c>
      <c r="F56" s="29">
        <v>0</v>
      </c>
      <c r="G56" s="29">
        <f>C56*F56</f>
        <v>0</v>
      </c>
      <c r="H56" s="29">
        <f>E56+G56</f>
        <v>0</v>
      </c>
      <c r="I56" s="23"/>
      <c r="J56" s="23"/>
    </row>
    <row r="57" spans="1:10" ht="15">
      <c r="A57" s="19" t="s">
        <v>112</v>
      </c>
      <c r="B57" s="14" t="s">
        <v>12</v>
      </c>
      <c r="C57" s="15"/>
      <c r="D57" s="15"/>
      <c r="E57" s="15"/>
      <c r="F57" s="15"/>
      <c r="G57" s="15"/>
      <c r="H57" s="15"/>
      <c r="I57" s="23"/>
      <c r="J57" s="23"/>
    </row>
    <row r="58" spans="1:10" ht="15">
      <c r="A58" s="20" t="s">
        <v>113</v>
      </c>
      <c r="B58" s="21" t="s">
        <v>59</v>
      </c>
      <c r="C58" s="29">
        <v>12</v>
      </c>
      <c r="D58" s="29">
        <v>0</v>
      </c>
      <c r="E58" s="29">
        <f>C58*D58</f>
        <v>0</v>
      </c>
      <c r="F58" s="29">
        <v>0</v>
      </c>
      <c r="G58" s="29">
        <f>C58*F58</f>
        <v>0</v>
      </c>
      <c r="H58" s="29">
        <f>E58+G58</f>
        <v>0</v>
      </c>
      <c r="I58" s="23"/>
      <c r="J58" s="23"/>
    </row>
    <row r="59" spans="1:10" ht="15">
      <c r="A59" s="20" t="s">
        <v>114</v>
      </c>
      <c r="B59" s="21" t="s">
        <v>59</v>
      </c>
      <c r="C59" s="29">
        <v>24</v>
      </c>
      <c r="D59" s="29">
        <v>0</v>
      </c>
      <c r="E59" s="29">
        <f>C59*D59</f>
        <v>0</v>
      </c>
      <c r="F59" s="29">
        <v>0</v>
      </c>
      <c r="G59" s="29">
        <f>C59*F59</f>
        <v>0</v>
      </c>
      <c r="H59" s="29">
        <f>E59+G59</f>
        <v>0</v>
      </c>
      <c r="I59" s="23"/>
      <c r="J59" s="23"/>
    </row>
    <row r="60" spans="1:10" ht="15">
      <c r="A60" s="20" t="s">
        <v>115</v>
      </c>
      <c r="B60" s="21" t="s">
        <v>59</v>
      </c>
      <c r="C60" s="29">
        <v>4</v>
      </c>
      <c r="D60" s="29">
        <v>0</v>
      </c>
      <c r="E60" s="29">
        <f>C60*D60</f>
        <v>0</v>
      </c>
      <c r="F60" s="29">
        <v>0</v>
      </c>
      <c r="G60" s="29">
        <f>C60*F60</f>
        <v>0</v>
      </c>
      <c r="H60" s="29">
        <f>E60+G60</f>
        <v>0</v>
      </c>
      <c r="I60" s="23"/>
      <c r="J60" s="23"/>
    </row>
    <row r="61" spans="1:10" ht="30">
      <c r="A61" s="19" t="s">
        <v>116</v>
      </c>
      <c r="B61" s="14" t="s">
        <v>12</v>
      </c>
      <c r="C61" s="15"/>
      <c r="D61" s="15"/>
      <c r="E61" s="15"/>
      <c r="F61" s="15"/>
      <c r="G61" s="15"/>
      <c r="H61" s="15"/>
      <c r="I61" s="23"/>
      <c r="J61" s="23"/>
    </row>
    <row r="62" spans="1:10" ht="15">
      <c r="A62" s="20" t="s">
        <v>117</v>
      </c>
      <c r="B62" s="21" t="s">
        <v>98</v>
      </c>
      <c r="C62" s="29">
        <v>10</v>
      </c>
      <c r="D62" s="29">
        <v>0</v>
      </c>
      <c r="E62" s="29">
        <f>C62*D62</f>
        <v>0</v>
      </c>
      <c r="F62" s="29">
        <v>0</v>
      </c>
      <c r="G62" s="29">
        <f>C62*F62</f>
        <v>0</v>
      </c>
      <c r="H62" s="29">
        <f>E62+G62</f>
        <v>0</v>
      </c>
      <c r="I62" s="23"/>
      <c r="J62" s="23"/>
    </row>
    <row r="63" spans="1:10" ht="15">
      <c r="A63" s="20" t="s">
        <v>118</v>
      </c>
      <c r="B63" s="21" t="s">
        <v>98</v>
      </c>
      <c r="C63" s="29">
        <v>12</v>
      </c>
      <c r="D63" s="29">
        <v>0</v>
      </c>
      <c r="E63" s="29">
        <f>C63*D63</f>
        <v>0</v>
      </c>
      <c r="F63" s="29">
        <v>0</v>
      </c>
      <c r="G63" s="29">
        <f>C63*F63</f>
        <v>0</v>
      </c>
      <c r="H63" s="29">
        <f>E63+G63</f>
        <v>0</v>
      </c>
      <c r="I63" s="23"/>
      <c r="J63" s="23"/>
    </row>
    <row r="64" spans="1:10" ht="15">
      <c r="A64" s="20" t="s">
        <v>119</v>
      </c>
      <c r="B64" s="21" t="s">
        <v>98</v>
      </c>
      <c r="C64" s="29">
        <v>24</v>
      </c>
      <c r="D64" s="29">
        <v>0</v>
      </c>
      <c r="E64" s="29">
        <f>C64*D64</f>
        <v>0</v>
      </c>
      <c r="F64" s="29">
        <v>0</v>
      </c>
      <c r="G64" s="29">
        <f>C64*F64</f>
        <v>0</v>
      </c>
      <c r="H64" s="29">
        <f>E64+G64</f>
        <v>0</v>
      </c>
      <c r="I64" s="23"/>
      <c r="J64" s="23"/>
    </row>
    <row r="65" spans="1:10" ht="15">
      <c r="A65" s="19" t="s">
        <v>120</v>
      </c>
      <c r="B65" s="14" t="s">
        <v>12</v>
      </c>
      <c r="C65" s="15"/>
      <c r="D65" s="15"/>
      <c r="E65" s="15"/>
      <c r="F65" s="15"/>
      <c r="G65" s="15"/>
      <c r="H65" s="15"/>
      <c r="I65" s="23"/>
      <c r="J65" s="23"/>
    </row>
    <row r="66" spans="1:10" ht="15">
      <c r="A66" s="20" t="s">
        <v>121</v>
      </c>
      <c r="B66" s="21" t="s">
        <v>122</v>
      </c>
      <c r="C66" s="29">
        <v>0.2</v>
      </c>
      <c r="D66" s="29">
        <v>0</v>
      </c>
      <c r="E66" s="29">
        <f>C66*D66</f>
        <v>0</v>
      </c>
      <c r="F66" s="29">
        <v>0</v>
      </c>
      <c r="G66" s="29">
        <f>C66*F66</f>
        <v>0</v>
      </c>
      <c r="H66" s="29">
        <f>E66+G66</f>
        <v>0</v>
      </c>
      <c r="I66" s="23"/>
      <c r="J66" s="23"/>
    </row>
    <row r="67" spans="1:10" ht="15">
      <c r="A67" s="19" t="s">
        <v>123</v>
      </c>
      <c r="B67" s="14" t="s">
        <v>12</v>
      </c>
      <c r="C67" s="15"/>
      <c r="D67" s="15"/>
      <c r="E67" s="15"/>
      <c r="F67" s="15"/>
      <c r="G67" s="15"/>
      <c r="H67" s="15"/>
      <c r="I67" s="23"/>
      <c r="J67" s="23"/>
    </row>
    <row r="68" spans="1:10" ht="15">
      <c r="A68" s="20" t="s">
        <v>124</v>
      </c>
      <c r="B68" s="21" t="s">
        <v>122</v>
      </c>
      <c r="C68" s="29">
        <v>0.4</v>
      </c>
      <c r="D68" s="29">
        <v>0</v>
      </c>
      <c r="E68" s="29">
        <f>C68*D68</f>
        <v>0</v>
      </c>
      <c r="F68" s="29">
        <v>0</v>
      </c>
      <c r="G68" s="29">
        <f>C68*F68</f>
        <v>0</v>
      </c>
      <c r="H68" s="29">
        <f>E68+G68</f>
        <v>0</v>
      </c>
      <c r="I68" s="23"/>
      <c r="J68" s="23"/>
    </row>
    <row r="69" spans="1:10" ht="15">
      <c r="A69" s="19" t="s">
        <v>125</v>
      </c>
      <c r="B69" s="14" t="s">
        <v>12</v>
      </c>
      <c r="C69" s="15"/>
      <c r="D69" s="15"/>
      <c r="E69" s="15"/>
      <c r="F69" s="15"/>
      <c r="G69" s="15"/>
      <c r="H69" s="15"/>
      <c r="I69" s="23"/>
      <c r="J69" s="23"/>
    </row>
    <row r="70" spans="1:10" ht="15">
      <c r="A70" s="20" t="s">
        <v>126</v>
      </c>
      <c r="B70" s="21" t="s">
        <v>59</v>
      </c>
      <c r="C70" s="29">
        <v>4</v>
      </c>
      <c r="D70" s="29">
        <v>0</v>
      </c>
      <c r="E70" s="29">
        <f>C70*D70</f>
        <v>0</v>
      </c>
      <c r="F70" s="29">
        <v>0</v>
      </c>
      <c r="G70" s="29">
        <f>C70*F70</f>
        <v>0</v>
      </c>
      <c r="H70" s="29">
        <f>E70+G70</f>
        <v>0</v>
      </c>
      <c r="I70" s="23"/>
      <c r="J70" s="23"/>
    </row>
    <row r="71" spans="1:10" ht="15">
      <c r="A71" s="19" t="s">
        <v>127</v>
      </c>
      <c r="B71" s="14" t="s">
        <v>12</v>
      </c>
      <c r="C71" s="15"/>
      <c r="D71" s="15"/>
      <c r="E71" s="15"/>
      <c r="F71" s="15"/>
      <c r="G71" s="15"/>
      <c r="H71" s="15">
        <f>E71+G71</f>
        <v>0</v>
      </c>
      <c r="I71" s="23"/>
      <c r="J71" s="23"/>
    </row>
    <row r="72" spans="1:10" ht="15">
      <c r="A72" s="19" t="s">
        <v>128</v>
      </c>
      <c r="B72" s="14" t="s">
        <v>12</v>
      </c>
      <c r="C72" s="15"/>
      <c r="D72" s="15"/>
      <c r="E72" s="15"/>
      <c r="F72" s="15"/>
      <c r="G72" s="15"/>
      <c r="H72" s="15"/>
      <c r="I72" s="23"/>
      <c r="J72" s="23"/>
    </row>
    <row r="73" spans="1:10" ht="15">
      <c r="A73" s="20" t="s">
        <v>129</v>
      </c>
      <c r="B73" s="21" t="s">
        <v>98</v>
      </c>
      <c r="C73" s="29">
        <v>212</v>
      </c>
      <c r="D73" s="29">
        <v>0</v>
      </c>
      <c r="E73" s="29">
        <f aca="true" t="shared" si="6" ref="E73:E79">C73*D73</f>
        <v>0</v>
      </c>
      <c r="F73" s="29">
        <v>0</v>
      </c>
      <c r="G73" s="29">
        <f aca="true" t="shared" si="7" ref="G73:G79">C73*F73</f>
        <v>0</v>
      </c>
      <c r="H73" s="29">
        <f aca="true" t="shared" si="8" ref="H73:H79">E73+G73</f>
        <v>0</v>
      </c>
      <c r="I73" s="23"/>
      <c r="J73" s="23"/>
    </row>
    <row r="74" spans="1:10" ht="15">
      <c r="A74" s="20" t="s">
        <v>130</v>
      </c>
      <c r="B74" s="21" t="s">
        <v>98</v>
      </c>
      <c r="C74" s="29">
        <v>408</v>
      </c>
      <c r="D74" s="29">
        <v>0</v>
      </c>
      <c r="E74" s="29">
        <f t="shared" si="6"/>
        <v>0</v>
      </c>
      <c r="F74" s="29">
        <v>0</v>
      </c>
      <c r="G74" s="29">
        <f t="shared" si="7"/>
        <v>0</v>
      </c>
      <c r="H74" s="29">
        <f t="shared" si="8"/>
        <v>0</v>
      </c>
      <c r="I74" s="23"/>
      <c r="J74" s="23"/>
    </row>
    <row r="75" spans="1:10" ht="15">
      <c r="A75" s="20" t="s">
        <v>131</v>
      </c>
      <c r="B75" s="21" t="s">
        <v>98</v>
      </c>
      <c r="C75" s="29">
        <v>2256</v>
      </c>
      <c r="D75" s="29">
        <v>0</v>
      </c>
      <c r="E75" s="29">
        <f t="shared" si="6"/>
        <v>0</v>
      </c>
      <c r="F75" s="29">
        <v>0</v>
      </c>
      <c r="G75" s="29">
        <f t="shared" si="7"/>
        <v>0</v>
      </c>
      <c r="H75" s="29">
        <f t="shared" si="8"/>
        <v>0</v>
      </c>
      <c r="I75" s="23"/>
      <c r="J75" s="23"/>
    </row>
    <row r="76" spans="1:10" ht="15">
      <c r="A76" s="20" t="s">
        <v>132</v>
      </c>
      <c r="B76" s="21" t="s">
        <v>98</v>
      </c>
      <c r="C76" s="29">
        <v>1775</v>
      </c>
      <c r="D76" s="29">
        <v>0</v>
      </c>
      <c r="E76" s="29">
        <f t="shared" si="6"/>
        <v>0</v>
      </c>
      <c r="F76" s="29">
        <v>0</v>
      </c>
      <c r="G76" s="29">
        <f t="shared" si="7"/>
        <v>0</v>
      </c>
      <c r="H76" s="29">
        <f t="shared" si="8"/>
        <v>0</v>
      </c>
      <c r="I76" s="23"/>
      <c r="J76" s="23"/>
    </row>
    <row r="77" spans="1:10" ht="15">
      <c r="A77" s="20" t="s">
        <v>133</v>
      </c>
      <c r="B77" s="21" t="s">
        <v>98</v>
      </c>
      <c r="C77" s="29">
        <v>121</v>
      </c>
      <c r="D77" s="29">
        <v>0</v>
      </c>
      <c r="E77" s="29">
        <f t="shared" si="6"/>
        <v>0</v>
      </c>
      <c r="F77" s="29">
        <v>0</v>
      </c>
      <c r="G77" s="29">
        <f t="shared" si="7"/>
        <v>0</v>
      </c>
      <c r="H77" s="29">
        <f t="shared" si="8"/>
        <v>0</v>
      </c>
      <c r="I77" s="23"/>
      <c r="J77" s="23"/>
    </row>
    <row r="78" spans="1:10" ht="15">
      <c r="A78" s="20" t="s">
        <v>134</v>
      </c>
      <c r="B78" s="21" t="s">
        <v>98</v>
      </c>
      <c r="C78" s="29">
        <v>98</v>
      </c>
      <c r="D78" s="29">
        <v>0</v>
      </c>
      <c r="E78" s="29">
        <f t="shared" si="6"/>
        <v>0</v>
      </c>
      <c r="F78" s="29">
        <v>0</v>
      </c>
      <c r="G78" s="29">
        <f t="shared" si="7"/>
        <v>0</v>
      </c>
      <c r="H78" s="29">
        <f t="shared" si="8"/>
        <v>0</v>
      </c>
      <c r="I78" s="23"/>
      <c r="J78" s="23"/>
    </row>
    <row r="79" spans="1:10" ht="15">
      <c r="A79" s="20" t="s">
        <v>135</v>
      </c>
      <c r="B79" s="21" t="s">
        <v>98</v>
      </c>
      <c r="C79" s="29">
        <v>125</v>
      </c>
      <c r="D79" s="29">
        <v>0</v>
      </c>
      <c r="E79" s="29">
        <f t="shared" si="6"/>
        <v>0</v>
      </c>
      <c r="F79" s="29">
        <v>0</v>
      </c>
      <c r="G79" s="29">
        <f t="shared" si="7"/>
        <v>0</v>
      </c>
      <c r="H79" s="29">
        <f t="shared" si="8"/>
        <v>0</v>
      </c>
      <c r="I79" s="23"/>
      <c r="J79" s="23"/>
    </row>
    <row r="80" spans="1:10" ht="15">
      <c r="A80" s="19" t="s">
        <v>136</v>
      </c>
      <c r="B80" s="14" t="s">
        <v>12</v>
      </c>
      <c r="C80" s="15"/>
      <c r="D80" s="15"/>
      <c r="E80" s="15"/>
      <c r="F80" s="15"/>
      <c r="G80" s="15"/>
      <c r="H80" s="15"/>
      <c r="I80" s="23"/>
      <c r="J80" s="23"/>
    </row>
    <row r="81" spans="1:10" ht="15">
      <c r="A81" s="20" t="s">
        <v>137</v>
      </c>
      <c r="B81" s="21" t="s">
        <v>98</v>
      </c>
      <c r="C81" s="29">
        <v>24</v>
      </c>
      <c r="D81" s="29">
        <v>0</v>
      </c>
      <c r="E81" s="29">
        <f>C81*D81</f>
        <v>0</v>
      </c>
      <c r="F81" s="29">
        <v>0</v>
      </c>
      <c r="G81" s="29">
        <f>C81*F81</f>
        <v>0</v>
      </c>
      <c r="H81" s="29">
        <f>E81+G81</f>
        <v>0</v>
      </c>
      <c r="I81" s="23"/>
      <c r="J81" s="23"/>
    </row>
    <row r="82" spans="1:10" ht="15">
      <c r="A82" s="20" t="s">
        <v>138</v>
      </c>
      <c r="B82" s="21" t="s">
        <v>98</v>
      </c>
      <c r="C82" s="29">
        <v>15</v>
      </c>
      <c r="D82" s="29">
        <v>0</v>
      </c>
      <c r="E82" s="29">
        <f>C82*D82</f>
        <v>0</v>
      </c>
      <c r="F82" s="29">
        <v>0</v>
      </c>
      <c r="G82" s="29">
        <f>C82*F82</f>
        <v>0</v>
      </c>
      <c r="H82" s="29">
        <f>E82+G82</f>
        <v>0</v>
      </c>
      <c r="I82" s="23"/>
      <c r="J82" s="23"/>
    </row>
    <row r="83" spans="1:10" ht="15">
      <c r="A83" s="20" t="s">
        <v>139</v>
      </c>
      <c r="B83" s="21" t="s">
        <v>98</v>
      </c>
      <c r="C83" s="29">
        <v>10</v>
      </c>
      <c r="D83" s="29">
        <v>0</v>
      </c>
      <c r="E83" s="29">
        <f>C83*D83</f>
        <v>0</v>
      </c>
      <c r="F83" s="29">
        <v>0</v>
      </c>
      <c r="G83" s="29">
        <f>C83*F83</f>
        <v>0</v>
      </c>
      <c r="H83" s="29">
        <f>E83+G83</f>
        <v>0</v>
      </c>
      <c r="I83" s="23"/>
      <c r="J83" s="23"/>
    </row>
    <row r="84" spans="1:10" ht="15">
      <c r="A84" s="20" t="s">
        <v>140</v>
      </c>
      <c r="B84" s="21" t="s">
        <v>98</v>
      </c>
      <c r="C84" s="29">
        <v>10</v>
      </c>
      <c r="D84" s="29">
        <v>0</v>
      </c>
      <c r="E84" s="29">
        <f>C84*D84</f>
        <v>0</v>
      </c>
      <c r="F84" s="29">
        <v>0</v>
      </c>
      <c r="G84" s="29">
        <f>C84*F84</f>
        <v>0</v>
      </c>
      <c r="H84" s="29">
        <f>E84+G84</f>
        <v>0</v>
      </c>
      <c r="I84" s="23"/>
      <c r="J84" s="23"/>
    </row>
    <row r="85" spans="1:10" ht="15">
      <c r="A85" s="19" t="s">
        <v>141</v>
      </c>
      <c r="B85" s="14" t="s">
        <v>12</v>
      </c>
      <c r="C85" s="15"/>
      <c r="D85" s="15"/>
      <c r="E85" s="15"/>
      <c r="F85" s="15"/>
      <c r="G85" s="15"/>
      <c r="H85" s="15"/>
      <c r="I85" s="23"/>
      <c r="J85" s="23"/>
    </row>
    <row r="86" spans="1:10" ht="15">
      <c r="A86" s="20" t="s">
        <v>142</v>
      </c>
      <c r="B86" s="21" t="s">
        <v>59</v>
      </c>
      <c r="C86" s="29">
        <v>164</v>
      </c>
      <c r="D86" s="29">
        <v>0</v>
      </c>
      <c r="E86" s="29">
        <f>C86*D86</f>
        <v>0</v>
      </c>
      <c r="F86" s="29">
        <v>0</v>
      </c>
      <c r="G86" s="29">
        <f>C86*F86</f>
        <v>0</v>
      </c>
      <c r="H86" s="29">
        <f>E86+G86</f>
        <v>0</v>
      </c>
      <c r="I86" s="23"/>
      <c r="J86" s="23"/>
    </row>
    <row r="87" spans="1:10" ht="15">
      <c r="A87" s="20" t="s">
        <v>143</v>
      </c>
      <c r="B87" s="21" t="s">
        <v>59</v>
      </c>
      <c r="C87" s="29">
        <v>8</v>
      </c>
      <c r="D87" s="29">
        <v>0</v>
      </c>
      <c r="E87" s="29">
        <f>C87*D87</f>
        <v>0</v>
      </c>
      <c r="F87" s="29">
        <v>0</v>
      </c>
      <c r="G87" s="29">
        <f>C87*F87</f>
        <v>0</v>
      </c>
      <c r="H87" s="29">
        <f>E87+G87</f>
        <v>0</v>
      </c>
      <c r="I87" s="23"/>
      <c r="J87" s="23"/>
    </row>
    <row r="88" spans="1:10" ht="15">
      <c r="A88" s="20" t="s">
        <v>144</v>
      </c>
      <c r="B88" s="21" t="s">
        <v>59</v>
      </c>
      <c r="C88" s="29">
        <v>8</v>
      </c>
      <c r="D88" s="29">
        <v>0</v>
      </c>
      <c r="E88" s="29">
        <f>C88*D88</f>
        <v>0</v>
      </c>
      <c r="F88" s="29">
        <v>0</v>
      </c>
      <c r="G88" s="29">
        <f>C88*F88</f>
        <v>0</v>
      </c>
      <c r="H88" s="29">
        <f>E88+G88</f>
        <v>0</v>
      </c>
      <c r="I88" s="23"/>
      <c r="J88" s="23"/>
    </row>
    <row r="89" spans="1:10" ht="15">
      <c r="A89" s="19" t="s">
        <v>145</v>
      </c>
      <c r="B89" s="14" t="s">
        <v>12</v>
      </c>
      <c r="C89" s="15"/>
      <c r="D89" s="15"/>
      <c r="E89" s="15"/>
      <c r="F89" s="15"/>
      <c r="G89" s="15"/>
      <c r="H89" s="15"/>
      <c r="I89" s="23"/>
      <c r="J89" s="23"/>
    </row>
    <row r="90" spans="1:10" ht="15">
      <c r="A90" s="20" t="s">
        <v>146</v>
      </c>
      <c r="B90" s="21" t="s">
        <v>59</v>
      </c>
      <c r="C90" s="29">
        <v>6</v>
      </c>
      <c r="D90" s="29">
        <v>0</v>
      </c>
      <c r="E90" s="29">
        <f>C90*D90</f>
        <v>0</v>
      </c>
      <c r="F90" s="29">
        <v>0</v>
      </c>
      <c r="G90" s="29">
        <f>C90*F90</f>
        <v>0</v>
      </c>
      <c r="H90" s="29">
        <f>E90+G90</f>
        <v>0</v>
      </c>
      <c r="I90" s="23"/>
      <c r="J90" s="23"/>
    </row>
    <row r="91" spans="1:10" ht="15">
      <c r="A91" s="20" t="s">
        <v>147</v>
      </c>
      <c r="B91" s="21" t="s">
        <v>59</v>
      </c>
      <c r="C91" s="29">
        <v>4</v>
      </c>
      <c r="D91" s="29">
        <v>0</v>
      </c>
      <c r="E91" s="29">
        <f>C91*D91</f>
        <v>0</v>
      </c>
      <c r="F91" s="29">
        <v>0</v>
      </c>
      <c r="G91" s="29">
        <f>C91*F91</f>
        <v>0</v>
      </c>
      <c r="H91" s="29">
        <f>E91+G91</f>
        <v>0</v>
      </c>
      <c r="I91" s="23"/>
      <c r="J91" s="23"/>
    </row>
    <row r="92" spans="1:10" ht="45">
      <c r="A92" s="19" t="s">
        <v>148</v>
      </c>
      <c r="B92" s="14" t="s">
        <v>12</v>
      </c>
      <c r="C92" s="15"/>
      <c r="D92" s="15"/>
      <c r="E92" s="15"/>
      <c r="F92" s="15"/>
      <c r="G92" s="15"/>
      <c r="H92" s="15"/>
      <c r="I92" s="23"/>
      <c r="J92" s="23"/>
    </row>
    <row r="93" spans="1:10" ht="15">
      <c r="A93" s="20" t="s">
        <v>149</v>
      </c>
      <c r="B93" s="21" t="s">
        <v>59</v>
      </c>
      <c r="C93" s="29">
        <v>53</v>
      </c>
      <c r="D93" s="29">
        <v>0</v>
      </c>
      <c r="E93" s="29">
        <f aca="true" t="shared" si="9" ref="E93:E98">C93*D93</f>
        <v>0</v>
      </c>
      <c r="F93" s="29">
        <v>0</v>
      </c>
      <c r="G93" s="29">
        <f aca="true" t="shared" si="10" ref="G93:G98">C93*F93</f>
        <v>0</v>
      </c>
      <c r="H93" s="29">
        <f aca="true" t="shared" si="11" ref="H93:H98">E93+G93</f>
        <v>0</v>
      </c>
      <c r="I93" s="23"/>
      <c r="J93" s="23"/>
    </row>
    <row r="94" spans="1:10" ht="15">
      <c r="A94" s="20" t="s">
        <v>150</v>
      </c>
      <c r="B94" s="21" t="s">
        <v>59</v>
      </c>
      <c r="C94" s="29">
        <v>6</v>
      </c>
      <c r="D94" s="29">
        <v>0</v>
      </c>
      <c r="E94" s="29">
        <f t="shared" si="9"/>
        <v>0</v>
      </c>
      <c r="F94" s="29">
        <v>0</v>
      </c>
      <c r="G94" s="29">
        <f t="shared" si="10"/>
        <v>0</v>
      </c>
      <c r="H94" s="29">
        <f t="shared" si="11"/>
        <v>0</v>
      </c>
      <c r="I94" s="23"/>
      <c r="J94" s="23"/>
    </row>
    <row r="95" spans="1:10" ht="15">
      <c r="A95" s="20" t="s">
        <v>151</v>
      </c>
      <c r="B95" s="21" t="s">
        <v>59</v>
      </c>
      <c r="C95" s="29">
        <v>14</v>
      </c>
      <c r="D95" s="29">
        <v>0</v>
      </c>
      <c r="E95" s="29">
        <f t="shared" si="9"/>
        <v>0</v>
      </c>
      <c r="F95" s="29">
        <v>0</v>
      </c>
      <c r="G95" s="29">
        <f t="shared" si="10"/>
        <v>0</v>
      </c>
      <c r="H95" s="29">
        <f t="shared" si="11"/>
        <v>0</v>
      </c>
      <c r="I95" s="23"/>
      <c r="J95" s="23"/>
    </row>
    <row r="96" spans="1:10" ht="15">
      <c r="A96" s="20" t="s">
        <v>152</v>
      </c>
      <c r="B96" s="21" t="s">
        <v>59</v>
      </c>
      <c r="C96" s="29">
        <v>3</v>
      </c>
      <c r="D96" s="29">
        <v>0</v>
      </c>
      <c r="E96" s="29">
        <f t="shared" si="9"/>
        <v>0</v>
      </c>
      <c r="F96" s="29">
        <v>0</v>
      </c>
      <c r="G96" s="29">
        <f t="shared" si="10"/>
        <v>0</v>
      </c>
      <c r="H96" s="29">
        <f t="shared" si="11"/>
        <v>0</v>
      </c>
      <c r="I96" s="23"/>
      <c r="J96" s="23"/>
    </row>
    <row r="97" spans="1:10" ht="15">
      <c r="A97" s="20" t="s">
        <v>153</v>
      </c>
      <c r="B97" s="21" t="s">
        <v>59</v>
      </c>
      <c r="C97" s="29">
        <v>22</v>
      </c>
      <c r="D97" s="29">
        <v>0</v>
      </c>
      <c r="E97" s="29">
        <f t="shared" si="9"/>
        <v>0</v>
      </c>
      <c r="F97" s="29">
        <v>0</v>
      </c>
      <c r="G97" s="29">
        <f t="shared" si="10"/>
        <v>0</v>
      </c>
      <c r="H97" s="29">
        <f t="shared" si="11"/>
        <v>0</v>
      </c>
      <c r="I97" s="23"/>
      <c r="J97" s="23"/>
    </row>
    <row r="98" spans="1:10" ht="30">
      <c r="A98" s="20" t="s">
        <v>154</v>
      </c>
      <c r="B98" s="21" t="s">
        <v>59</v>
      </c>
      <c r="C98" s="29">
        <v>2</v>
      </c>
      <c r="D98" s="29">
        <v>0</v>
      </c>
      <c r="E98" s="29">
        <f t="shared" si="9"/>
        <v>0</v>
      </c>
      <c r="F98" s="29">
        <v>0</v>
      </c>
      <c r="G98" s="29">
        <f t="shared" si="10"/>
        <v>0</v>
      </c>
      <c r="H98" s="29">
        <f t="shared" si="11"/>
        <v>0</v>
      </c>
      <c r="I98" s="23"/>
      <c r="J98" s="23"/>
    </row>
    <row r="99" spans="1:10" ht="45">
      <c r="A99" s="19" t="s">
        <v>155</v>
      </c>
      <c r="B99" s="14" t="s">
        <v>12</v>
      </c>
      <c r="C99" s="15"/>
      <c r="D99" s="15"/>
      <c r="E99" s="15"/>
      <c r="F99" s="15"/>
      <c r="G99" s="15"/>
      <c r="H99" s="15"/>
      <c r="I99" s="23"/>
      <c r="J99" s="23"/>
    </row>
    <row r="100" spans="1:10" ht="15">
      <c r="A100" s="20" t="s">
        <v>156</v>
      </c>
      <c r="B100" s="21" t="s">
        <v>59</v>
      </c>
      <c r="C100" s="29">
        <v>154</v>
      </c>
      <c r="D100" s="29">
        <v>0</v>
      </c>
      <c r="E100" s="29">
        <f>C100*D100</f>
        <v>0</v>
      </c>
      <c r="F100" s="29">
        <v>0</v>
      </c>
      <c r="G100" s="29">
        <f>C100*F100</f>
        <v>0</v>
      </c>
      <c r="H100" s="29">
        <f>E100+G100</f>
        <v>0</v>
      </c>
      <c r="I100" s="23"/>
      <c r="J100" s="23"/>
    </row>
    <row r="101" spans="1:10" ht="15">
      <c r="A101" s="19" t="s">
        <v>157</v>
      </c>
      <c r="B101" s="14" t="s">
        <v>12</v>
      </c>
      <c r="C101" s="15"/>
      <c r="D101" s="15"/>
      <c r="E101" s="15"/>
      <c r="F101" s="15"/>
      <c r="G101" s="15"/>
      <c r="H101" s="15"/>
      <c r="I101" s="23"/>
      <c r="J101" s="23"/>
    </row>
    <row r="102" spans="1:10" ht="15">
      <c r="A102" s="20" t="s">
        <v>158</v>
      </c>
      <c r="B102" s="21" t="s">
        <v>59</v>
      </c>
      <c r="C102" s="29">
        <v>26</v>
      </c>
      <c r="D102" s="29">
        <v>0</v>
      </c>
      <c r="E102" s="29">
        <f>C102*D102</f>
        <v>0</v>
      </c>
      <c r="F102" s="29">
        <v>0</v>
      </c>
      <c r="G102" s="29">
        <f>C102*F102</f>
        <v>0</v>
      </c>
      <c r="H102" s="29">
        <f>E102+G102</f>
        <v>0</v>
      </c>
      <c r="I102" s="23"/>
      <c r="J102" s="23"/>
    </row>
    <row r="103" spans="1:10" ht="15">
      <c r="A103" s="20" t="s">
        <v>159</v>
      </c>
      <c r="B103" s="21" t="s">
        <v>59</v>
      </c>
      <c r="C103" s="29">
        <v>64</v>
      </c>
      <c r="D103" s="29">
        <v>0</v>
      </c>
      <c r="E103" s="29">
        <f>C103*D103</f>
        <v>0</v>
      </c>
      <c r="F103" s="29">
        <v>0</v>
      </c>
      <c r="G103" s="29">
        <f>C103*F103</f>
        <v>0</v>
      </c>
      <c r="H103" s="29">
        <f>E103+G103</f>
        <v>0</v>
      </c>
      <c r="I103" s="23"/>
      <c r="J103" s="23"/>
    </row>
    <row r="104" spans="1:10" ht="15">
      <c r="A104" s="19" t="s">
        <v>160</v>
      </c>
      <c r="B104" s="14" t="s">
        <v>12</v>
      </c>
      <c r="C104" s="15"/>
      <c r="D104" s="15"/>
      <c r="E104" s="15"/>
      <c r="F104" s="15"/>
      <c r="G104" s="15"/>
      <c r="H104" s="15"/>
      <c r="I104" s="23"/>
      <c r="J104" s="23"/>
    </row>
    <row r="105" spans="1:10" ht="15">
      <c r="A105" s="20" t="s">
        <v>161</v>
      </c>
      <c r="B105" s="21" t="s">
        <v>59</v>
      </c>
      <c r="C105" s="29">
        <v>4</v>
      </c>
      <c r="D105" s="29">
        <v>0</v>
      </c>
      <c r="E105" s="29">
        <f>C105*D105</f>
        <v>0</v>
      </c>
      <c r="F105" s="29">
        <v>0</v>
      </c>
      <c r="G105" s="29">
        <f>C105*F105</f>
        <v>0</v>
      </c>
      <c r="H105" s="29">
        <f>E105+G105</f>
        <v>0</v>
      </c>
      <c r="I105" s="23"/>
      <c r="J105" s="23"/>
    </row>
    <row r="106" spans="1:10" ht="30">
      <c r="A106" s="19" t="s">
        <v>162</v>
      </c>
      <c r="B106" s="14" t="s">
        <v>12</v>
      </c>
      <c r="C106" s="15"/>
      <c r="D106" s="15"/>
      <c r="E106" s="15"/>
      <c r="F106" s="15"/>
      <c r="G106" s="15"/>
      <c r="H106" s="15"/>
      <c r="I106" s="23"/>
      <c r="J106" s="23"/>
    </row>
    <row r="107" spans="1:10" ht="15">
      <c r="A107" s="20" t="s">
        <v>163</v>
      </c>
      <c r="B107" s="21" t="s">
        <v>59</v>
      </c>
      <c r="C107" s="29">
        <v>3</v>
      </c>
      <c r="D107" s="29">
        <v>0</v>
      </c>
      <c r="E107" s="29">
        <f>C107*D107</f>
        <v>0</v>
      </c>
      <c r="F107" s="29">
        <v>0</v>
      </c>
      <c r="G107" s="29">
        <f>C107*F107</f>
        <v>0</v>
      </c>
      <c r="H107" s="29">
        <f>E107+G107</f>
        <v>0</v>
      </c>
      <c r="I107" s="23"/>
      <c r="J107" s="23"/>
    </row>
    <row r="108" spans="1:10" ht="15">
      <c r="A108" s="20" t="s">
        <v>164</v>
      </c>
      <c r="B108" s="21" t="s">
        <v>59</v>
      </c>
      <c r="C108" s="29">
        <v>10</v>
      </c>
      <c r="D108" s="29">
        <v>0</v>
      </c>
      <c r="E108" s="29">
        <f>C108*D108</f>
        <v>0</v>
      </c>
      <c r="F108" s="29">
        <v>0</v>
      </c>
      <c r="G108" s="29">
        <f>C108*F108</f>
        <v>0</v>
      </c>
      <c r="H108" s="29">
        <f>E108+G108</f>
        <v>0</v>
      </c>
      <c r="I108" s="23"/>
      <c r="J108" s="23"/>
    </row>
    <row r="109" spans="1:10" ht="15">
      <c r="A109" s="19" t="s">
        <v>165</v>
      </c>
      <c r="B109" s="14" t="s">
        <v>12</v>
      </c>
      <c r="C109" s="15"/>
      <c r="D109" s="15"/>
      <c r="E109" s="15"/>
      <c r="F109" s="15"/>
      <c r="G109" s="15"/>
      <c r="H109" s="15"/>
      <c r="I109" s="23"/>
      <c r="J109" s="23"/>
    </row>
    <row r="110" spans="1:10" ht="30">
      <c r="A110" s="20" t="s">
        <v>166</v>
      </c>
      <c r="B110" s="21" t="s">
        <v>59</v>
      </c>
      <c r="C110" s="29">
        <v>2</v>
      </c>
      <c r="D110" s="29">
        <v>0</v>
      </c>
      <c r="E110" s="29">
        <f>C110*D110</f>
        <v>0</v>
      </c>
      <c r="F110" s="29">
        <v>0</v>
      </c>
      <c r="G110" s="29">
        <f>C110*F110</f>
        <v>0</v>
      </c>
      <c r="H110" s="29">
        <f>E110+G110</f>
        <v>0</v>
      </c>
      <c r="I110" s="23"/>
      <c r="J110" s="23"/>
    </row>
    <row r="111" spans="1:10" ht="15">
      <c r="A111" s="19" t="s">
        <v>167</v>
      </c>
      <c r="B111" s="14" t="s">
        <v>12</v>
      </c>
      <c r="C111" s="15"/>
      <c r="D111" s="15"/>
      <c r="E111" s="15"/>
      <c r="F111" s="15"/>
      <c r="G111" s="15"/>
      <c r="H111" s="15">
        <f>E111+G111</f>
        <v>0</v>
      </c>
      <c r="I111" s="23"/>
      <c r="J111" s="23"/>
    </row>
    <row r="112" spans="1:10" ht="15">
      <c r="A112" s="19" t="s">
        <v>168</v>
      </c>
      <c r="B112" s="14" t="s">
        <v>12</v>
      </c>
      <c r="C112" s="15"/>
      <c r="D112" s="15"/>
      <c r="E112" s="15"/>
      <c r="F112" s="15"/>
      <c r="G112" s="15"/>
      <c r="H112" s="15"/>
      <c r="I112" s="23"/>
      <c r="J112" s="23"/>
    </row>
    <row r="113" spans="1:10" ht="15">
      <c r="A113" s="20" t="s">
        <v>169</v>
      </c>
      <c r="B113" s="21" t="s">
        <v>59</v>
      </c>
      <c r="C113" s="29">
        <v>7</v>
      </c>
      <c r="D113" s="29">
        <v>0</v>
      </c>
      <c r="E113" s="29">
        <f>C113*D113</f>
        <v>0</v>
      </c>
      <c r="F113" s="29">
        <v>0</v>
      </c>
      <c r="G113" s="29">
        <f>C113*F113</f>
        <v>0</v>
      </c>
      <c r="H113" s="29">
        <f>E113+G113</f>
        <v>0</v>
      </c>
      <c r="I113" s="23"/>
      <c r="J113" s="23"/>
    </row>
    <row r="114" spans="1:10" ht="15">
      <c r="A114" s="19" t="s">
        <v>170</v>
      </c>
      <c r="B114" s="14" t="s">
        <v>12</v>
      </c>
      <c r="C114" s="15"/>
      <c r="D114" s="15"/>
      <c r="E114" s="15"/>
      <c r="F114" s="15"/>
      <c r="G114" s="15"/>
      <c r="H114" s="15"/>
      <c r="I114" s="23"/>
      <c r="J114" s="23"/>
    </row>
    <row r="115" spans="1:10" ht="15">
      <c r="A115" s="20" t="s">
        <v>171</v>
      </c>
      <c r="B115" s="21" t="s">
        <v>59</v>
      </c>
      <c r="C115" s="29">
        <v>24</v>
      </c>
      <c r="D115" s="29">
        <v>0</v>
      </c>
      <c r="E115" s="29">
        <f>C115*D115</f>
        <v>0</v>
      </c>
      <c r="F115" s="29">
        <v>0</v>
      </c>
      <c r="G115" s="29">
        <f>C115*F115</f>
        <v>0</v>
      </c>
      <c r="H115" s="29">
        <f>E115+G115</f>
        <v>0</v>
      </c>
      <c r="I115" s="23"/>
      <c r="J115" s="23"/>
    </row>
    <row r="116" spans="1:10" ht="15">
      <c r="A116" s="20" t="s">
        <v>172</v>
      </c>
      <c r="B116" s="21" t="s">
        <v>59</v>
      </c>
      <c r="C116" s="29">
        <v>12</v>
      </c>
      <c r="D116" s="29">
        <v>0</v>
      </c>
      <c r="E116" s="29">
        <f>C116*D116</f>
        <v>0</v>
      </c>
      <c r="F116" s="29">
        <v>0</v>
      </c>
      <c r="G116" s="29">
        <f>C116*F116</f>
        <v>0</v>
      </c>
      <c r="H116" s="29">
        <f>E116+G116</f>
        <v>0</v>
      </c>
      <c r="I116" s="23"/>
      <c r="J116" s="23"/>
    </row>
    <row r="117" spans="1:10" ht="15">
      <c r="A117" s="20" t="s">
        <v>173</v>
      </c>
      <c r="B117" s="21" t="s">
        <v>59</v>
      </c>
      <c r="C117" s="29">
        <v>6</v>
      </c>
      <c r="D117" s="29">
        <v>0</v>
      </c>
      <c r="E117" s="29">
        <f>C117*D117</f>
        <v>0</v>
      </c>
      <c r="F117" s="29">
        <v>0</v>
      </c>
      <c r="G117" s="29">
        <f>C117*F117</f>
        <v>0</v>
      </c>
      <c r="H117" s="29">
        <f>E117+G117</f>
        <v>0</v>
      </c>
      <c r="I117" s="23"/>
      <c r="J117" s="23"/>
    </row>
    <row r="118" spans="1:10" ht="15">
      <c r="A118" s="19" t="s">
        <v>174</v>
      </c>
      <c r="B118" s="14" t="s">
        <v>12</v>
      </c>
      <c r="C118" s="15"/>
      <c r="D118" s="15"/>
      <c r="E118" s="15"/>
      <c r="F118" s="15"/>
      <c r="G118" s="15"/>
      <c r="H118" s="15"/>
      <c r="I118" s="23"/>
      <c r="J118" s="23"/>
    </row>
    <row r="119" spans="1:10" ht="15">
      <c r="A119" s="20" t="s">
        <v>175</v>
      </c>
      <c r="B119" s="21" t="s">
        <v>59</v>
      </c>
      <c r="C119" s="29">
        <v>14</v>
      </c>
      <c r="D119" s="29">
        <v>0</v>
      </c>
      <c r="E119" s="29">
        <f>C119*D119</f>
        <v>0</v>
      </c>
      <c r="F119" s="29">
        <v>0</v>
      </c>
      <c r="G119" s="29">
        <f>C119*F119</f>
        <v>0</v>
      </c>
      <c r="H119" s="29">
        <f>E119+G119</f>
        <v>0</v>
      </c>
      <c r="I119" s="23"/>
      <c r="J119" s="23"/>
    </row>
    <row r="120" spans="1:10" ht="15">
      <c r="A120" s="19" t="s">
        <v>176</v>
      </c>
      <c r="B120" s="14" t="s">
        <v>12</v>
      </c>
      <c r="C120" s="15"/>
      <c r="D120" s="15"/>
      <c r="E120" s="15"/>
      <c r="F120" s="15"/>
      <c r="G120" s="15"/>
      <c r="H120" s="15"/>
      <c r="I120" s="23"/>
      <c r="J120" s="23"/>
    </row>
    <row r="121" spans="1:10" ht="15">
      <c r="A121" s="20" t="s">
        <v>177</v>
      </c>
      <c r="B121" s="21" t="s">
        <v>98</v>
      </c>
      <c r="C121" s="29">
        <v>148</v>
      </c>
      <c r="D121" s="29">
        <v>0</v>
      </c>
      <c r="E121" s="29">
        <f>C121*D121</f>
        <v>0</v>
      </c>
      <c r="F121" s="29">
        <v>0</v>
      </c>
      <c r="G121" s="29">
        <f>C121*F121</f>
        <v>0</v>
      </c>
      <c r="H121" s="29">
        <f>E121+G121</f>
        <v>0</v>
      </c>
      <c r="I121" s="23"/>
      <c r="J121" s="23"/>
    </row>
    <row r="122" spans="1:10" ht="15">
      <c r="A122" s="20" t="s">
        <v>178</v>
      </c>
      <c r="B122" s="21" t="s">
        <v>98</v>
      </c>
      <c r="C122" s="29">
        <v>6</v>
      </c>
      <c r="D122" s="29">
        <v>0</v>
      </c>
      <c r="E122" s="29">
        <f>C122*D122</f>
        <v>0</v>
      </c>
      <c r="F122" s="29">
        <v>0</v>
      </c>
      <c r="G122" s="29">
        <f>C122*F122</f>
        <v>0</v>
      </c>
      <c r="H122" s="29">
        <f>E122+G122</f>
        <v>0</v>
      </c>
      <c r="I122" s="23"/>
      <c r="J122" s="23"/>
    </row>
    <row r="123" spans="1:10" ht="15">
      <c r="A123" s="20" t="s">
        <v>179</v>
      </c>
      <c r="B123" s="21" t="s">
        <v>98</v>
      </c>
      <c r="C123" s="29">
        <v>24</v>
      </c>
      <c r="D123" s="29">
        <v>0</v>
      </c>
      <c r="E123" s="29">
        <f>C123*D123</f>
        <v>0</v>
      </c>
      <c r="F123" s="29">
        <v>0</v>
      </c>
      <c r="G123" s="29">
        <f>C123*F123</f>
        <v>0</v>
      </c>
      <c r="H123" s="29">
        <f>E123+G123</f>
        <v>0</v>
      </c>
      <c r="I123" s="23"/>
      <c r="J123" s="23"/>
    </row>
    <row r="124" spans="1:10" ht="15">
      <c r="A124" s="20" t="s">
        <v>180</v>
      </c>
      <c r="B124" s="21" t="s">
        <v>98</v>
      </c>
      <c r="C124" s="29">
        <v>53</v>
      </c>
      <c r="D124" s="29">
        <v>0</v>
      </c>
      <c r="E124" s="29">
        <f>C124*D124</f>
        <v>0</v>
      </c>
      <c r="F124" s="29">
        <v>0</v>
      </c>
      <c r="G124" s="29">
        <f>C124*F124</f>
        <v>0</v>
      </c>
      <c r="H124" s="29">
        <f>E124+G124</f>
        <v>0</v>
      </c>
      <c r="I124" s="23"/>
      <c r="J124" s="23"/>
    </row>
    <row r="125" spans="1:10" ht="30">
      <c r="A125" s="19" t="s">
        <v>181</v>
      </c>
      <c r="B125" s="14" t="s">
        <v>12</v>
      </c>
      <c r="C125" s="15"/>
      <c r="D125" s="15"/>
      <c r="E125" s="15"/>
      <c r="F125" s="15"/>
      <c r="G125" s="15"/>
      <c r="H125" s="15"/>
      <c r="I125" s="23"/>
      <c r="J125" s="23"/>
    </row>
    <row r="126" spans="1:10" ht="15">
      <c r="A126" s="20" t="s">
        <v>182</v>
      </c>
      <c r="B126" s="21" t="s">
        <v>59</v>
      </c>
      <c r="C126" s="29">
        <v>52</v>
      </c>
      <c r="D126" s="29">
        <v>0</v>
      </c>
      <c r="E126" s="29">
        <f>C126*D126</f>
        <v>0</v>
      </c>
      <c r="F126" s="29">
        <v>0</v>
      </c>
      <c r="G126" s="29">
        <f>C126*F126</f>
        <v>0</v>
      </c>
      <c r="H126" s="29">
        <f>E126+G126</f>
        <v>0</v>
      </c>
      <c r="I126" s="23"/>
      <c r="J126" s="23"/>
    </row>
    <row r="127" spans="1:10" ht="15">
      <c r="A127" s="20" t="s">
        <v>183</v>
      </c>
      <c r="B127" s="21" t="s">
        <v>59</v>
      </c>
      <c r="C127" s="29">
        <v>2</v>
      </c>
      <c r="D127" s="29">
        <v>0</v>
      </c>
      <c r="E127" s="29">
        <f>C127*D127</f>
        <v>0</v>
      </c>
      <c r="F127" s="29">
        <v>0</v>
      </c>
      <c r="G127" s="29">
        <f>C127*F127</f>
        <v>0</v>
      </c>
      <c r="H127" s="29">
        <f>E127+G127</f>
        <v>0</v>
      </c>
      <c r="I127" s="23"/>
      <c r="J127" s="23"/>
    </row>
    <row r="128" spans="1:10" ht="15">
      <c r="A128" s="20" t="s">
        <v>184</v>
      </c>
      <c r="B128" s="21" t="s">
        <v>59</v>
      </c>
      <c r="C128" s="29">
        <v>12</v>
      </c>
      <c r="D128" s="29">
        <v>0</v>
      </c>
      <c r="E128" s="29">
        <f>C128*D128</f>
        <v>0</v>
      </c>
      <c r="F128" s="29">
        <v>0</v>
      </c>
      <c r="G128" s="29">
        <f>C128*F128</f>
        <v>0</v>
      </c>
      <c r="H128" s="29">
        <f>E128+G128</f>
        <v>0</v>
      </c>
      <c r="I128" s="23"/>
      <c r="J128" s="23"/>
    </row>
    <row r="129" spans="1:10" ht="15">
      <c r="A129" s="20" t="s">
        <v>185</v>
      </c>
      <c r="B129" s="21" t="s">
        <v>59</v>
      </c>
      <c r="C129" s="29">
        <v>12</v>
      </c>
      <c r="D129" s="29">
        <v>0</v>
      </c>
      <c r="E129" s="29">
        <f>C129*D129</f>
        <v>0</v>
      </c>
      <c r="F129" s="29">
        <v>0</v>
      </c>
      <c r="G129" s="29">
        <f>C129*F129</f>
        <v>0</v>
      </c>
      <c r="H129" s="29">
        <f>E129+G129</f>
        <v>0</v>
      </c>
      <c r="I129" s="23"/>
      <c r="J129" s="23"/>
    </row>
    <row r="130" spans="1:10" ht="15">
      <c r="A130" s="19" t="s">
        <v>186</v>
      </c>
      <c r="B130" s="14" t="s">
        <v>12</v>
      </c>
      <c r="C130" s="15"/>
      <c r="D130" s="15"/>
      <c r="E130" s="15"/>
      <c r="F130" s="15"/>
      <c r="G130" s="15"/>
      <c r="H130" s="15"/>
      <c r="I130" s="23"/>
      <c r="J130" s="23"/>
    </row>
    <row r="131" spans="1:10" ht="30">
      <c r="A131" s="20" t="s">
        <v>187</v>
      </c>
      <c r="B131" s="21" t="s">
        <v>188</v>
      </c>
      <c r="C131" s="29">
        <v>116</v>
      </c>
      <c r="D131" s="29">
        <v>0</v>
      </c>
      <c r="E131" s="29">
        <f aca="true" t="shared" si="12" ref="E131:E136">C131*D131</f>
        <v>0</v>
      </c>
      <c r="F131" s="29">
        <v>0</v>
      </c>
      <c r="G131" s="29">
        <f aca="true" t="shared" si="13" ref="G131:G136">C131*F131</f>
        <v>0</v>
      </c>
      <c r="H131" s="29">
        <f aca="true" t="shared" si="14" ref="H131:H136">E131+G131</f>
        <v>0</v>
      </c>
      <c r="I131" s="23"/>
      <c r="J131" s="23"/>
    </row>
    <row r="132" spans="1:10" ht="15">
      <c r="A132" s="20" t="s">
        <v>189</v>
      </c>
      <c r="B132" s="21" t="s">
        <v>188</v>
      </c>
      <c r="C132" s="29">
        <v>8</v>
      </c>
      <c r="D132" s="29">
        <v>0</v>
      </c>
      <c r="E132" s="29">
        <f t="shared" si="12"/>
        <v>0</v>
      </c>
      <c r="F132" s="29">
        <v>0</v>
      </c>
      <c r="G132" s="29">
        <f t="shared" si="13"/>
        <v>0</v>
      </c>
      <c r="H132" s="29">
        <f t="shared" si="14"/>
        <v>0</v>
      </c>
      <c r="I132" s="23"/>
      <c r="J132" s="23"/>
    </row>
    <row r="133" spans="1:10" ht="15">
      <c r="A133" s="20" t="s">
        <v>190</v>
      </c>
      <c r="B133" s="21" t="s">
        <v>188</v>
      </c>
      <c r="C133" s="29">
        <v>16</v>
      </c>
      <c r="D133" s="29">
        <v>0</v>
      </c>
      <c r="E133" s="29">
        <f t="shared" si="12"/>
        <v>0</v>
      </c>
      <c r="F133" s="29">
        <v>0</v>
      </c>
      <c r="G133" s="29">
        <f t="shared" si="13"/>
        <v>0</v>
      </c>
      <c r="H133" s="29">
        <f t="shared" si="14"/>
        <v>0</v>
      </c>
      <c r="I133" s="23"/>
      <c r="J133" s="23"/>
    </row>
    <row r="134" spans="1:10" ht="15">
      <c r="A134" s="20" t="s">
        <v>191</v>
      </c>
      <c r="B134" s="21" t="s">
        <v>188</v>
      </c>
      <c r="C134" s="29">
        <v>18</v>
      </c>
      <c r="D134" s="29">
        <v>0</v>
      </c>
      <c r="E134" s="29">
        <f t="shared" si="12"/>
        <v>0</v>
      </c>
      <c r="F134" s="29">
        <v>0</v>
      </c>
      <c r="G134" s="29">
        <f t="shared" si="13"/>
        <v>0</v>
      </c>
      <c r="H134" s="29">
        <f t="shared" si="14"/>
        <v>0</v>
      </c>
      <c r="I134" s="23"/>
      <c r="J134" s="23"/>
    </row>
    <row r="135" spans="1:10" ht="15">
      <c r="A135" s="20" t="s">
        <v>192</v>
      </c>
      <c r="B135" s="21" t="s">
        <v>188</v>
      </c>
      <c r="C135" s="29">
        <v>4</v>
      </c>
      <c r="D135" s="29">
        <v>0</v>
      </c>
      <c r="E135" s="29">
        <f t="shared" si="12"/>
        <v>0</v>
      </c>
      <c r="F135" s="29">
        <v>0</v>
      </c>
      <c r="G135" s="29">
        <f t="shared" si="13"/>
        <v>0</v>
      </c>
      <c r="H135" s="29">
        <f t="shared" si="14"/>
        <v>0</v>
      </c>
      <c r="I135" s="23"/>
      <c r="J135" s="23"/>
    </row>
    <row r="136" spans="1:10" ht="15">
      <c r="A136" s="20" t="s">
        <v>193</v>
      </c>
      <c r="B136" s="21" t="s">
        <v>188</v>
      </c>
      <c r="C136" s="29">
        <v>16</v>
      </c>
      <c r="D136" s="29">
        <v>0</v>
      </c>
      <c r="E136" s="29">
        <f t="shared" si="12"/>
        <v>0</v>
      </c>
      <c r="F136" s="29">
        <v>0</v>
      </c>
      <c r="G136" s="29">
        <f t="shared" si="13"/>
        <v>0</v>
      </c>
      <c r="H136" s="29">
        <f t="shared" si="14"/>
        <v>0</v>
      </c>
      <c r="I136" s="23"/>
      <c r="J136" s="23"/>
    </row>
    <row r="137" spans="1:10" ht="15">
      <c r="A137" s="19" t="s">
        <v>194</v>
      </c>
      <c r="B137" s="14" t="s">
        <v>12</v>
      </c>
      <c r="C137" s="15"/>
      <c r="D137" s="15"/>
      <c r="E137" s="15"/>
      <c r="F137" s="15"/>
      <c r="G137" s="15"/>
      <c r="H137" s="15"/>
      <c r="I137" s="23"/>
      <c r="J137" s="23"/>
    </row>
    <row r="138" spans="1:10" ht="15">
      <c r="A138" s="19" t="s">
        <v>195</v>
      </c>
      <c r="B138" s="14" t="s">
        <v>12</v>
      </c>
      <c r="C138" s="15"/>
      <c r="D138" s="15"/>
      <c r="E138" s="15"/>
      <c r="F138" s="15"/>
      <c r="G138" s="15"/>
      <c r="H138" s="15"/>
      <c r="I138" s="23"/>
      <c r="J138" s="23"/>
    </row>
    <row r="139" spans="1:10" ht="15">
      <c r="A139" s="20" t="s">
        <v>196</v>
      </c>
      <c r="B139" s="21" t="s">
        <v>188</v>
      </c>
      <c r="C139" s="29">
        <v>84</v>
      </c>
      <c r="D139" s="29">
        <v>0</v>
      </c>
      <c r="E139" s="29">
        <f>C139*D139</f>
        <v>0</v>
      </c>
      <c r="F139" s="29">
        <v>0</v>
      </c>
      <c r="G139" s="29">
        <f>C139*F139</f>
        <v>0</v>
      </c>
      <c r="H139" s="29">
        <f>E139+G139</f>
        <v>0</v>
      </c>
      <c r="I139" s="23"/>
      <c r="J139" s="23"/>
    </row>
    <row r="140" spans="1:10" ht="15">
      <c r="A140" s="20" t="s">
        <v>197</v>
      </c>
      <c r="B140" s="21" t="s">
        <v>188</v>
      </c>
      <c r="C140" s="29">
        <v>12</v>
      </c>
      <c r="D140" s="29">
        <v>0</v>
      </c>
      <c r="E140" s="29">
        <f>C140*D140</f>
        <v>0</v>
      </c>
      <c r="F140" s="29">
        <v>0</v>
      </c>
      <c r="G140" s="29">
        <f>C140*F140</f>
        <v>0</v>
      </c>
      <c r="H140" s="29">
        <f>E140+G140</f>
        <v>0</v>
      </c>
      <c r="I140" s="23"/>
      <c r="J140" s="23"/>
    </row>
    <row r="141" spans="1:10" ht="30">
      <c r="A141" s="20" t="s">
        <v>198</v>
      </c>
      <c r="B141" s="21" t="s">
        <v>188</v>
      </c>
      <c r="C141" s="29">
        <v>8</v>
      </c>
      <c r="D141" s="29">
        <v>0</v>
      </c>
      <c r="E141" s="29">
        <f>C141*D141</f>
        <v>0</v>
      </c>
      <c r="F141" s="29">
        <v>0</v>
      </c>
      <c r="G141" s="29">
        <f>C141*F141</f>
        <v>0</v>
      </c>
      <c r="H141" s="29">
        <f>E141+G141</f>
        <v>0</v>
      </c>
      <c r="I141" s="23"/>
      <c r="J141" s="23"/>
    </row>
    <row r="142" spans="1:10" ht="15">
      <c r="A142" s="18" t="s">
        <v>199</v>
      </c>
      <c r="B142" s="5" t="s">
        <v>12</v>
      </c>
      <c r="C142" s="13"/>
      <c r="D142" s="13"/>
      <c r="E142" s="13">
        <f>SUM(E30:E141)</f>
        <v>0</v>
      </c>
      <c r="F142" s="13"/>
      <c r="G142" s="13">
        <f>SUM(G30:G141)</f>
        <v>0</v>
      </c>
      <c r="H142" s="13">
        <f>SUM(H30:H141)</f>
        <v>0</v>
      </c>
      <c r="I142" s="23"/>
      <c r="J142" s="23"/>
    </row>
    <row r="143" spans="1:10" ht="15">
      <c r="A143" s="26" t="s">
        <v>200</v>
      </c>
      <c r="B143" s="27" t="s">
        <v>12</v>
      </c>
      <c r="C143" s="28"/>
      <c r="D143" s="28"/>
      <c r="E143" s="28">
        <f>SUM(E10:E26,E28,E30:E141)</f>
        <v>0</v>
      </c>
      <c r="F143" s="28"/>
      <c r="G143" s="28">
        <f>SUM(G10:G26,G28,G30:G141)</f>
        <v>0</v>
      </c>
      <c r="H143" s="28">
        <f>SUM(H10:H26,H28,H30:H141)</f>
        <v>0</v>
      </c>
      <c r="I143" s="23"/>
      <c r="J143" s="23"/>
    </row>
    <row r="144" spans="1:10" ht="15">
      <c r="A144" s="20" t="s">
        <v>12</v>
      </c>
      <c r="B144" s="21" t="s">
        <v>12</v>
      </c>
      <c r="C144" s="29"/>
      <c r="D144" s="29"/>
      <c r="E144" s="29"/>
      <c r="F144" s="29"/>
      <c r="G144" s="29"/>
      <c r="H144" s="29">
        <f>E144+G144</f>
        <v>0</v>
      </c>
      <c r="I144" s="23"/>
      <c r="J144" s="23"/>
    </row>
    <row r="145" spans="1:10" ht="15">
      <c r="A145" s="26" t="s">
        <v>201</v>
      </c>
      <c r="B145" s="27" t="s">
        <v>12</v>
      </c>
      <c r="C145" s="28"/>
      <c r="D145" s="28"/>
      <c r="E145" s="28"/>
      <c r="F145" s="28"/>
      <c r="G145" s="28"/>
      <c r="H145" s="28"/>
      <c r="I145" s="23"/>
      <c r="J145" s="23"/>
    </row>
    <row r="146" spans="1:10" ht="15">
      <c r="A146" s="18" t="s">
        <v>202</v>
      </c>
      <c r="B146" s="5" t="s">
        <v>12</v>
      </c>
      <c r="C146" s="13"/>
      <c r="D146" s="13"/>
      <c r="E146" s="13"/>
      <c r="F146" s="13"/>
      <c r="G146" s="13"/>
      <c r="H146" s="13"/>
      <c r="I146" s="23"/>
      <c r="J146" s="23"/>
    </row>
    <row r="147" spans="1:10" ht="15">
      <c r="A147" s="30" t="s">
        <v>203</v>
      </c>
      <c r="B147" s="31" t="s">
        <v>12</v>
      </c>
      <c r="C147" s="32"/>
      <c r="D147" s="32"/>
      <c r="E147" s="32"/>
      <c r="F147" s="32"/>
      <c r="G147" s="32"/>
      <c r="H147" s="32"/>
      <c r="I147" s="23"/>
      <c r="J147" s="23"/>
    </row>
    <row r="148" spans="1:10" ht="165">
      <c r="A148" s="36" t="s">
        <v>204</v>
      </c>
      <c r="B148" s="21" t="s">
        <v>59</v>
      </c>
      <c r="C148" s="29">
        <v>1</v>
      </c>
      <c r="D148" s="29">
        <v>0</v>
      </c>
      <c r="E148" s="29">
        <f>C148*D148</f>
        <v>0</v>
      </c>
      <c r="F148" s="29">
        <v>0</v>
      </c>
      <c r="G148" s="29">
        <f>C148*F148</f>
        <v>0</v>
      </c>
      <c r="H148" s="29">
        <f>E148+G148</f>
        <v>0</v>
      </c>
      <c r="I148" s="23"/>
      <c r="J148" s="23"/>
    </row>
    <row r="149" spans="1:10" ht="90">
      <c r="A149" s="36" t="s">
        <v>205</v>
      </c>
      <c r="B149" s="21" t="s">
        <v>59</v>
      </c>
      <c r="C149" s="29">
        <v>1</v>
      </c>
      <c r="D149" s="29">
        <v>0</v>
      </c>
      <c r="E149" s="29">
        <f>C149*D149</f>
        <v>0</v>
      </c>
      <c r="F149" s="29">
        <v>0</v>
      </c>
      <c r="G149" s="29">
        <f>C149*F149</f>
        <v>0</v>
      </c>
      <c r="H149" s="29">
        <f>E149+G149</f>
        <v>0</v>
      </c>
      <c r="I149" s="23"/>
      <c r="J149" s="23"/>
    </row>
    <row r="150" spans="1:10" ht="15">
      <c r="A150" s="20" t="s">
        <v>206</v>
      </c>
      <c r="B150" s="21" t="s">
        <v>59</v>
      </c>
      <c r="C150" s="29">
        <v>1</v>
      </c>
      <c r="D150" s="29">
        <v>0</v>
      </c>
      <c r="E150" s="29">
        <f>C150*D150</f>
        <v>0</v>
      </c>
      <c r="F150" s="29">
        <v>0</v>
      </c>
      <c r="G150" s="29">
        <f>C150*F150</f>
        <v>0</v>
      </c>
      <c r="H150" s="29">
        <f>E150+G150</f>
        <v>0</v>
      </c>
      <c r="I150" s="23"/>
      <c r="J150" s="23"/>
    </row>
    <row r="151" spans="1:10" ht="30">
      <c r="A151" s="20" t="s">
        <v>207</v>
      </c>
      <c r="B151" s="21" t="s">
        <v>59</v>
      </c>
      <c r="C151" s="29">
        <v>8</v>
      </c>
      <c r="D151" s="29">
        <v>0</v>
      </c>
      <c r="E151" s="29">
        <f>C151*D151</f>
        <v>0</v>
      </c>
      <c r="F151" s="29">
        <v>0</v>
      </c>
      <c r="G151" s="29">
        <f>C151*F151</f>
        <v>0</v>
      </c>
      <c r="H151" s="29">
        <f>E151+G151</f>
        <v>0</v>
      </c>
      <c r="I151" s="23"/>
      <c r="J151" s="23"/>
    </row>
    <row r="152" spans="1:10" ht="15">
      <c r="A152" s="20" t="s">
        <v>208</v>
      </c>
      <c r="B152" s="21" t="s">
        <v>59</v>
      </c>
      <c r="C152" s="29">
        <v>1</v>
      </c>
      <c r="D152" s="29">
        <v>0</v>
      </c>
      <c r="E152" s="29">
        <f>C152*D152</f>
        <v>0</v>
      </c>
      <c r="F152" s="29">
        <v>0</v>
      </c>
      <c r="G152" s="29">
        <f>C152*F152</f>
        <v>0</v>
      </c>
      <c r="H152" s="29">
        <f>E152+G152</f>
        <v>0</v>
      </c>
      <c r="I152" s="23"/>
      <c r="J152" s="23"/>
    </row>
    <row r="153" spans="1:10" ht="15">
      <c r="A153" s="30" t="s">
        <v>209</v>
      </c>
      <c r="B153" s="31" t="s">
        <v>12</v>
      </c>
      <c r="C153" s="32"/>
      <c r="D153" s="32"/>
      <c r="E153" s="32">
        <f>SUM(E148:E152)</f>
        <v>0</v>
      </c>
      <c r="F153" s="32"/>
      <c r="G153" s="32">
        <f>SUM(G148:G152)</f>
        <v>0</v>
      </c>
      <c r="H153" s="32">
        <f>SUM(H148:H152)</f>
        <v>0</v>
      </c>
      <c r="I153" s="23"/>
      <c r="J153" s="23"/>
    </row>
    <row r="154" spans="1:10" ht="15">
      <c r="A154" s="20" t="s">
        <v>12</v>
      </c>
      <c r="B154" s="21" t="s">
        <v>12</v>
      </c>
      <c r="C154" s="29"/>
      <c r="D154" s="29"/>
      <c r="E154" s="29"/>
      <c r="F154" s="29"/>
      <c r="G154" s="29"/>
      <c r="H154" s="29">
        <f>E154+G154</f>
        <v>0</v>
      </c>
      <c r="I154" s="23"/>
      <c r="J154" s="23"/>
    </row>
    <row r="155" spans="1:10" ht="15">
      <c r="A155" s="30" t="s">
        <v>210</v>
      </c>
      <c r="B155" s="31" t="s">
        <v>12</v>
      </c>
      <c r="C155" s="32"/>
      <c r="D155" s="32"/>
      <c r="E155" s="32"/>
      <c r="F155" s="32"/>
      <c r="G155" s="32"/>
      <c r="H155" s="32"/>
      <c r="I155" s="23"/>
      <c r="J155" s="23"/>
    </row>
    <row r="156" spans="1:10" ht="15">
      <c r="A156" s="19" t="s">
        <v>211</v>
      </c>
      <c r="B156" s="14" t="s">
        <v>12</v>
      </c>
      <c r="C156" s="15"/>
      <c r="D156" s="15"/>
      <c r="E156" s="15"/>
      <c r="F156" s="15"/>
      <c r="G156" s="15"/>
      <c r="H156" s="15">
        <f aca="true" t="shared" si="15" ref="H156:H174">E156+G156</f>
        <v>0</v>
      </c>
      <c r="I156" s="23"/>
      <c r="J156" s="23"/>
    </row>
    <row r="157" spans="1:10" ht="30">
      <c r="A157" s="20" t="s">
        <v>212</v>
      </c>
      <c r="B157" s="21" t="s">
        <v>59</v>
      </c>
      <c r="C157" s="29">
        <v>1</v>
      </c>
      <c r="D157" s="29">
        <v>0</v>
      </c>
      <c r="E157" s="29">
        <f aca="true" t="shared" si="16" ref="E157:E174">C157*D157</f>
        <v>0</v>
      </c>
      <c r="F157" s="29">
        <v>0</v>
      </c>
      <c r="G157" s="29">
        <f aca="true" t="shared" si="17" ref="G157:G174">C157*F157</f>
        <v>0</v>
      </c>
      <c r="H157" s="29">
        <f t="shared" si="15"/>
        <v>0</v>
      </c>
      <c r="I157" s="23"/>
      <c r="J157" s="23"/>
    </row>
    <row r="158" spans="1:10" ht="15">
      <c r="A158" s="20" t="s">
        <v>213</v>
      </c>
      <c r="B158" s="21" t="s">
        <v>59</v>
      </c>
      <c r="C158" s="29">
        <v>1</v>
      </c>
      <c r="D158" s="29">
        <v>0</v>
      </c>
      <c r="E158" s="29">
        <f t="shared" si="16"/>
        <v>0</v>
      </c>
      <c r="F158" s="29">
        <v>0</v>
      </c>
      <c r="G158" s="29">
        <f t="shared" si="17"/>
        <v>0</v>
      </c>
      <c r="H158" s="29">
        <f t="shared" si="15"/>
        <v>0</v>
      </c>
      <c r="I158" s="23"/>
      <c r="J158" s="23"/>
    </row>
    <row r="159" spans="1:10" ht="30">
      <c r="A159" s="20" t="s">
        <v>214</v>
      </c>
      <c r="B159" s="21" t="s">
        <v>59</v>
      </c>
      <c r="C159" s="29">
        <v>1</v>
      </c>
      <c r="D159" s="29">
        <v>0</v>
      </c>
      <c r="E159" s="29">
        <f t="shared" si="16"/>
        <v>0</v>
      </c>
      <c r="F159" s="29">
        <v>0</v>
      </c>
      <c r="G159" s="29">
        <f t="shared" si="17"/>
        <v>0</v>
      </c>
      <c r="H159" s="29">
        <f t="shared" si="15"/>
        <v>0</v>
      </c>
      <c r="I159" s="23"/>
      <c r="J159" s="23"/>
    </row>
    <row r="160" spans="1:10" ht="15">
      <c r="A160" s="20" t="s">
        <v>215</v>
      </c>
      <c r="B160" s="21" t="s">
        <v>59</v>
      </c>
      <c r="C160" s="29">
        <v>1</v>
      </c>
      <c r="D160" s="29">
        <v>0</v>
      </c>
      <c r="E160" s="29">
        <f t="shared" si="16"/>
        <v>0</v>
      </c>
      <c r="F160" s="29">
        <v>0</v>
      </c>
      <c r="G160" s="29">
        <f t="shared" si="17"/>
        <v>0</v>
      </c>
      <c r="H160" s="29">
        <f t="shared" si="15"/>
        <v>0</v>
      </c>
      <c r="I160" s="23"/>
      <c r="J160" s="23"/>
    </row>
    <row r="161" spans="1:10" ht="15">
      <c r="A161" s="20" t="s">
        <v>216</v>
      </c>
      <c r="B161" s="21" t="s">
        <v>59</v>
      </c>
      <c r="C161" s="29">
        <v>1</v>
      </c>
      <c r="D161" s="29">
        <v>0</v>
      </c>
      <c r="E161" s="29">
        <f t="shared" si="16"/>
        <v>0</v>
      </c>
      <c r="F161" s="29">
        <v>0</v>
      </c>
      <c r="G161" s="29">
        <f t="shared" si="17"/>
        <v>0</v>
      </c>
      <c r="H161" s="29">
        <f t="shared" si="15"/>
        <v>0</v>
      </c>
      <c r="I161" s="23"/>
      <c r="J161" s="23"/>
    </row>
    <row r="162" spans="1:10" ht="15">
      <c r="A162" s="20" t="s">
        <v>217</v>
      </c>
      <c r="B162" s="21" t="s">
        <v>59</v>
      </c>
      <c r="C162" s="29">
        <v>1</v>
      </c>
      <c r="D162" s="29">
        <v>0</v>
      </c>
      <c r="E162" s="29">
        <f t="shared" si="16"/>
        <v>0</v>
      </c>
      <c r="F162" s="29">
        <v>0</v>
      </c>
      <c r="G162" s="29">
        <f t="shared" si="17"/>
        <v>0</v>
      </c>
      <c r="H162" s="29">
        <f t="shared" si="15"/>
        <v>0</v>
      </c>
      <c r="I162" s="23"/>
      <c r="J162" s="23"/>
    </row>
    <row r="163" spans="1:10" ht="30">
      <c r="A163" s="20" t="s">
        <v>218</v>
      </c>
      <c r="B163" s="21" t="s">
        <v>59</v>
      </c>
      <c r="C163" s="29">
        <v>1</v>
      </c>
      <c r="D163" s="29">
        <v>0</v>
      </c>
      <c r="E163" s="29">
        <f t="shared" si="16"/>
        <v>0</v>
      </c>
      <c r="F163" s="29">
        <v>0</v>
      </c>
      <c r="G163" s="29">
        <f t="shared" si="17"/>
        <v>0</v>
      </c>
      <c r="H163" s="29">
        <f t="shared" si="15"/>
        <v>0</v>
      </c>
      <c r="I163" s="23"/>
      <c r="J163" s="23"/>
    </row>
    <row r="164" spans="1:10" ht="30">
      <c r="A164" s="20" t="s">
        <v>219</v>
      </c>
      <c r="B164" s="21" t="s">
        <v>59</v>
      </c>
      <c r="C164" s="29">
        <v>2</v>
      </c>
      <c r="D164" s="29">
        <v>0</v>
      </c>
      <c r="E164" s="29">
        <f t="shared" si="16"/>
        <v>0</v>
      </c>
      <c r="F164" s="29">
        <v>0</v>
      </c>
      <c r="G164" s="29">
        <f t="shared" si="17"/>
        <v>0</v>
      </c>
      <c r="H164" s="29">
        <f t="shared" si="15"/>
        <v>0</v>
      </c>
      <c r="I164" s="23"/>
      <c r="J164" s="23"/>
    </row>
    <row r="165" spans="1:10" ht="15">
      <c r="A165" s="20" t="s">
        <v>220</v>
      </c>
      <c r="B165" s="21" t="s">
        <v>59</v>
      </c>
      <c r="C165" s="29">
        <v>2</v>
      </c>
      <c r="D165" s="29">
        <v>0</v>
      </c>
      <c r="E165" s="29">
        <f t="shared" si="16"/>
        <v>0</v>
      </c>
      <c r="F165" s="29">
        <v>0</v>
      </c>
      <c r="G165" s="29">
        <f t="shared" si="17"/>
        <v>0</v>
      </c>
      <c r="H165" s="29">
        <f t="shared" si="15"/>
        <v>0</v>
      </c>
      <c r="I165" s="23"/>
      <c r="J165" s="23"/>
    </row>
    <row r="166" spans="1:10" ht="15">
      <c r="A166" s="20" t="s">
        <v>221</v>
      </c>
      <c r="B166" s="21" t="s">
        <v>59</v>
      </c>
      <c r="C166" s="29">
        <v>3</v>
      </c>
      <c r="D166" s="29">
        <v>0</v>
      </c>
      <c r="E166" s="29">
        <f t="shared" si="16"/>
        <v>0</v>
      </c>
      <c r="F166" s="29">
        <v>0</v>
      </c>
      <c r="G166" s="29">
        <f t="shared" si="17"/>
        <v>0</v>
      </c>
      <c r="H166" s="29">
        <f t="shared" si="15"/>
        <v>0</v>
      </c>
      <c r="I166" s="23"/>
      <c r="J166" s="23"/>
    </row>
    <row r="167" spans="1:10" ht="15">
      <c r="A167" s="20" t="s">
        <v>222</v>
      </c>
      <c r="B167" s="21" t="s">
        <v>59</v>
      </c>
      <c r="C167" s="29">
        <v>4</v>
      </c>
      <c r="D167" s="29">
        <v>0</v>
      </c>
      <c r="E167" s="29">
        <f t="shared" si="16"/>
        <v>0</v>
      </c>
      <c r="F167" s="29">
        <v>0</v>
      </c>
      <c r="G167" s="29">
        <f t="shared" si="17"/>
        <v>0</v>
      </c>
      <c r="H167" s="29">
        <f t="shared" si="15"/>
        <v>0</v>
      </c>
      <c r="I167" s="23"/>
      <c r="J167" s="23"/>
    </row>
    <row r="168" spans="1:10" ht="15">
      <c r="A168" s="20" t="s">
        <v>223</v>
      </c>
      <c r="B168" s="21" t="s">
        <v>59</v>
      </c>
      <c r="C168" s="29">
        <v>27</v>
      </c>
      <c r="D168" s="29">
        <v>0</v>
      </c>
      <c r="E168" s="29">
        <f t="shared" si="16"/>
        <v>0</v>
      </c>
      <c r="F168" s="29">
        <v>0</v>
      </c>
      <c r="G168" s="29">
        <f t="shared" si="17"/>
        <v>0</v>
      </c>
      <c r="H168" s="29">
        <f t="shared" si="15"/>
        <v>0</v>
      </c>
      <c r="I168" s="23"/>
      <c r="J168" s="23"/>
    </row>
    <row r="169" spans="1:10" ht="15">
      <c r="A169" s="20" t="s">
        <v>224</v>
      </c>
      <c r="B169" s="21" t="s">
        <v>59</v>
      </c>
      <c r="C169" s="29">
        <v>27</v>
      </c>
      <c r="D169" s="29">
        <v>0</v>
      </c>
      <c r="E169" s="29">
        <f t="shared" si="16"/>
        <v>0</v>
      </c>
      <c r="F169" s="29">
        <v>0</v>
      </c>
      <c r="G169" s="29">
        <f t="shared" si="17"/>
        <v>0</v>
      </c>
      <c r="H169" s="29">
        <f t="shared" si="15"/>
        <v>0</v>
      </c>
      <c r="I169" s="23"/>
      <c r="J169" s="23"/>
    </row>
    <row r="170" spans="1:10" ht="30">
      <c r="A170" s="20" t="s">
        <v>225</v>
      </c>
      <c r="B170" s="21" t="s">
        <v>59</v>
      </c>
      <c r="C170" s="29">
        <v>1</v>
      </c>
      <c r="D170" s="29">
        <v>0</v>
      </c>
      <c r="E170" s="29">
        <f t="shared" si="16"/>
        <v>0</v>
      </c>
      <c r="F170" s="29">
        <v>0</v>
      </c>
      <c r="G170" s="29">
        <f t="shared" si="17"/>
        <v>0</v>
      </c>
      <c r="H170" s="29">
        <f t="shared" si="15"/>
        <v>0</v>
      </c>
      <c r="I170" s="23"/>
      <c r="J170" s="23"/>
    </row>
    <row r="171" spans="1:10" ht="30">
      <c r="A171" s="20" t="s">
        <v>226</v>
      </c>
      <c r="B171" s="21" t="s">
        <v>59</v>
      </c>
      <c r="C171" s="29">
        <v>1</v>
      </c>
      <c r="D171" s="29">
        <v>0</v>
      </c>
      <c r="E171" s="29">
        <f t="shared" si="16"/>
        <v>0</v>
      </c>
      <c r="F171" s="29">
        <v>0</v>
      </c>
      <c r="G171" s="29">
        <f t="shared" si="17"/>
        <v>0</v>
      </c>
      <c r="H171" s="29">
        <f t="shared" si="15"/>
        <v>0</v>
      </c>
      <c r="I171" s="23"/>
      <c r="J171" s="23"/>
    </row>
    <row r="172" spans="1:10" ht="15">
      <c r="A172" s="20" t="s">
        <v>227</v>
      </c>
      <c r="B172" s="21" t="s">
        <v>59</v>
      </c>
      <c r="C172" s="29">
        <v>4</v>
      </c>
      <c r="D172" s="29">
        <v>0</v>
      </c>
      <c r="E172" s="29">
        <f t="shared" si="16"/>
        <v>0</v>
      </c>
      <c r="F172" s="29">
        <v>0</v>
      </c>
      <c r="G172" s="29">
        <f t="shared" si="17"/>
        <v>0</v>
      </c>
      <c r="H172" s="29">
        <f t="shared" si="15"/>
        <v>0</v>
      </c>
      <c r="I172" s="23"/>
      <c r="J172" s="23"/>
    </row>
    <row r="173" spans="1:10" ht="15">
      <c r="A173" s="20" t="s">
        <v>228</v>
      </c>
      <c r="B173" s="21" t="s">
        <v>59</v>
      </c>
      <c r="C173" s="29">
        <v>4</v>
      </c>
      <c r="D173" s="29">
        <v>0</v>
      </c>
      <c r="E173" s="29">
        <f t="shared" si="16"/>
        <v>0</v>
      </c>
      <c r="F173" s="29">
        <v>0</v>
      </c>
      <c r="G173" s="29">
        <f t="shared" si="17"/>
        <v>0</v>
      </c>
      <c r="H173" s="29">
        <f t="shared" si="15"/>
        <v>0</v>
      </c>
      <c r="I173" s="23"/>
      <c r="J173" s="23"/>
    </row>
    <row r="174" spans="1:10" ht="30">
      <c r="A174" s="20" t="s">
        <v>229</v>
      </c>
      <c r="B174" s="21" t="s">
        <v>59</v>
      </c>
      <c r="C174" s="29">
        <v>1</v>
      </c>
      <c r="D174" s="29">
        <v>0</v>
      </c>
      <c r="E174" s="29">
        <f t="shared" si="16"/>
        <v>0</v>
      </c>
      <c r="F174" s="29">
        <v>0</v>
      </c>
      <c r="G174" s="29">
        <f t="shared" si="17"/>
        <v>0</v>
      </c>
      <c r="H174" s="29">
        <f t="shared" si="15"/>
        <v>0</v>
      </c>
      <c r="I174" s="23"/>
      <c r="J174" s="23"/>
    </row>
    <row r="175" spans="1:10" ht="15">
      <c r="A175" s="30" t="s">
        <v>230</v>
      </c>
      <c r="B175" s="31" t="s">
        <v>12</v>
      </c>
      <c r="C175" s="32"/>
      <c r="D175" s="32"/>
      <c r="E175" s="32">
        <f>SUM(E156:E174)</f>
        <v>0</v>
      </c>
      <c r="F175" s="32"/>
      <c r="G175" s="32">
        <f>SUM(G156:G174)</f>
        <v>0</v>
      </c>
      <c r="H175" s="32">
        <f>SUM(H156:H174)</f>
        <v>0</v>
      </c>
      <c r="I175" s="23"/>
      <c r="J175" s="23"/>
    </row>
    <row r="176" spans="1:10" ht="15">
      <c r="A176" s="20" t="s">
        <v>12</v>
      </c>
      <c r="B176" s="21" t="s">
        <v>12</v>
      </c>
      <c r="C176" s="29"/>
      <c r="D176" s="29"/>
      <c r="E176" s="29"/>
      <c r="F176" s="29"/>
      <c r="G176" s="29"/>
      <c r="H176" s="29">
        <f>E176+G176</f>
        <v>0</v>
      </c>
      <c r="I176" s="23"/>
      <c r="J176" s="23"/>
    </row>
    <row r="177" spans="1:10" ht="15">
      <c r="A177" s="30" t="s">
        <v>231</v>
      </c>
      <c r="B177" s="31" t="s">
        <v>12</v>
      </c>
      <c r="C177" s="32"/>
      <c r="D177" s="32"/>
      <c r="E177" s="32"/>
      <c r="F177" s="32"/>
      <c r="G177" s="32"/>
      <c r="H177" s="32"/>
      <c r="I177" s="23"/>
      <c r="J177" s="23"/>
    </row>
    <row r="178" spans="1:10" ht="15">
      <c r="A178" s="20" t="s">
        <v>84</v>
      </c>
      <c r="B178" s="21" t="s">
        <v>59</v>
      </c>
      <c r="C178" s="29">
        <v>16</v>
      </c>
      <c r="D178" s="29">
        <v>0</v>
      </c>
      <c r="E178" s="29">
        <f aca="true" t="shared" si="18" ref="E178:E187">C178*D178</f>
        <v>0</v>
      </c>
      <c r="F178" s="29">
        <v>0</v>
      </c>
      <c r="G178" s="29">
        <f aca="true" t="shared" si="19" ref="G178:G187">C178*F178</f>
        <v>0</v>
      </c>
      <c r="H178" s="29">
        <f aca="true" t="shared" si="20" ref="H178:H187">E178+G178</f>
        <v>0</v>
      </c>
      <c r="I178" s="23"/>
      <c r="J178" s="23"/>
    </row>
    <row r="179" spans="1:10" ht="15">
      <c r="A179" s="20" t="s">
        <v>85</v>
      </c>
      <c r="B179" s="21" t="s">
        <v>59</v>
      </c>
      <c r="C179" s="29">
        <v>12</v>
      </c>
      <c r="D179" s="29">
        <v>0</v>
      </c>
      <c r="E179" s="29">
        <f t="shared" si="18"/>
        <v>0</v>
      </c>
      <c r="F179" s="29">
        <v>0</v>
      </c>
      <c r="G179" s="29">
        <f t="shared" si="19"/>
        <v>0</v>
      </c>
      <c r="H179" s="29">
        <f t="shared" si="20"/>
        <v>0</v>
      </c>
      <c r="I179" s="23"/>
      <c r="J179" s="23"/>
    </row>
    <row r="180" spans="1:10" ht="15">
      <c r="A180" s="20" t="s">
        <v>86</v>
      </c>
      <c r="B180" s="21" t="s">
        <v>59</v>
      </c>
      <c r="C180" s="29">
        <v>12</v>
      </c>
      <c r="D180" s="29">
        <v>0</v>
      </c>
      <c r="E180" s="29">
        <f t="shared" si="18"/>
        <v>0</v>
      </c>
      <c r="F180" s="29">
        <v>0</v>
      </c>
      <c r="G180" s="29">
        <f t="shared" si="19"/>
        <v>0</v>
      </c>
      <c r="H180" s="29">
        <f t="shared" si="20"/>
        <v>0</v>
      </c>
      <c r="I180" s="23"/>
      <c r="J180" s="23"/>
    </row>
    <row r="181" spans="1:10" ht="15">
      <c r="A181" s="20" t="s">
        <v>87</v>
      </c>
      <c r="B181" s="21" t="s">
        <v>59</v>
      </c>
      <c r="C181" s="29">
        <v>6</v>
      </c>
      <c r="D181" s="29">
        <v>0</v>
      </c>
      <c r="E181" s="29">
        <f t="shared" si="18"/>
        <v>0</v>
      </c>
      <c r="F181" s="29">
        <v>0</v>
      </c>
      <c r="G181" s="29">
        <f t="shared" si="19"/>
        <v>0</v>
      </c>
      <c r="H181" s="29">
        <f t="shared" si="20"/>
        <v>0</v>
      </c>
      <c r="I181" s="23"/>
      <c r="J181" s="23"/>
    </row>
    <row r="182" spans="1:10" ht="15">
      <c r="A182" s="20" t="s">
        <v>97</v>
      </c>
      <c r="B182" s="21" t="s">
        <v>98</v>
      </c>
      <c r="C182" s="29">
        <v>114</v>
      </c>
      <c r="D182" s="29">
        <v>0</v>
      </c>
      <c r="E182" s="29">
        <f t="shared" si="18"/>
        <v>0</v>
      </c>
      <c r="F182" s="29">
        <v>0</v>
      </c>
      <c r="G182" s="29">
        <f t="shared" si="19"/>
        <v>0</v>
      </c>
      <c r="H182" s="29">
        <f t="shared" si="20"/>
        <v>0</v>
      </c>
      <c r="I182" s="23"/>
      <c r="J182" s="23"/>
    </row>
    <row r="183" spans="1:10" ht="15">
      <c r="A183" s="20" t="s">
        <v>99</v>
      </c>
      <c r="B183" s="21" t="s">
        <v>98</v>
      </c>
      <c r="C183" s="29">
        <v>75</v>
      </c>
      <c r="D183" s="29">
        <v>0</v>
      </c>
      <c r="E183" s="29">
        <f t="shared" si="18"/>
        <v>0</v>
      </c>
      <c r="F183" s="29">
        <v>0</v>
      </c>
      <c r="G183" s="29">
        <f t="shared" si="19"/>
        <v>0</v>
      </c>
      <c r="H183" s="29">
        <f t="shared" si="20"/>
        <v>0</v>
      </c>
      <c r="I183" s="23"/>
      <c r="J183" s="23"/>
    </row>
    <row r="184" spans="1:10" ht="15">
      <c r="A184" s="20" t="s">
        <v>100</v>
      </c>
      <c r="B184" s="21" t="s">
        <v>98</v>
      </c>
      <c r="C184" s="29">
        <v>24</v>
      </c>
      <c r="D184" s="29">
        <v>0</v>
      </c>
      <c r="E184" s="29">
        <f t="shared" si="18"/>
        <v>0</v>
      </c>
      <c r="F184" s="29">
        <v>0</v>
      </c>
      <c r="G184" s="29">
        <f t="shared" si="19"/>
        <v>0</v>
      </c>
      <c r="H184" s="29">
        <f t="shared" si="20"/>
        <v>0</v>
      </c>
      <c r="I184" s="23"/>
      <c r="J184" s="23"/>
    </row>
    <row r="185" spans="1:10" ht="15">
      <c r="A185" s="20" t="s">
        <v>105</v>
      </c>
      <c r="B185" s="21" t="s">
        <v>98</v>
      </c>
      <c r="C185" s="29">
        <v>12</v>
      </c>
      <c r="D185" s="29">
        <v>0</v>
      </c>
      <c r="E185" s="29">
        <f t="shared" si="18"/>
        <v>0</v>
      </c>
      <c r="F185" s="29">
        <v>0</v>
      </c>
      <c r="G185" s="29">
        <f t="shared" si="19"/>
        <v>0</v>
      </c>
      <c r="H185" s="29">
        <f t="shared" si="20"/>
        <v>0</v>
      </c>
      <c r="I185" s="23"/>
      <c r="J185" s="23"/>
    </row>
    <row r="186" spans="1:10" ht="15">
      <c r="A186" s="20" t="s">
        <v>106</v>
      </c>
      <c r="B186" s="21" t="s">
        <v>98</v>
      </c>
      <c r="C186" s="29">
        <v>19</v>
      </c>
      <c r="D186" s="29">
        <v>0</v>
      </c>
      <c r="E186" s="29">
        <f t="shared" si="18"/>
        <v>0</v>
      </c>
      <c r="F186" s="29">
        <v>0</v>
      </c>
      <c r="G186" s="29">
        <f t="shared" si="19"/>
        <v>0</v>
      </c>
      <c r="H186" s="29">
        <f t="shared" si="20"/>
        <v>0</v>
      </c>
      <c r="I186" s="23"/>
      <c r="J186" s="23"/>
    </row>
    <row r="187" spans="1:10" ht="15">
      <c r="A187" s="20" t="s">
        <v>232</v>
      </c>
      <c r="B187" s="21" t="s">
        <v>98</v>
      </c>
      <c r="C187" s="29">
        <v>35</v>
      </c>
      <c r="D187" s="29">
        <v>0</v>
      </c>
      <c r="E187" s="29">
        <f t="shared" si="18"/>
        <v>0</v>
      </c>
      <c r="F187" s="29">
        <v>0</v>
      </c>
      <c r="G187" s="29">
        <f t="shared" si="19"/>
        <v>0</v>
      </c>
      <c r="H187" s="29">
        <f t="shared" si="20"/>
        <v>0</v>
      </c>
      <c r="I187" s="23"/>
      <c r="J187" s="23"/>
    </row>
    <row r="188" spans="1:10" ht="15">
      <c r="A188" s="19" t="s">
        <v>233</v>
      </c>
      <c r="B188" s="14" t="s">
        <v>12</v>
      </c>
      <c r="C188" s="15"/>
      <c r="D188" s="15"/>
      <c r="E188" s="15"/>
      <c r="F188" s="15"/>
      <c r="G188" s="15"/>
      <c r="H188" s="15"/>
      <c r="I188" s="23"/>
      <c r="J188" s="23"/>
    </row>
    <row r="189" spans="1:10" ht="15">
      <c r="A189" s="20" t="s">
        <v>234</v>
      </c>
      <c r="B189" s="21" t="s">
        <v>98</v>
      </c>
      <c r="C189" s="29">
        <v>1175</v>
      </c>
      <c r="D189" s="29">
        <v>0</v>
      </c>
      <c r="E189" s="29">
        <f>C189*D189</f>
        <v>0</v>
      </c>
      <c r="F189" s="29">
        <v>0</v>
      </c>
      <c r="G189" s="29">
        <f>C189*F189</f>
        <v>0</v>
      </c>
      <c r="H189" s="29">
        <f>E189+G189</f>
        <v>0</v>
      </c>
      <c r="I189" s="23"/>
      <c r="J189" s="23"/>
    </row>
    <row r="190" spans="1:10" ht="15">
      <c r="A190" s="19" t="s">
        <v>235</v>
      </c>
      <c r="B190" s="14" t="s">
        <v>12</v>
      </c>
      <c r="C190" s="15"/>
      <c r="D190" s="15"/>
      <c r="E190" s="15"/>
      <c r="F190" s="15"/>
      <c r="G190" s="15"/>
      <c r="H190" s="15"/>
      <c r="I190" s="23"/>
      <c r="J190" s="23"/>
    </row>
    <row r="191" spans="1:10" ht="15">
      <c r="A191" s="19" t="s">
        <v>236</v>
      </c>
      <c r="B191" s="14" t="s">
        <v>12</v>
      </c>
      <c r="C191" s="15"/>
      <c r="D191" s="15"/>
      <c r="E191" s="15"/>
      <c r="F191" s="15"/>
      <c r="G191" s="15"/>
      <c r="H191" s="15"/>
      <c r="I191" s="23"/>
      <c r="J191" s="23"/>
    </row>
    <row r="192" spans="1:10" ht="15">
      <c r="A192" s="20" t="s">
        <v>237</v>
      </c>
      <c r="B192" s="21" t="s">
        <v>98</v>
      </c>
      <c r="C192" s="29">
        <v>30</v>
      </c>
      <c r="D192" s="29">
        <v>0</v>
      </c>
      <c r="E192" s="29">
        <f>C192*D192</f>
        <v>0</v>
      </c>
      <c r="F192" s="29">
        <v>0</v>
      </c>
      <c r="G192" s="29">
        <f>C192*F192</f>
        <v>0</v>
      </c>
      <c r="H192" s="29">
        <f>E192+G192</f>
        <v>0</v>
      </c>
      <c r="I192" s="23"/>
      <c r="J192" s="23"/>
    </row>
    <row r="193" spans="1:10" ht="15">
      <c r="A193" s="19" t="s">
        <v>238</v>
      </c>
      <c r="B193" s="14" t="s">
        <v>12</v>
      </c>
      <c r="C193" s="15"/>
      <c r="D193" s="15"/>
      <c r="E193" s="15"/>
      <c r="F193" s="15"/>
      <c r="G193" s="15"/>
      <c r="H193" s="15"/>
      <c r="I193" s="23"/>
      <c r="J193" s="23"/>
    </row>
    <row r="194" spans="1:10" ht="30">
      <c r="A194" s="20" t="s">
        <v>239</v>
      </c>
      <c r="B194" s="21" t="s">
        <v>59</v>
      </c>
      <c r="C194" s="29">
        <v>12</v>
      </c>
      <c r="D194" s="29">
        <v>0</v>
      </c>
      <c r="E194" s="29">
        <f>C194*D194</f>
        <v>0</v>
      </c>
      <c r="F194" s="29">
        <v>0</v>
      </c>
      <c r="G194" s="29">
        <f>C194*F194</f>
        <v>0</v>
      </c>
      <c r="H194" s="29">
        <f>E194+G194</f>
        <v>0</v>
      </c>
      <c r="I194" s="23"/>
      <c r="J194" s="23"/>
    </row>
    <row r="195" spans="1:10" ht="30">
      <c r="A195" s="19" t="s">
        <v>116</v>
      </c>
      <c r="B195" s="14" t="s">
        <v>12</v>
      </c>
      <c r="C195" s="15"/>
      <c r="D195" s="15"/>
      <c r="E195" s="15"/>
      <c r="F195" s="15"/>
      <c r="G195" s="15"/>
      <c r="H195" s="15"/>
      <c r="I195" s="23"/>
      <c r="J195" s="23"/>
    </row>
    <row r="196" spans="1:10" ht="15">
      <c r="A196" s="20" t="s">
        <v>118</v>
      </c>
      <c r="B196" s="21" t="s">
        <v>98</v>
      </c>
      <c r="C196" s="29">
        <v>18</v>
      </c>
      <c r="D196" s="29">
        <v>0</v>
      </c>
      <c r="E196" s="29">
        <f>C196*D196</f>
        <v>0</v>
      </c>
      <c r="F196" s="29">
        <v>0</v>
      </c>
      <c r="G196" s="29">
        <f>C196*F196</f>
        <v>0</v>
      </c>
      <c r="H196" s="29">
        <f>E196+G196</f>
        <v>0</v>
      </c>
      <c r="I196" s="23"/>
      <c r="J196" s="23"/>
    </row>
    <row r="197" spans="1:10" ht="15">
      <c r="A197" s="30" t="s">
        <v>240</v>
      </c>
      <c r="B197" s="31" t="s">
        <v>12</v>
      </c>
      <c r="C197" s="32"/>
      <c r="D197" s="32"/>
      <c r="E197" s="32">
        <f>SUM(E178:E196)</f>
        <v>0</v>
      </c>
      <c r="F197" s="32"/>
      <c r="G197" s="32">
        <f>SUM(G178:G196)</f>
        <v>0</v>
      </c>
      <c r="H197" s="32">
        <f>SUM(H178:H196)</f>
        <v>0</v>
      </c>
      <c r="I197" s="23"/>
      <c r="J197" s="23"/>
    </row>
    <row r="198" spans="1:10" ht="15">
      <c r="A198" s="20" t="s">
        <v>12</v>
      </c>
      <c r="B198" s="21" t="s">
        <v>12</v>
      </c>
      <c r="C198" s="29"/>
      <c r="D198" s="29"/>
      <c r="E198" s="29"/>
      <c r="F198" s="29"/>
      <c r="G198" s="29"/>
      <c r="H198" s="29">
        <f>E198+G198</f>
        <v>0</v>
      </c>
      <c r="I198" s="23"/>
      <c r="J198" s="23"/>
    </row>
    <row r="199" spans="1:10" ht="15">
      <c r="A199" s="30" t="s">
        <v>241</v>
      </c>
      <c r="B199" s="31" t="s">
        <v>12</v>
      </c>
      <c r="C199" s="32"/>
      <c r="D199" s="32"/>
      <c r="E199" s="32"/>
      <c r="F199" s="32"/>
      <c r="G199" s="32"/>
      <c r="H199" s="32"/>
      <c r="I199" s="23"/>
      <c r="J199" s="23"/>
    </row>
    <row r="200" spans="1:10" ht="15">
      <c r="A200" s="20" t="s">
        <v>242</v>
      </c>
      <c r="B200" s="21" t="s">
        <v>243</v>
      </c>
      <c r="C200" s="29">
        <v>104</v>
      </c>
      <c r="D200" s="29">
        <v>0</v>
      </c>
      <c r="E200" s="29">
        <f>C200*D200</f>
        <v>0</v>
      </c>
      <c r="F200" s="29">
        <v>0</v>
      </c>
      <c r="G200" s="29">
        <f>C200*F200</f>
        <v>0</v>
      </c>
      <c r="H200" s="29">
        <f>E200+G200</f>
        <v>0</v>
      </c>
      <c r="I200" s="23"/>
      <c r="J200" s="23"/>
    </row>
    <row r="201" spans="1:10" ht="15">
      <c r="A201" s="20" t="s">
        <v>244</v>
      </c>
      <c r="B201" s="21" t="s">
        <v>59</v>
      </c>
      <c r="C201" s="29">
        <v>26</v>
      </c>
      <c r="D201" s="29">
        <v>0</v>
      </c>
      <c r="E201" s="29">
        <f>C201*D201</f>
        <v>0</v>
      </c>
      <c r="F201" s="29">
        <v>0</v>
      </c>
      <c r="G201" s="29">
        <f>C201*F201</f>
        <v>0</v>
      </c>
      <c r="H201" s="29">
        <f>E201+G201</f>
        <v>0</v>
      </c>
      <c r="I201" s="23"/>
      <c r="J201" s="23"/>
    </row>
    <row r="202" spans="1:10" ht="15">
      <c r="A202" s="20" t="s">
        <v>245</v>
      </c>
      <c r="B202" s="21" t="s">
        <v>59</v>
      </c>
      <c r="C202" s="29">
        <v>1</v>
      </c>
      <c r="D202" s="29">
        <v>0</v>
      </c>
      <c r="E202" s="29">
        <f>C202*D202</f>
        <v>0</v>
      </c>
      <c r="F202" s="29">
        <v>0</v>
      </c>
      <c r="G202" s="29">
        <f>C202*F202</f>
        <v>0</v>
      </c>
      <c r="H202" s="29">
        <f>E202+G202</f>
        <v>0</v>
      </c>
      <c r="I202" s="23"/>
      <c r="J202" s="23"/>
    </row>
    <row r="203" spans="1:10" ht="15">
      <c r="A203" s="20" t="s">
        <v>246</v>
      </c>
      <c r="B203" s="21" t="s">
        <v>59</v>
      </c>
      <c r="C203" s="29">
        <v>1</v>
      </c>
      <c r="D203" s="29">
        <v>0</v>
      </c>
      <c r="E203" s="29">
        <f>C203*D203</f>
        <v>0</v>
      </c>
      <c r="F203" s="29">
        <v>0</v>
      </c>
      <c r="G203" s="29">
        <f>C203*F203</f>
        <v>0</v>
      </c>
      <c r="H203" s="29">
        <f>E203+G203</f>
        <v>0</v>
      </c>
      <c r="I203" s="23"/>
      <c r="J203" s="23"/>
    </row>
    <row r="204" spans="1:10" ht="15">
      <c r="A204" s="30" t="s">
        <v>247</v>
      </c>
      <c r="B204" s="31" t="s">
        <v>12</v>
      </c>
      <c r="C204" s="32"/>
      <c r="D204" s="32"/>
      <c r="E204" s="32">
        <f>SUM(E200:E203)</f>
        <v>0</v>
      </c>
      <c r="F204" s="32"/>
      <c r="G204" s="32">
        <f>SUM(G200:G203)</f>
        <v>0</v>
      </c>
      <c r="H204" s="32">
        <f>SUM(H200:H203)</f>
        <v>0</v>
      </c>
      <c r="I204" s="23"/>
      <c r="J204" s="23"/>
    </row>
    <row r="205" spans="1:10" ht="15">
      <c r="A205" s="18" t="s">
        <v>248</v>
      </c>
      <c r="B205" s="5" t="s">
        <v>12</v>
      </c>
      <c r="C205" s="13"/>
      <c r="D205" s="13"/>
      <c r="E205" s="13">
        <f>SUM(E147:E152,E154,E156:E174,E176,E178:E196,E198,E200:E203)</f>
        <v>0</v>
      </c>
      <c r="F205" s="13"/>
      <c r="G205" s="13">
        <f>SUM(G147:G152,G154,G156:G174,G176,G178:G196,G198,G200:G203)</f>
        <v>0</v>
      </c>
      <c r="H205" s="13">
        <f>SUM(H147:H152,H154,H156:H174,H176,H178:H196,H198,H200:H203)</f>
        <v>0</v>
      </c>
      <c r="I205" s="23"/>
      <c r="J205" s="23"/>
    </row>
    <row r="206" spans="1:10" ht="15">
      <c r="A206" s="20" t="s">
        <v>12</v>
      </c>
      <c r="B206" s="21" t="s">
        <v>12</v>
      </c>
      <c r="C206" s="29"/>
      <c r="D206" s="29"/>
      <c r="E206" s="29"/>
      <c r="F206" s="29"/>
      <c r="G206" s="29"/>
      <c r="H206" s="29">
        <f>E206+G206</f>
        <v>0</v>
      </c>
      <c r="I206" s="23"/>
      <c r="J206" s="23"/>
    </row>
    <row r="207" spans="1:10" ht="15">
      <c r="A207" s="18" t="s">
        <v>249</v>
      </c>
      <c r="B207" s="5" t="s">
        <v>12</v>
      </c>
      <c r="C207" s="13"/>
      <c r="D207" s="13"/>
      <c r="E207" s="13"/>
      <c r="F207" s="13"/>
      <c r="G207" s="13"/>
      <c r="H207" s="13"/>
      <c r="I207" s="23"/>
      <c r="J207" s="23"/>
    </row>
    <row r="208" spans="1:10" ht="15">
      <c r="A208" s="20" t="s">
        <v>250</v>
      </c>
      <c r="B208" s="21" t="s">
        <v>59</v>
      </c>
      <c r="C208" s="29">
        <v>5</v>
      </c>
      <c r="D208" s="29">
        <v>0</v>
      </c>
      <c r="E208" s="29">
        <f>C208*D208</f>
        <v>0</v>
      </c>
      <c r="F208" s="29">
        <v>0</v>
      </c>
      <c r="G208" s="29">
        <f>C208*F208</f>
        <v>0</v>
      </c>
      <c r="H208" s="29">
        <f>E208+G208</f>
        <v>0</v>
      </c>
      <c r="I208" s="23"/>
      <c r="J208" s="23"/>
    </row>
    <row r="209" spans="1:10" ht="15">
      <c r="A209" s="20" t="s">
        <v>251</v>
      </c>
      <c r="B209" s="21" t="s">
        <v>59</v>
      </c>
      <c r="C209" s="29">
        <v>5</v>
      </c>
      <c r="D209" s="29">
        <v>0</v>
      </c>
      <c r="E209" s="29">
        <f>C209*D209</f>
        <v>0</v>
      </c>
      <c r="F209" s="29">
        <v>0</v>
      </c>
      <c r="G209" s="29">
        <f>C209*F209</f>
        <v>0</v>
      </c>
      <c r="H209" s="29">
        <f>E209+G209</f>
        <v>0</v>
      </c>
      <c r="I209" s="23"/>
      <c r="J209" s="23"/>
    </row>
    <row r="210" spans="1:10" ht="15">
      <c r="A210" s="18" t="s">
        <v>252</v>
      </c>
      <c r="B210" s="5" t="s">
        <v>12</v>
      </c>
      <c r="C210" s="13"/>
      <c r="D210" s="13"/>
      <c r="E210" s="13">
        <f>SUM(E208:E209)</f>
        <v>0</v>
      </c>
      <c r="F210" s="13"/>
      <c r="G210" s="13">
        <f>SUM(G208:G209)</f>
        <v>0</v>
      </c>
      <c r="H210" s="13">
        <f>SUM(H208:H209)</f>
        <v>0</v>
      </c>
      <c r="I210" s="23"/>
      <c r="J210" s="23"/>
    </row>
    <row r="211" spans="1:10" ht="15">
      <c r="A211" s="20" t="s">
        <v>12</v>
      </c>
      <c r="B211" s="21" t="s">
        <v>12</v>
      </c>
      <c r="C211" s="29"/>
      <c r="D211" s="29"/>
      <c r="E211" s="29"/>
      <c r="F211" s="29"/>
      <c r="G211" s="29"/>
      <c r="H211" s="29">
        <f>E211+G211</f>
        <v>0</v>
      </c>
      <c r="I211" s="23"/>
      <c r="J211" s="23"/>
    </row>
    <row r="212" spans="1:10" ht="15">
      <c r="A212" s="18" t="s">
        <v>253</v>
      </c>
      <c r="B212" s="5" t="s">
        <v>12</v>
      </c>
      <c r="C212" s="13"/>
      <c r="D212" s="13"/>
      <c r="E212" s="13"/>
      <c r="F212" s="13"/>
      <c r="G212" s="13"/>
      <c r="H212" s="13"/>
      <c r="I212" s="23"/>
      <c r="J212" s="23"/>
    </row>
    <row r="213" spans="1:10" ht="15">
      <c r="A213" s="30" t="s">
        <v>254</v>
      </c>
      <c r="B213" s="31" t="s">
        <v>12</v>
      </c>
      <c r="C213" s="32"/>
      <c r="D213" s="32"/>
      <c r="E213" s="32"/>
      <c r="F213" s="32"/>
      <c r="G213" s="32"/>
      <c r="H213" s="32"/>
      <c r="I213" s="23"/>
      <c r="J213" s="23"/>
    </row>
    <row r="214" spans="1:10" ht="15">
      <c r="A214" s="19" t="s">
        <v>255</v>
      </c>
      <c r="B214" s="14" t="s">
        <v>12</v>
      </c>
      <c r="C214" s="15"/>
      <c r="D214" s="15"/>
      <c r="E214" s="15"/>
      <c r="F214" s="15"/>
      <c r="G214" s="15"/>
      <c r="H214" s="15">
        <f aca="true" t="shared" si="21" ref="H214:H237">E214+G214</f>
        <v>0</v>
      </c>
      <c r="I214" s="23"/>
      <c r="J214" s="23"/>
    </row>
    <row r="215" spans="1:10" ht="30">
      <c r="A215" s="20" t="s">
        <v>256</v>
      </c>
      <c r="B215" s="21" t="s">
        <v>59</v>
      </c>
      <c r="C215" s="29">
        <v>1</v>
      </c>
      <c r="D215" s="29">
        <v>0</v>
      </c>
      <c r="E215" s="29">
        <f aca="true" t="shared" si="22" ref="E215:E237">C215*D215</f>
        <v>0</v>
      </c>
      <c r="F215" s="29">
        <v>0</v>
      </c>
      <c r="G215" s="29">
        <f aca="true" t="shared" si="23" ref="G215:G237">C215*F215</f>
        <v>0</v>
      </c>
      <c r="H215" s="29">
        <f t="shared" si="21"/>
        <v>0</v>
      </c>
      <c r="I215" s="23"/>
      <c r="J215" s="23"/>
    </row>
    <row r="216" spans="1:10" ht="30">
      <c r="A216" s="20" t="s">
        <v>257</v>
      </c>
      <c r="B216" s="21" t="s">
        <v>59</v>
      </c>
      <c r="C216" s="29">
        <v>1</v>
      </c>
      <c r="D216" s="29">
        <v>0</v>
      </c>
      <c r="E216" s="29">
        <f t="shared" si="22"/>
        <v>0</v>
      </c>
      <c r="F216" s="29">
        <v>0</v>
      </c>
      <c r="G216" s="29">
        <f t="shared" si="23"/>
        <v>0</v>
      </c>
      <c r="H216" s="29">
        <f t="shared" si="21"/>
        <v>0</v>
      </c>
      <c r="I216" s="23"/>
      <c r="J216" s="23"/>
    </row>
    <row r="217" spans="1:10" ht="45">
      <c r="A217" s="20" t="s">
        <v>258</v>
      </c>
      <c r="B217" s="21" t="s">
        <v>59</v>
      </c>
      <c r="C217" s="29">
        <v>2</v>
      </c>
      <c r="D217" s="29">
        <v>0</v>
      </c>
      <c r="E217" s="29">
        <f t="shared" si="22"/>
        <v>0</v>
      </c>
      <c r="F217" s="29">
        <v>0</v>
      </c>
      <c r="G217" s="29">
        <f t="shared" si="23"/>
        <v>0</v>
      </c>
      <c r="H217" s="29">
        <f t="shared" si="21"/>
        <v>0</v>
      </c>
      <c r="I217" s="23"/>
      <c r="J217" s="23"/>
    </row>
    <row r="218" spans="1:10" ht="60">
      <c r="A218" s="36" t="s">
        <v>259</v>
      </c>
      <c r="B218" s="21" t="s">
        <v>59</v>
      </c>
      <c r="C218" s="29">
        <v>2</v>
      </c>
      <c r="D218" s="29">
        <v>0</v>
      </c>
      <c r="E218" s="29">
        <f t="shared" si="22"/>
        <v>0</v>
      </c>
      <c r="F218" s="29">
        <v>0</v>
      </c>
      <c r="G218" s="29">
        <f t="shared" si="23"/>
        <v>0</v>
      </c>
      <c r="H218" s="29">
        <f t="shared" si="21"/>
        <v>0</v>
      </c>
      <c r="I218" s="23"/>
      <c r="J218" s="23"/>
    </row>
    <row r="219" spans="1:10" ht="90">
      <c r="A219" s="36" t="s">
        <v>260</v>
      </c>
      <c r="B219" s="21" t="s">
        <v>59</v>
      </c>
      <c r="C219" s="29">
        <v>1</v>
      </c>
      <c r="D219" s="29">
        <v>0</v>
      </c>
      <c r="E219" s="29">
        <f t="shared" si="22"/>
        <v>0</v>
      </c>
      <c r="F219" s="29">
        <v>0</v>
      </c>
      <c r="G219" s="29">
        <f t="shared" si="23"/>
        <v>0</v>
      </c>
      <c r="H219" s="29">
        <f t="shared" si="21"/>
        <v>0</v>
      </c>
      <c r="I219" s="23"/>
      <c r="J219" s="23"/>
    </row>
    <row r="220" spans="1:10" ht="15">
      <c r="A220" s="20" t="s">
        <v>261</v>
      </c>
      <c r="B220" s="21" t="s">
        <v>59</v>
      </c>
      <c r="C220" s="29">
        <v>1</v>
      </c>
      <c r="D220" s="29">
        <v>0</v>
      </c>
      <c r="E220" s="29">
        <f t="shared" si="22"/>
        <v>0</v>
      </c>
      <c r="F220" s="29">
        <v>0</v>
      </c>
      <c r="G220" s="29">
        <f t="shared" si="23"/>
        <v>0</v>
      </c>
      <c r="H220" s="29">
        <f t="shared" si="21"/>
        <v>0</v>
      </c>
      <c r="I220" s="23"/>
      <c r="J220" s="23"/>
    </row>
    <row r="221" spans="1:10" ht="120">
      <c r="A221" s="36" t="s">
        <v>262</v>
      </c>
      <c r="B221" s="21" t="s">
        <v>59</v>
      </c>
      <c r="C221" s="29">
        <v>1</v>
      </c>
      <c r="D221" s="29">
        <v>0</v>
      </c>
      <c r="E221" s="29">
        <f t="shared" si="22"/>
        <v>0</v>
      </c>
      <c r="F221" s="29">
        <v>0</v>
      </c>
      <c r="G221" s="29">
        <f t="shared" si="23"/>
        <v>0</v>
      </c>
      <c r="H221" s="29">
        <f t="shared" si="21"/>
        <v>0</v>
      </c>
      <c r="I221" s="23"/>
      <c r="J221" s="23"/>
    </row>
    <row r="222" spans="1:10" ht="15">
      <c r="A222" s="36" t="s">
        <v>263</v>
      </c>
      <c r="B222" s="21" t="s">
        <v>59</v>
      </c>
      <c r="C222" s="29">
        <v>1</v>
      </c>
      <c r="D222" s="29">
        <v>0</v>
      </c>
      <c r="E222" s="29">
        <f t="shared" si="22"/>
        <v>0</v>
      </c>
      <c r="F222" s="29">
        <v>0</v>
      </c>
      <c r="G222" s="29">
        <f t="shared" si="23"/>
        <v>0</v>
      </c>
      <c r="H222" s="29">
        <f t="shared" si="21"/>
        <v>0</v>
      </c>
      <c r="I222" s="23"/>
      <c r="J222" s="23"/>
    </row>
    <row r="223" spans="1:10" ht="15">
      <c r="A223" s="20" t="s">
        <v>264</v>
      </c>
      <c r="B223" s="21" t="s">
        <v>59</v>
      </c>
      <c r="C223" s="29">
        <v>1</v>
      </c>
      <c r="D223" s="29">
        <v>0</v>
      </c>
      <c r="E223" s="29">
        <f t="shared" si="22"/>
        <v>0</v>
      </c>
      <c r="F223" s="29">
        <v>0</v>
      </c>
      <c r="G223" s="29">
        <f t="shared" si="23"/>
        <v>0</v>
      </c>
      <c r="H223" s="29">
        <f t="shared" si="21"/>
        <v>0</v>
      </c>
      <c r="I223" s="23"/>
      <c r="J223" s="23"/>
    </row>
    <row r="224" spans="1:10" ht="15">
      <c r="A224" s="20" t="s">
        <v>265</v>
      </c>
      <c r="B224" s="21" t="s">
        <v>59</v>
      </c>
      <c r="C224" s="29">
        <v>3</v>
      </c>
      <c r="D224" s="29">
        <v>0</v>
      </c>
      <c r="E224" s="29">
        <f t="shared" si="22"/>
        <v>0</v>
      </c>
      <c r="F224" s="29">
        <v>0</v>
      </c>
      <c r="G224" s="29">
        <f t="shared" si="23"/>
        <v>0</v>
      </c>
      <c r="H224" s="29">
        <f t="shared" si="21"/>
        <v>0</v>
      </c>
      <c r="I224" s="23"/>
      <c r="J224" s="23"/>
    </row>
    <row r="225" spans="1:10" ht="30">
      <c r="A225" s="20" t="s">
        <v>266</v>
      </c>
      <c r="B225" s="21" t="s">
        <v>59</v>
      </c>
      <c r="C225" s="29">
        <v>1</v>
      </c>
      <c r="D225" s="29">
        <v>0</v>
      </c>
      <c r="E225" s="29">
        <f t="shared" si="22"/>
        <v>0</v>
      </c>
      <c r="F225" s="29">
        <v>0</v>
      </c>
      <c r="G225" s="29">
        <f t="shared" si="23"/>
        <v>0</v>
      </c>
      <c r="H225" s="29">
        <f t="shared" si="21"/>
        <v>0</v>
      </c>
      <c r="I225" s="23"/>
      <c r="J225" s="23"/>
    </row>
    <row r="226" spans="1:10" ht="15">
      <c r="A226" s="20" t="s">
        <v>267</v>
      </c>
      <c r="B226" s="21" t="s">
        <v>59</v>
      </c>
      <c r="C226" s="29">
        <v>9</v>
      </c>
      <c r="D226" s="29">
        <v>0</v>
      </c>
      <c r="E226" s="29">
        <f t="shared" si="22"/>
        <v>0</v>
      </c>
      <c r="F226" s="29">
        <v>0</v>
      </c>
      <c r="G226" s="29">
        <f t="shared" si="23"/>
        <v>0</v>
      </c>
      <c r="H226" s="29">
        <f t="shared" si="21"/>
        <v>0</v>
      </c>
      <c r="I226" s="23"/>
      <c r="J226" s="23"/>
    </row>
    <row r="227" spans="1:10" ht="30">
      <c r="A227" s="20" t="s">
        <v>268</v>
      </c>
      <c r="B227" s="21" t="s">
        <v>59</v>
      </c>
      <c r="C227" s="29">
        <v>10</v>
      </c>
      <c r="D227" s="29">
        <v>0</v>
      </c>
      <c r="E227" s="29">
        <f t="shared" si="22"/>
        <v>0</v>
      </c>
      <c r="F227" s="29">
        <v>0</v>
      </c>
      <c r="G227" s="29">
        <f t="shared" si="23"/>
        <v>0</v>
      </c>
      <c r="H227" s="29">
        <f t="shared" si="21"/>
        <v>0</v>
      </c>
      <c r="I227" s="23"/>
      <c r="J227" s="23"/>
    </row>
    <row r="228" spans="1:10" ht="30">
      <c r="A228" s="20" t="s">
        <v>269</v>
      </c>
      <c r="B228" s="21" t="s">
        <v>59</v>
      </c>
      <c r="C228" s="29">
        <v>1</v>
      </c>
      <c r="D228" s="29">
        <v>0</v>
      </c>
      <c r="E228" s="29">
        <f t="shared" si="22"/>
        <v>0</v>
      </c>
      <c r="F228" s="29">
        <v>0</v>
      </c>
      <c r="G228" s="29">
        <f t="shared" si="23"/>
        <v>0</v>
      </c>
      <c r="H228" s="29">
        <f t="shared" si="21"/>
        <v>0</v>
      </c>
      <c r="I228" s="23"/>
      <c r="J228" s="23"/>
    </row>
    <row r="229" spans="1:10" ht="15">
      <c r="A229" s="20" t="s">
        <v>270</v>
      </c>
      <c r="B229" s="21" t="s">
        <v>59</v>
      </c>
      <c r="C229" s="29">
        <v>1</v>
      </c>
      <c r="D229" s="29">
        <v>0</v>
      </c>
      <c r="E229" s="29">
        <f t="shared" si="22"/>
        <v>0</v>
      </c>
      <c r="F229" s="29">
        <v>0</v>
      </c>
      <c r="G229" s="29">
        <f t="shared" si="23"/>
        <v>0</v>
      </c>
      <c r="H229" s="29">
        <f t="shared" si="21"/>
        <v>0</v>
      </c>
      <c r="I229" s="23"/>
      <c r="J229" s="23"/>
    </row>
    <row r="230" spans="1:10" ht="30">
      <c r="A230" s="20" t="s">
        <v>271</v>
      </c>
      <c r="B230" s="21" t="s">
        <v>59</v>
      </c>
      <c r="C230" s="29">
        <v>1</v>
      </c>
      <c r="D230" s="29">
        <v>0</v>
      </c>
      <c r="E230" s="29">
        <f t="shared" si="22"/>
        <v>0</v>
      </c>
      <c r="F230" s="29">
        <v>0</v>
      </c>
      <c r="G230" s="29">
        <f t="shared" si="23"/>
        <v>0</v>
      </c>
      <c r="H230" s="29">
        <f t="shared" si="21"/>
        <v>0</v>
      </c>
      <c r="I230" s="23"/>
      <c r="J230" s="23"/>
    </row>
    <row r="231" spans="1:10" ht="15">
      <c r="A231" s="20" t="s">
        <v>263</v>
      </c>
      <c r="B231" s="21" t="s">
        <v>59</v>
      </c>
      <c r="C231" s="29">
        <v>1</v>
      </c>
      <c r="D231" s="29">
        <v>0</v>
      </c>
      <c r="E231" s="29">
        <f t="shared" si="22"/>
        <v>0</v>
      </c>
      <c r="F231" s="29">
        <v>0</v>
      </c>
      <c r="G231" s="29">
        <f t="shared" si="23"/>
        <v>0</v>
      </c>
      <c r="H231" s="29">
        <f t="shared" si="21"/>
        <v>0</v>
      </c>
      <c r="I231" s="23"/>
      <c r="J231" s="23"/>
    </row>
    <row r="232" spans="1:10" ht="15">
      <c r="A232" s="20" t="s">
        <v>272</v>
      </c>
      <c r="B232" s="21" t="s">
        <v>59</v>
      </c>
      <c r="C232" s="29">
        <v>44</v>
      </c>
      <c r="D232" s="29">
        <v>0</v>
      </c>
      <c r="E232" s="29">
        <f t="shared" si="22"/>
        <v>0</v>
      </c>
      <c r="F232" s="29">
        <v>0</v>
      </c>
      <c r="G232" s="29">
        <f t="shared" si="23"/>
        <v>0</v>
      </c>
      <c r="H232" s="29">
        <f t="shared" si="21"/>
        <v>0</v>
      </c>
      <c r="I232" s="23"/>
      <c r="J232" s="23"/>
    </row>
    <row r="233" spans="1:10" ht="30">
      <c r="A233" s="20" t="s">
        <v>273</v>
      </c>
      <c r="B233" s="21" t="s">
        <v>59</v>
      </c>
      <c r="C233" s="29">
        <v>8</v>
      </c>
      <c r="D233" s="29">
        <v>0</v>
      </c>
      <c r="E233" s="29">
        <f t="shared" si="22"/>
        <v>0</v>
      </c>
      <c r="F233" s="29">
        <v>0</v>
      </c>
      <c r="G233" s="29">
        <f t="shared" si="23"/>
        <v>0</v>
      </c>
      <c r="H233" s="29">
        <f t="shared" si="21"/>
        <v>0</v>
      </c>
      <c r="I233" s="23"/>
      <c r="J233" s="23"/>
    </row>
    <row r="234" spans="1:10" ht="15">
      <c r="A234" s="20" t="s">
        <v>274</v>
      </c>
      <c r="B234" s="21" t="s">
        <v>59</v>
      </c>
      <c r="C234" s="29">
        <v>8</v>
      </c>
      <c r="D234" s="29">
        <v>0</v>
      </c>
      <c r="E234" s="29">
        <f t="shared" si="22"/>
        <v>0</v>
      </c>
      <c r="F234" s="29">
        <v>0</v>
      </c>
      <c r="G234" s="29">
        <f t="shared" si="23"/>
        <v>0</v>
      </c>
      <c r="H234" s="29">
        <f t="shared" si="21"/>
        <v>0</v>
      </c>
      <c r="I234" s="23"/>
      <c r="J234" s="23"/>
    </row>
    <row r="235" spans="1:10" ht="15">
      <c r="A235" s="20" t="s">
        <v>275</v>
      </c>
      <c r="B235" s="21" t="s">
        <v>59</v>
      </c>
      <c r="C235" s="29">
        <v>1</v>
      </c>
      <c r="D235" s="29">
        <v>0</v>
      </c>
      <c r="E235" s="29">
        <f t="shared" si="22"/>
        <v>0</v>
      </c>
      <c r="F235" s="29">
        <v>0</v>
      </c>
      <c r="G235" s="29">
        <f t="shared" si="23"/>
        <v>0</v>
      </c>
      <c r="H235" s="29">
        <f t="shared" si="21"/>
        <v>0</v>
      </c>
      <c r="I235" s="23"/>
      <c r="J235" s="23"/>
    </row>
    <row r="236" spans="1:10" ht="15">
      <c r="A236" s="20" t="s">
        <v>276</v>
      </c>
      <c r="B236" s="21" t="s">
        <v>59</v>
      </c>
      <c r="C236" s="29">
        <v>1</v>
      </c>
      <c r="D236" s="29">
        <v>0</v>
      </c>
      <c r="E236" s="29">
        <f t="shared" si="22"/>
        <v>0</v>
      </c>
      <c r="F236" s="29">
        <v>0</v>
      </c>
      <c r="G236" s="29">
        <f t="shared" si="23"/>
        <v>0</v>
      </c>
      <c r="H236" s="29">
        <f t="shared" si="21"/>
        <v>0</v>
      </c>
      <c r="I236" s="23"/>
      <c r="J236" s="23"/>
    </row>
    <row r="237" spans="1:10" ht="15">
      <c r="A237" s="20" t="s">
        <v>277</v>
      </c>
      <c r="B237" s="21" t="s">
        <v>278</v>
      </c>
      <c r="C237" s="29">
        <v>1</v>
      </c>
      <c r="D237" s="29">
        <v>0</v>
      </c>
      <c r="E237" s="29">
        <f t="shared" si="22"/>
        <v>0</v>
      </c>
      <c r="F237" s="29">
        <v>0</v>
      </c>
      <c r="G237" s="29">
        <f t="shared" si="23"/>
        <v>0</v>
      </c>
      <c r="H237" s="29">
        <f t="shared" si="21"/>
        <v>0</v>
      </c>
      <c r="I237" s="23"/>
      <c r="J237" s="23"/>
    </row>
    <row r="238" spans="1:10" ht="15">
      <c r="A238" s="30" t="s">
        <v>279</v>
      </c>
      <c r="B238" s="31" t="s">
        <v>12</v>
      </c>
      <c r="C238" s="32"/>
      <c r="D238" s="32"/>
      <c r="E238" s="32">
        <f>SUM(E214:E237)</f>
        <v>0</v>
      </c>
      <c r="F238" s="32"/>
      <c r="G238" s="32">
        <f>SUM(G214:G237)</f>
        <v>0</v>
      </c>
      <c r="H238" s="32">
        <f>SUM(H214:H237)</f>
        <v>0</v>
      </c>
      <c r="I238" s="23"/>
      <c r="J238" s="23"/>
    </row>
    <row r="239" spans="1:10" ht="15">
      <c r="A239" s="20" t="s">
        <v>12</v>
      </c>
      <c r="B239" s="21" t="s">
        <v>12</v>
      </c>
      <c r="C239" s="29"/>
      <c r="D239" s="29"/>
      <c r="E239" s="29"/>
      <c r="F239" s="29"/>
      <c r="G239" s="29"/>
      <c r="H239" s="29">
        <f>E239+G239</f>
        <v>0</v>
      </c>
      <c r="I239" s="23"/>
      <c r="J239" s="23"/>
    </row>
    <row r="240" spans="1:10" ht="15">
      <c r="A240" s="30" t="s">
        <v>280</v>
      </c>
      <c r="B240" s="31" t="s">
        <v>12</v>
      </c>
      <c r="C240" s="32"/>
      <c r="D240" s="32"/>
      <c r="E240" s="32"/>
      <c r="F240" s="32"/>
      <c r="G240" s="32"/>
      <c r="H240" s="32"/>
      <c r="I240" s="23"/>
      <c r="J240" s="23"/>
    </row>
    <row r="241" spans="1:10" ht="15">
      <c r="A241" s="20" t="s">
        <v>85</v>
      </c>
      <c r="B241" s="21" t="s">
        <v>59</v>
      </c>
      <c r="C241" s="29">
        <v>16</v>
      </c>
      <c r="D241" s="29">
        <v>0</v>
      </c>
      <c r="E241" s="29">
        <f>C241*D241</f>
        <v>0</v>
      </c>
      <c r="F241" s="29">
        <v>0</v>
      </c>
      <c r="G241" s="29">
        <f>C241*F241</f>
        <v>0</v>
      </c>
      <c r="H241" s="29">
        <f>E241+G241</f>
        <v>0</v>
      </c>
      <c r="I241" s="23"/>
      <c r="J241" s="23"/>
    </row>
    <row r="242" spans="1:10" ht="15">
      <c r="A242" s="20" t="s">
        <v>86</v>
      </c>
      <c r="B242" s="21" t="s">
        <v>59</v>
      </c>
      <c r="C242" s="29">
        <v>12</v>
      </c>
      <c r="D242" s="29">
        <v>0</v>
      </c>
      <c r="E242" s="29">
        <f>C242*D242</f>
        <v>0</v>
      </c>
      <c r="F242" s="29">
        <v>0</v>
      </c>
      <c r="G242" s="29">
        <f>C242*F242</f>
        <v>0</v>
      </c>
      <c r="H242" s="29">
        <f>E242+G242</f>
        <v>0</v>
      </c>
      <c r="I242" s="23"/>
      <c r="J242" s="23"/>
    </row>
    <row r="243" spans="1:10" ht="15">
      <c r="A243" s="20" t="s">
        <v>87</v>
      </c>
      <c r="B243" s="21" t="s">
        <v>59</v>
      </c>
      <c r="C243" s="29">
        <v>2</v>
      </c>
      <c r="D243" s="29">
        <v>0</v>
      </c>
      <c r="E243" s="29">
        <f>C243*D243</f>
        <v>0</v>
      </c>
      <c r="F243" s="29">
        <v>0</v>
      </c>
      <c r="G243" s="29">
        <f>C243*F243</f>
        <v>0</v>
      </c>
      <c r="H243" s="29">
        <f>E243+G243</f>
        <v>0</v>
      </c>
      <c r="I243" s="23"/>
      <c r="J243" s="23"/>
    </row>
    <row r="244" spans="1:10" ht="15">
      <c r="A244" s="20" t="s">
        <v>97</v>
      </c>
      <c r="B244" s="21" t="s">
        <v>98</v>
      </c>
      <c r="C244" s="29">
        <v>793</v>
      </c>
      <c r="D244" s="29">
        <v>0</v>
      </c>
      <c r="E244" s="29">
        <f>C244*D244</f>
        <v>0</v>
      </c>
      <c r="F244" s="29">
        <v>0</v>
      </c>
      <c r="G244" s="29">
        <f>C244*F244</f>
        <v>0</v>
      </c>
      <c r="H244" s="29">
        <f>E244+G244</f>
        <v>0</v>
      </c>
      <c r="I244" s="23"/>
      <c r="J244" s="23"/>
    </row>
    <row r="245" spans="1:10" ht="15">
      <c r="A245" s="20" t="s">
        <v>99</v>
      </c>
      <c r="B245" s="21" t="s">
        <v>98</v>
      </c>
      <c r="C245" s="29">
        <v>43</v>
      </c>
      <c r="D245" s="29">
        <v>0</v>
      </c>
      <c r="E245" s="29">
        <f>C245*D245</f>
        <v>0</v>
      </c>
      <c r="F245" s="29">
        <v>0</v>
      </c>
      <c r="G245" s="29">
        <f>C245*F245</f>
        <v>0</v>
      </c>
      <c r="H245" s="29">
        <f>E245+G245</f>
        <v>0</v>
      </c>
      <c r="I245" s="23"/>
      <c r="J245" s="23"/>
    </row>
    <row r="246" spans="1:10" ht="15">
      <c r="A246" s="19" t="s">
        <v>233</v>
      </c>
      <c r="B246" s="14" t="s">
        <v>12</v>
      </c>
      <c r="C246" s="15"/>
      <c r="D246" s="15"/>
      <c r="E246" s="15"/>
      <c r="F246" s="15"/>
      <c r="G246" s="15"/>
      <c r="H246" s="15"/>
      <c r="I246" s="23"/>
      <c r="J246" s="23"/>
    </row>
    <row r="247" spans="1:10" ht="15">
      <c r="A247" s="20" t="s">
        <v>281</v>
      </c>
      <c r="B247" s="21" t="s">
        <v>98</v>
      </c>
      <c r="C247" s="29">
        <v>1169</v>
      </c>
      <c r="D247" s="29">
        <v>0</v>
      </c>
      <c r="E247" s="29">
        <f>C247*D247</f>
        <v>0</v>
      </c>
      <c r="F247" s="29">
        <v>0</v>
      </c>
      <c r="G247" s="29">
        <f>C247*F247</f>
        <v>0</v>
      </c>
      <c r="H247" s="29">
        <f>E247+G247</f>
        <v>0</v>
      </c>
      <c r="I247" s="23"/>
      <c r="J247" s="23"/>
    </row>
    <row r="248" spans="1:10" ht="15">
      <c r="A248" s="20" t="s">
        <v>282</v>
      </c>
      <c r="B248" s="21" t="s">
        <v>98</v>
      </c>
      <c r="C248" s="29">
        <v>86</v>
      </c>
      <c r="D248" s="29">
        <v>0</v>
      </c>
      <c r="E248" s="29">
        <f>C248*D248</f>
        <v>0</v>
      </c>
      <c r="F248" s="29">
        <v>0</v>
      </c>
      <c r="G248" s="29">
        <f>C248*F248</f>
        <v>0</v>
      </c>
      <c r="H248" s="29">
        <f>E248+G248</f>
        <v>0</v>
      </c>
      <c r="I248" s="23"/>
      <c r="J248" s="23"/>
    </row>
    <row r="249" spans="1:10" ht="15">
      <c r="A249" s="19" t="s">
        <v>128</v>
      </c>
      <c r="B249" s="14" t="s">
        <v>12</v>
      </c>
      <c r="C249" s="15"/>
      <c r="D249" s="15"/>
      <c r="E249" s="15"/>
      <c r="F249" s="15"/>
      <c r="G249" s="15"/>
      <c r="H249" s="15"/>
      <c r="I249" s="23"/>
      <c r="J249" s="23"/>
    </row>
    <row r="250" spans="1:10" ht="15">
      <c r="A250" s="20" t="s">
        <v>129</v>
      </c>
      <c r="B250" s="21" t="s">
        <v>98</v>
      </c>
      <c r="C250" s="29">
        <v>24</v>
      </c>
      <c r="D250" s="29">
        <v>0</v>
      </c>
      <c r="E250" s="29">
        <f>C250*D250</f>
        <v>0</v>
      </c>
      <c r="F250" s="29">
        <v>0</v>
      </c>
      <c r="G250" s="29">
        <f>C250*F250</f>
        <v>0</v>
      </c>
      <c r="H250" s="29">
        <f>E250+G250</f>
        <v>0</v>
      </c>
      <c r="I250" s="23"/>
      <c r="J250" s="23"/>
    </row>
    <row r="251" spans="1:10" ht="15">
      <c r="A251" s="30" t="s">
        <v>283</v>
      </c>
      <c r="B251" s="31" t="s">
        <v>12</v>
      </c>
      <c r="C251" s="32"/>
      <c r="D251" s="32"/>
      <c r="E251" s="32">
        <f>SUM(E241:E250)</f>
        <v>0</v>
      </c>
      <c r="F251" s="32"/>
      <c r="G251" s="32">
        <f>SUM(G241:G250)</f>
        <v>0</v>
      </c>
      <c r="H251" s="32">
        <f>SUM(H241:H250)</f>
        <v>0</v>
      </c>
      <c r="I251" s="23"/>
      <c r="J251" s="23"/>
    </row>
    <row r="252" spans="1:10" ht="15">
      <c r="A252" s="18" t="s">
        <v>284</v>
      </c>
      <c r="B252" s="5" t="s">
        <v>12</v>
      </c>
      <c r="C252" s="13"/>
      <c r="D252" s="13"/>
      <c r="E252" s="13">
        <f>SUM(E213:E237,E239,E241:E250)</f>
        <v>0</v>
      </c>
      <c r="F252" s="13"/>
      <c r="G252" s="13">
        <f>SUM(G213:G237,G239,G241:G250)</f>
        <v>0</v>
      </c>
      <c r="H252" s="13">
        <f>SUM(H213:H237,H239,H241:H250)</f>
        <v>0</v>
      </c>
      <c r="I252" s="23"/>
      <c r="J252" s="23"/>
    </row>
    <row r="253" spans="1:10" ht="15">
      <c r="A253" s="20" t="s">
        <v>285</v>
      </c>
      <c r="B253" s="21" t="s">
        <v>188</v>
      </c>
      <c r="C253" s="29">
        <v>32</v>
      </c>
      <c r="D253" s="29">
        <v>0</v>
      </c>
      <c r="E253" s="29">
        <f>C253*D253</f>
        <v>0</v>
      </c>
      <c r="F253" s="29">
        <v>0</v>
      </c>
      <c r="G253" s="29">
        <f>C253*F253</f>
        <v>0</v>
      </c>
      <c r="H253" s="29">
        <f>E253+G253</f>
        <v>0</v>
      </c>
      <c r="I253" s="23"/>
      <c r="J253" s="23"/>
    </row>
    <row r="254" spans="1:10" ht="15">
      <c r="A254" s="26" t="s">
        <v>286</v>
      </c>
      <c r="B254" s="27" t="s">
        <v>12</v>
      </c>
      <c r="C254" s="28"/>
      <c r="D254" s="28"/>
      <c r="E254" s="28">
        <f>SUM(E146,E148:E152,E154,E156:E174,E176,E178:E196,E198,E200:E203,E206,E208:E209,E211,E214:E237,E239,E241:E250,E253:E253)</f>
        <v>0</v>
      </c>
      <c r="F254" s="28"/>
      <c r="G254" s="28">
        <f>SUM(G146,G148:G152,G154,G156:G174,G176,G178:G196,G198,G200:G203,G206,G208:G209,G211,G214:G237,G239,G241:G250,G253:G253)</f>
        <v>0</v>
      </c>
      <c r="H254" s="28">
        <f>SUM(H146,H148:H152,H154,H156:H174,H176,H178:H196,H198,H200:H203,H206,H208:H209,H211,H214:H237,H239,H241:H250,H253:H253)</f>
        <v>0</v>
      </c>
      <c r="I254" s="23"/>
      <c r="J254" s="23"/>
    </row>
    <row r="255" spans="1:10" ht="15">
      <c r="A255" s="20" t="s">
        <v>12</v>
      </c>
      <c r="B255" s="21" t="s">
        <v>12</v>
      </c>
      <c r="C255" s="29"/>
      <c r="D255" s="29"/>
      <c r="E255" s="29"/>
      <c r="F255" s="29"/>
      <c r="G255" s="29"/>
      <c r="H255" s="29">
        <f>E255+G255</f>
        <v>0</v>
      </c>
      <c r="I255" s="23"/>
      <c r="J255" s="23"/>
    </row>
    <row r="256" spans="1:10" ht="15">
      <c r="A256" s="26" t="s">
        <v>287</v>
      </c>
      <c r="B256" s="27" t="s">
        <v>12</v>
      </c>
      <c r="C256" s="28"/>
      <c r="D256" s="28"/>
      <c r="E256" s="28"/>
      <c r="F256" s="28"/>
      <c r="G256" s="28"/>
      <c r="H256" s="28"/>
      <c r="I256" s="23"/>
      <c r="J256" s="23"/>
    </row>
    <row r="257" spans="1:10" ht="15">
      <c r="A257" s="18" t="s">
        <v>288</v>
      </c>
      <c r="B257" s="5" t="s">
        <v>12</v>
      </c>
      <c r="C257" s="13"/>
      <c r="D257" s="13"/>
      <c r="E257" s="13"/>
      <c r="F257" s="13"/>
      <c r="G257" s="13"/>
      <c r="H257" s="13"/>
      <c r="I257" s="23"/>
      <c r="J257" s="23"/>
    </row>
    <row r="258" spans="1:10" ht="15">
      <c r="A258" s="19" t="s">
        <v>289</v>
      </c>
      <c r="B258" s="14" t="s">
        <v>12</v>
      </c>
      <c r="C258" s="15"/>
      <c r="D258" s="15"/>
      <c r="E258" s="15"/>
      <c r="F258" s="15"/>
      <c r="G258" s="15"/>
      <c r="H258" s="15"/>
      <c r="I258" s="23"/>
      <c r="J258" s="23"/>
    </row>
    <row r="259" spans="1:10" ht="15">
      <c r="A259" s="19" t="s">
        <v>290</v>
      </c>
      <c r="B259" s="14" t="s">
        <v>12</v>
      </c>
      <c r="C259" s="15"/>
      <c r="D259" s="15"/>
      <c r="E259" s="15"/>
      <c r="F259" s="15"/>
      <c r="G259" s="15"/>
      <c r="H259" s="15"/>
      <c r="I259" s="23"/>
      <c r="J259" s="23"/>
    </row>
    <row r="260" spans="1:10" ht="15">
      <c r="A260" s="20" t="s">
        <v>291</v>
      </c>
      <c r="B260" s="21" t="s">
        <v>59</v>
      </c>
      <c r="C260" s="29">
        <v>444</v>
      </c>
      <c r="D260" s="29">
        <v>0</v>
      </c>
      <c r="E260" s="29">
        <f>C260*D260</f>
        <v>0</v>
      </c>
      <c r="F260" s="29">
        <v>0</v>
      </c>
      <c r="G260" s="29">
        <f>C260*F260</f>
        <v>0</v>
      </c>
      <c r="H260" s="29">
        <f>E260+G260</f>
        <v>0</v>
      </c>
      <c r="I260" s="23"/>
      <c r="J260" s="23"/>
    </row>
    <row r="261" spans="1:10" ht="15">
      <c r="A261" s="20" t="s">
        <v>292</v>
      </c>
      <c r="B261" s="21" t="s">
        <v>59</v>
      </c>
      <c r="C261" s="29">
        <v>32</v>
      </c>
      <c r="D261" s="29">
        <v>0</v>
      </c>
      <c r="E261" s="29">
        <f>C261*D261</f>
        <v>0</v>
      </c>
      <c r="F261" s="29">
        <v>0</v>
      </c>
      <c r="G261" s="29">
        <f>C261*F261</f>
        <v>0</v>
      </c>
      <c r="H261" s="29">
        <f>E261+G261</f>
        <v>0</v>
      </c>
      <c r="I261" s="23"/>
      <c r="J261" s="23"/>
    </row>
    <row r="262" spans="1:10" ht="15">
      <c r="A262" s="19" t="s">
        <v>293</v>
      </c>
      <c r="B262" s="14" t="s">
        <v>12</v>
      </c>
      <c r="C262" s="15"/>
      <c r="D262" s="15"/>
      <c r="E262" s="15"/>
      <c r="F262" s="15"/>
      <c r="G262" s="15"/>
      <c r="H262" s="15"/>
      <c r="I262" s="23"/>
      <c r="J262" s="23"/>
    </row>
    <row r="263" spans="1:10" ht="15">
      <c r="A263" s="19" t="s">
        <v>294</v>
      </c>
      <c r="B263" s="14" t="s">
        <v>12</v>
      </c>
      <c r="C263" s="15"/>
      <c r="D263" s="15"/>
      <c r="E263" s="15"/>
      <c r="F263" s="15"/>
      <c r="G263" s="15"/>
      <c r="H263" s="15"/>
      <c r="I263" s="23"/>
      <c r="J263" s="23"/>
    </row>
    <row r="264" spans="1:10" ht="15">
      <c r="A264" s="20" t="s">
        <v>295</v>
      </c>
      <c r="B264" s="21" t="s">
        <v>59</v>
      </c>
      <c r="C264" s="29">
        <v>96</v>
      </c>
      <c r="D264" s="29">
        <v>0</v>
      </c>
      <c r="E264" s="29">
        <f>C264*D264</f>
        <v>0</v>
      </c>
      <c r="F264" s="29">
        <v>0</v>
      </c>
      <c r="G264" s="29">
        <f>C264*F264</f>
        <v>0</v>
      </c>
      <c r="H264" s="29">
        <f>E264+G264</f>
        <v>0</v>
      </c>
      <c r="I264" s="23"/>
      <c r="J264" s="23"/>
    </row>
    <row r="265" spans="1:10" ht="15">
      <c r="A265" s="20" t="s">
        <v>296</v>
      </c>
      <c r="B265" s="21" t="s">
        <v>59</v>
      </c>
      <c r="C265" s="29">
        <v>34</v>
      </c>
      <c r="D265" s="29">
        <v>0</v>
      </c>
      <c r="E265" s="29">
        <f>C265*D265</f>
        <v>0</v>
      </c>
      <c r="F265" s="29">
        <v>0</v>
      </c>
      <c r="G265" s="29">
        <f>C265*F265</f>
        <v>0</v>
      </c>
      <c r="H265" s="29">
        <f>E265+G265</f>
        <v>0</v>
      </c>
      <c r="I265" s="23"/>
      <c r="J265" s="23"/>
    </row>
    <row r="266" spans="1:10" ht="15">
      <c r="A266" s="20" t="s">
        <v>297</v>
      </c>
      <c r="B266" s="21" t="s">
        <v>59</v>
      </c>
      <c r="C266" s="29">
        <v>2</v>
      </c>
      <c r="D266" s="29">
        <v>0</v>
      </c>
      <c r="E266" s="29">
        <f>C266*D266</f>
        <v>0</v>
      </c>
      <c r="F266" s="29">
        <v>0</v>
      </c>
      <c r="G266" s="29">
        <f>C266*F266</f>
        <v>0</v>
      </c>
      <c r="H266" s="29">
        <f>E266+G266</f>
        <v>0</v>
      </c>
      <c r="I266" s="23"/>
      <c r="J266" s="23"/>
    </row>
    <row r="267" spans="1:10" ht="15">
      <c r="A267" s="19" t="s">
        <v>298</v>
      </c>
      <c r="B267" s="14" t="s">
        <v>12</v>
      </c>
      <c r="C267" s="15"/>
      <c r="D267" s="15"/>
      <c r="E267" s="15"/>
      <c r="F267" s="15"/>
      <c r="G267" s="15"/>
      <c r="H267" s="15"/>
      <c r="I267" s="23"/>
      <c r="J267" s="23"/>
    </row>
    <row r="268" spans="1:10" ht="15">
      <c r="A268" s="19" t="s">
        <v>299</v>
      </c>
      <c r="B268" s="14" t="s">
        <v>12</v>
      </c>
      <c r="C268" s="15"/>
      <c r="D268" s="15"/>
      <c r="E268" s="15"/>
      <c r="F268" s="15"/>
      <c r="G268" s="15"/>
      <c r="H268" s="15"/>
      <c r="I268" s="23"/>
      <c r="J268" s="23"/>
    </row>
    <row r="269" spans="1:10" ht="15">
      <c r="A269" s="20" t="s">
        <v>300</v>
      </c>
      <c r="B269" s="21" t="s">
        <v>98</v>
      </c>
      <c r="C269" s="29">
        <v>306</v>
      </c>
      <c r="D269" s="29">
        <v>0</v>
      </c>
      <c r="E269" s="29">
        <f>C269*D269</f>
        <v>0</v>
      </c>
      <c r="F269" s="29">
        <v>0</v>
      </c>
      <c r="G269" s="29">
        <f>C269*F269</f>
        <v>0</v>
      </c>
      <c r="H269" s="29">
        <f>E269+G269</f>
        <v>0</v>
      </c>
      <c r="I269" s="23"/>
      <c r="J269" s="23"/>
    </row>
    <row r="270" spans="1:10" ht="15">
      <c r="A270" s="19" t="s">
        <v>301</v>
      </c>
      <c r="B270" s="14" t="s">
        <v>12</v>
      </c>
      <c r="C270" s="15"/>
      <c r="D270" s="15"/>
      <c r="E270" s="15"/>
      <c r="F270" s="15"/>
      <c r="G270" s="15"/>
      <c r="H270" s="15"/>
      <c r="I270" s="23"/>
      <c r="J270" s="23"/>
    </row>
    <row r="271" spans="1:10" ht="15">
      <c r="A271" s="19" t="s">
        <v>302</v>
      </c>
      <c r="B271" s="14" t="s">
        <v>12</v>
      </c>
      <c r="C271" s="15"/>
      <c r="D271" s="15"/>
      <c r="E271" s="15"/>
      <c r="F271" s="15"/>
      <c r="G271" s="15"/>
      <c r="H271" s="15"/>
      <c r="I271" s="23"/>
      <c r="J271" s="23"/>
    </row>
    <row r="272" spans="1:10" ht="15">
      <c r="A272" s="20" t="s">
        <v>300</v>
      </c>
      <c r="B272" s="21" t="s">
        <v>98</v>
      </c>
      <c r="C272" s="29">
        <v>1371</v>
      </c>
      <c r="D272" s="29">
        <v>0</v>
      </c>
      <c r="E272" s="29">
        <f>C272*D272</f>
        <v>0</v>
      </c>
      <c r="F272" s="29">
        <v>0</v>
      </c>
      <c r="G272" s="29">
        <f>C272*F272</f>
        <v>0</v>
      </c>
      <c r="H272" s="29">
        <f>E272+G272</f>
        <v>0</v>
      </c>
      <c r="I272" s="23"/>
      <c r="J272" s="23"/>
    </row>
    <row r="273" spans="1:10" ht="15">
      <c r="A273" s="20" t="s">
        <v>303</v>
      </c>
      <c r="B273" s="21" t="s">
        <v>98</v>
      </c>
      <c r="C273" s="29">
        <v>438</v>
      </c>
      <c r="D273" s="29">
        <v>0</v>
      </c>
      <c r="E273" s="29">
        <f>C273*D273</f>
        <v>0</v>
      </c>
      <c r="F273" s="29">
        <v>0</v>
      </c>
      <c r="G273" s="29">
        <f>C273*F273</f>
        <v>0</v>
      </c>
      <c r="H273" s="29">
        <f>E273+G273</f>
        <v>0</v>
      </c>
      <c r="I273" s="23"/>
      <c r="J273" s="23"/>
    </row>
    <row r="274" spans="1:10" ht="15">
      <c r="A274" s="19" t="s">
        <v>301</v>
      </c>
      <c r="B274" s="14" t="s">
        <v>12</v>
      </c>
      <c r="C274" s="15"/>
      <c r="D274" s="15"/>
      <c r="E274" s="15"/>
      <c r="F274" s="15"/>
      <c r="G274" s="15"/>
      <c r="H274" s="15"/>
      <c r="I274" s="23"/>
      <c r="J274" s="23"/>
    </row>
    <row r="275" spans="1:10" ht="15">
      <c r="A275" s="19" t="s">
        <v>304</v>
      </c>
      <c r="B275" s="14" t="s">
        <v>12</v>
      </c>
      <c r="C275" s="15"/>
      <c r="D275" s="15"/>
      <c r="E275" s="15"/>
      <c r="F275" s="15"/>
      <c r="G275" s="15"/>
      <c r="H275" s="15"/>
      <c r="I275" s="23"/>
      <c r="J275" s="23"/>
    </row>
    <row r="276" spans="1:10" ht="15">
      <c r="A276" s="20" t="s">
        <v>303</v>
      </c>
      <c r="B276" s="21" t="s">
        <v>98</v>
      </c>
      <c r="C276" s="29">
        <v>62</v>
      </c>
      <c r="D276" s="29">
        <v>0</v>
      </c>
      <c r="E276" s="29">
        <f>C276*D276</f>
        <v>0</v>
      </c>
      <c r="F276" s="29">
        <v>0</v>
      </c>
      <c r="G276" s="29">
        <f>C276*F276</f>
        <v>0</v>
      </c>
      <c r="H276" s="29">
        <f>E276+G276</f>
        <v>0</v>
      </c>
      <c r="I276" s="23"/>
      <c r="J276" s="23"/>
    </row>
    <row r="277" spans="1:10" ht="15">
      <c r="A277" s="20" t="s">
        <v>305</v>
      </c>
      <c r="B277" s="21" t="s">
        <v>98</v>
      </c>
      <c r="C277" s="29">
        <v>116</v>
      </c>
      <c r="D277" s="29">
        <v>0</v>
      </c>
      <c r="E277" s="29">
        <f>C277*D277</f>
        <v>0</v>
      </c>
      <c r="F277" s="29">
        <v>0</v>
      </c>
      <c r="G277" s="29">
        <f>C277*F277</f>
        <v>0</v>
      </c>
      <c r="H277" s="29">
        <f>E277+G277</f>
        <v>0</v>
      </c>
      <c r="I277" s="23"/>
      <c r="J277" s="23"/>
    </row>
    <row r="278" spans="1:10" ht="30">
      <c r="A278" s="19" t="s">
        <v>306</v>
      </c>
      <c r="B278" s="14" t="s">
        <v>12</v>
      </c>
      <c r="C278" s="15"/>
      <c r="D278" s="15"/>
      <c r="E278" s="15"/>
      <c r="F278" s="15"/>
      <c r="G278" s="15"/>
      <c r="H278" s="15"/>
      <c r="I278" s="23"/>
      <c r="J278" s="23"/>
    </row>
    <row r="279" spans="1:10" ht="15">
      <c r="A279" s="20" t="s">
        <v>296</v>
      </c>
      <c r="B279" s="21" t="s">
        <v>59</v>
      </c>
      <c r="C279" s="29">
        <v>12</v>
      </c>
      <c r="D279" s="29">
        <v>0</v>
      </c>
      <c r="E279" s="29">
        <f>C279*D279</f>
        <v>0</v>
      </c>
      <c r="F279" s="29">
        <v>0</v>
      </c>
      <c r="G279" s="29">
        <f>C279*F279</f>
        <v>0</v>
      </c>
      <c r="H279" s="29">
        <f>E279+G279</f>
        <v>0</v>
      </c>
      <c r="I279" s="23"/>
      <c r="J279" s="23"/>
    </row>
    <row r="280" spans="1:10" ht="15">
      <c r="A280" s="19" t="s">
        <v>307</v>
      </c>
      <c r="B280" s="14" t="s">
        <v>12</v>
      </c>
      <c r="C280" s="15"/>
      <c r="D280" s="15"/>
      <c r="E280" s="15"/>
      <c r="F280" s="15"/>
      <c r="G280" s="15"/>
      <c r="H280" s="15"/>
      <c r="I280" s="23"/>
      <c r="J280" s="23"/>
    </row>
    <row r="281" spans="1:10" ht="15">
      <c r="A281" s="20" t="s">
        <v>308</v>
      </c>
      <c r="B281" s="21" t="s">
        <v>309</v>
      </c>
      <c r="C281" s="29">
        <v>0.43</v>
      </c>
      <c r="D281" s="29">
        <v>0</v>
      </c>
      <c r="E281" s="29">
        <f>C281*D281</f>
        <v>0</v>
      </c>
      <c r="F281" s="29">
        <v>0</v>
      </c>
      <c r="G281" s="29">
        <f>C281*F281</f>
        <v>0</v>
      </c>
      <c r="H281" s="29">
        <f>E281+G281</f>
        <v>0</v>
      </c>
      <c r="I281" s="23"/>
      <c r="J281" s="23"/>
    </row>
    <row r="282" spans="1:10" ht="15">
      <c r="A282" s="19" t="s">
        <v>310</v>
      </c>
      <c r="B282" s="14" t="s">
        <v>12</v>
      </c>
      <c r="C282" s="15"/>
      <c r="D282" s="15"/>
      <c r="E282" s="15"/>
      <c r="F282" s="15"/>
      <c r="G282" s="15"/>
      <c r="H282" s="15"/>
      <c r="I282" s="23"/>
      <c r="J282" s="23"/>
    </row>
    <row r="283" spans="1:10" ht="15">
      <c r="A283" s="20" t="s">
        <v>311</v>
      </c>
      <c r="B283" s="21" t="s">
        <v>59</v>
      </c>
      <c r="C283" s="29">
        <v>140</v>
      </c>
      <c r="D283" s="29">
        <v>0</v>
      </c>
      <c r="E283" s="29">
        <f>C283*D283</f>
        <v>0</v>
      </c>
      <c r="F283" s="29">
        <v>0</v>
      </c>
      <c r="G283" s="29">
        <f>C283*F283</f>
        <v>0</v>
      </c>
      <c r="H283" s="29">
        <f>E283+G283</f>
        <v>0</v>
      </c>
      <c r="I283" s="23"/>
      <c r="J283" s="23"/>
    </row>
    <row r="284" spans="1:10" ht="15">
      <c r="A284" s="19" t="s">
        <v>312</v>
      </c>
      <c r="B284" s="14" t="s">
        <v>12</v>
      </c>
      <c r="C284" s="15"/>
      <c r="D284" s="15"/>
      <c r="E284" s="15"/>
      <c r="F284" s="15"/>
      <c r="G284" s="15"/>
      <c r="H284" s="15"/>
      <c r="I284" s="23"/>
      <c r="J284" s="23"/>
    </row>
    <row r="285" spans="1:10" ht="15">
      <c r="A285" s="20" t="s">
        <v>313</v>
      </c>
      <c r="B285" s="21" t="s">
        <v>59</v>
      </c>
      <c r="C285" s="29">
        <v>34</v>
      </c>
      <c r="D285" s="29">
        <v>0</v>
      </c>
      <c r="E285" s="29">
        <f>C285*D285</f>
        <v>0</v>
      </c>
      <c r="F285" s="29">
        <v>0</v>
      </c>
      <c r="G285" s="29">
        <f>C285*F285</f>
        <v>0</v>
      </c>
      <c r="H285" s="29">
        <f>E285+G285</f>
        <v>0</v>
      </c>
      <c r="I285" s="23"/>
      <c r="J285" s="23"/>
    </row>
    <row r="286" spans="1:10" ht="15">
      <c r="A286" s="19" t="s">
        <v>314</v>
      </c>
      <c r="B286" s="14" t="s">
        <v>12</v>
      </c>
      <c r="C286" s="15"/>
      <c r="D286" s="15"/>
      <c r="E286" s="15"/>
      <c r="F286" s="15"/>
      <c r="G286" s="15"/>
      <c r="H286" s="15"/>
      <c r="I286" s="23"/>
      <c r="J286" s="23"/>
    </row>
    <row r="287" spans="1:10" ht="15">
      <c r="A287" s="19" t="s">
        <v>315</v>
      </c>
      <c r="B287" s="14" t="s">
        <v>12</v>
      </c>
      <c r="C287" s="15"/>
      <c r="D287" s="15"/>
      <c r="E287" s="15"/>
      <c r="F287" s="15"/>
      <c r="G287" s="15"/>
      <c r="H287" s="15"/>
      <c r="I287" s="23"/>
      <c r="J287" s="23"/>
    </row>
    <row r="288" spans="1:10" ht="15">
      <c r="A288" s="20" t="s">
        <v>316</v>
      </c>
      <c r="B288" s="21" t="s">
        <v>59</v>
      </c>
      <c r="C288" s="29">
        <v>12</v>
      </c>
      <c r="D288" s="29">
        <v>0</v>
      </c>
      <c r="E288" s="29">
        <f>C288*D288</f>
        <v>0</v>
      </c>
      <c r="F288" s="29">
        <v>0</v>
      </c>
      <c r="G288" s="29">
        <f>C288*F288</f>
        <v>0</v>
      </c>
      <c r="H288" s="29">
        <f>E288+G288</f>
        <v>0</v>
      </c>
      <c r="I288" s="23"/>
      <c r="J288" s="23"/>
    </row>
    <row r="289" spans="1:10" ht="15">
      <c r="A289" s="19" t="s">
        <v>317</v>
      </c>
      <c r="B289" s="14" t="s">
        <v>12</v>
      </c>
      <c r="C289" s="15"/>
      <c r="D289" s="15"/>
      <c r="E289" s="15"/>
      <c r="F289" s="15"/>
      <c r="G289" s="15"/>
      <c r="H289" s="15"/>
      <c r="I289" s="23"/>
      <c r="J289" s="23"/>
    </row>
    <row r="290" spans="1:10" ht="15">
      <c r="A290" s="20" t="s">
        <v>318</v>
      </c>
      <c r="B290" s="21" t="s">
        <v>122</v>
      </c>
      <c r="C290" s="29">
        <v>86.23</v>
      </c>
      <c r="D290" s="29">
        <v>0</v>
      </c>
      <c r="E290" s="29">
        <f>C290*D290</f>
        <v>0</v>
      </c>
      <c r="F290" s="29">
        <v>0</v>
      </c>
      <c r="G290" s="29">
        <f>C290*F290</f>
        <v>0</v>
      </c>
      <c r="H290" s="29">
        <f>E290+G290</f>
        <v>0</v>
      </c>
      <c r="I290" s="23"/>
      <c r="J290" s="23"/>
    </row>
    <row r="291" spans="1:10" ht="15">
      <c r="A291" s="19" t="s">
        <v>319</v>
      </c>
      <c r="B291" s="14" t="s">
        <v>12</v>
      </c>
      <c r="C291" s="15"/>
      <c r="D291" s="15"/>
      <c r="E291" s="15"/>
      <c r="F291" s="15"/>
      <c r="G291" s="15"/>
      <c r="H291" s="15"/>
      <c r="I291" s="23"/>
      <c r="J291" s="23"/>
    </row>
    <row r="292" spans="1:10" ht="15">
      <c r="A292" s="20" t="s">
        <v>320</v>
      </c>
      <c r="B292" s="21" t="s">
        <v>122</v>
      </c>
      <c r="C292" s="29">
        <v>86.23</v>
      </c>
      <c r="D292" s="29">
        <v>0</v>
      </c>
      <c r="E292" s="29">
        <f>C292*D292</f>
        <v>0</v>
      </c>
      <c r="F292" s="29">
        <v>0</v>
      </c>
      <c r="G292" s="29">
        <f>C292*F292</f>
        <v>0</v>
      </c>
      <c r="H292" s="29">
        <f>E292+G292</f>
        <v>0</v>
      </c>
      <c r="I292" s="23"/>
      <c r="J292" s="23"/>
    </row>
    <row r="293" spans="1:10" ht="15">
      <c r="A293" s="19" t="s">
        <v>321</v>
      </c>
      <c r="B293" s="14" t="s">
        <v>12</v>
      </c>
      <c r="C293" s="15"/>
      <c r="D293" s="15"/>
      <c r="E293" s="15"/>
      <c r="F293" s="15"/>
      <c r="G293" s="15"/>
      <c r="H293" s="15"/>
      <c r="I293" s="23"/>
      <c r="J293" s="23"/>
    </row>
    <row r="294" spans="1:10" ht="15">
      <c r="A294" s="20" t="s">
        <v>320</v>
      </c>
      <c r="B294" s="21" t="s">
        <v>122</v>
      </c>
      <c r="C294" s="29">
        <v>30.6</v>
      </c>
      <c r="D294" s="29">
        <v>0</v>
      </c>
      <c r="E294" s="29">
        <f>C294*D294</f>
        <v>0</v>
      </c>
      <c r="F294" s="29">
        <v>0</v>
      </c>
      <c r="G294" s="29">
        <f>C294*F294</f>
        <v>0</v>
      </c>
      <c r="H294" s="29">
        <f>E294+G294</f>
        <v>0</v>
      </c>
      <c r="I294" s="23"/>
      <c r="J294" s="23"/>
    </row>
    <row r="295" spans="1:10" ht="15">
      <c r="A295" s="19" t="s">
        <v>322</v>
      </c>
      <c r="B295" s="14" t="s">
        <v>12</v>
      </c>
      <c r="C295" s="15"/>
      <c r="D295" s="15"/>
      <c r="E295" s="15"/>
      <c r="F295" s="15"/>
      <c r="G295" s="15"/>
      <c r="H295" s="15"/>
      <c r="I295" s="23"/>
      <c r="J295" s="23"/>
    </row>
    <row r="296" spans="1:10" ht="15">
      <c r="A296" s="20" t="s">
        <v>323</v>
      </c>
      <c r="B296" s="21" t="s">
        <v>122</v>
      </c>
      <c r="C296" s="29">
        <v>36</v>
      </c>
      <c r="D296" s="29">
        <v>0</v>
      </c>
      <c r="E296" s="29">
        <f>C296*D296</f>
        <v>0</v>
      </c>
      <c r="F296" s="29">
        <v>0</v>
      </c>
      <c r="G296" s="29">
        <f>C296*F296</f>
        <v>0</v>
      </c>
      <c r="H296" s="29">
        <f aca="true" t="shared" si="24" ref="H296:H310">E296+G296</f>
        <v>0</v>
      </c>
      <c r="I296" s="23"/>
      <c r="J296" s="23"/>
    </row>
    <row r="297" spans="1:10" ht="30">
      <c r="A297" s="19" t="s">
        <v>324</v>
      </c>
      <c r="B297" s="14" t="s">
        <v>12</v>
      </c>
      <c r="C297" s="15"/>
      <c r="D297" s="15"/>
      <c r="E297" s="15"/>
      <c r="F297" s="15"/>
      <c r="G297" s="15"/>
      <c r="H297" s="15">
        <f t="shared" si="24"/>
        <v>0</v>
      </c>
      <c r="I297" s="23"/>
      <c r="J297" s="23"/>
    </row>
    <row r="298" spans="1:10" ht="15">
      <c r="A298" s="20" t="s">
        <v>325</v>
      </c>
      <c r="B298" s="21" t="s">
        <v>122</v>
      </c>
      <c r="C298" s="29">
        <v>2</v>
      </c>
      <c r="D298" s="29">
        <v>0</v>
      </c>
      <c r="E298" s="29">
        <f>C298*D298</f>
        <v>0</v>
      </c>
      <c r="F298" s="29">
        <v>0</v>
      </c>
      <c r="G298" s="29">
        <f>C298*F298</f>
        <v>0</v>
      </c>
      <c r="H298" s="29">
        <f t="shared" si="24"/>
        <v>0</v>
      </c>
      <c r="I298" s="23"/>
      <c r="J298" s="23"/>
    </row>
    <row r="299" spans="1:10" ht="15">
      <c r="A299" s="20" t="s">
        <v>326</v>
      </c>
      <c r="B299" s="21" t="s">
        <v>122</v>
      </c>
      <c r="C299" s="29">
        <v>2</v>
      </c>
      <c r="D299" s="29">
        <v>0</v>
      </c>
      <c r="E299" s="29">
        <f>C299*D299</f>
        <v>0</v>
      </c>
      <c r="F299" s="29">
        <v>0</v>
      </c>
      <c r="G299" s="29">
        <f>C299*F299</f>
        <v>0</v>
      </c>
      <c r="H299" s="29">
        <f t="shared" si="24"/>
        <v>0</v>
      </c>
      <c r="I299" s="23"/>
      <c r="J299" s="23"/>
    </row>
    <row r="300" spans="1:10" ht="15">
      <c r="A300" s="20" t="s">
        <v>327</v>
      </c>
      <c r="B300" s="21" t="s">
        <v>122</v>
      </c>
      <c r="C300" s="29">
        <v>2</v>
      </c>
      <c r="D300" s="29">
        <v>0</v>
      </c>
      <c r="E300" s="29">
        <f>C300*D300</f>
        <v>0</v>
      </c>
      <c r="F300" s="29">
        <v>0</v>
      </c>
      <c r="G300" s="29">
        <f>C300*F300</f>
        <v>0</v>
      </c>
      <c r="H300" s="29">
        <f t="shared" si="24"/>
        <v>0</v>
      </c>
      <c r="I300" s="23"/>
      <c r="J300" s="23"/>
    </row>
    <row r="301" spans="1:10" ht="15">
      <c r="A301" s="19" t="s">
        <v>328</v>
      </c>
      <c r="B301" s="14" t="s">
        <v>12</v>
      </c>
      <c r="C301" s="15"/>
      <c r="D301" s="15"/>
      <c r="E301" s="15"/>
      <c r="F301" s="15"/>
      <c r="G301" s="15"/>
      <c r="H301" s="15">
        <f t="shared" si="24"/>
        <v>0</v>
      </c>
      <c r="I301" s="23"/>
      <c r="J301" s="23"/>
    </row>
    <row r="302" spans="1:10" ht="15">
      <c r="A302" s="20" t="s">
        <v>329</v>
      </c>
      <c r="B302" s="21" t="s">
        <v>122</v>
      </c>
      <c r="C302" s="29">
        <v>4.2</v>
      </c>
      <c r="D302" s="29">
        <v>0</v>
      </c>
      <c r="E302" s="29">
        <f>C302*D302</f>
        <v>0</v>
      </c>
      <c r="F302" s="29">
        <v>0</v>
      </c>
      <c r="G302" s="29">
        <f>C302*F302</f>
        <v>0</v>
      </c>
      <c r="H302" s="29">
        <f t="shared" si="24"/>
        <v>0</v>
      </c>
      <c r="I302" s="23"/>
      <c r="J302" s="23"/>
    </row>
    <row r="303" spans="1:10" ht="15">
      <c r="A303" s="19" t="s">
        <v>330</v>
      </c>
      <c r="B303" s="14" t="s">
        <v>12</v>
      </c>
      <c r="C303" s="15"/>
      <c r="D303" s="15"/>
      <c r="E303" s="15"/>
      <c r="F303" s="15"/>
      <c r="G303" s="15"/>
      <c r="H303" s="15">
        <f t="shared" si="24"/>
        <v>0</v>
      </c>
      <c r="I303" s="23"/>
      <c r="J303" s="23"/>
    </row>
    <row r="304" spans="1:10" ht="30">
      <c r="A304" s="20" t="s">
        <v>331</v>
      </c>
      <c r="B304" s="21" t="s">
        <v>122</v>
      </c>
      <c r="C304" s="29">
        <v>2772.8</v>
      </c>
      <c r="D304" s="29">
        <v>0</v>
      </c>
      <c r="E304" s="29">
        <f aca="true" t="shared" si="25" ref="E304:E310">C304*D304</f>
        <v>0</v>
      </c>
      <c r="F304" s="29">
        <v>0</v>
      </c>
      <c r="G304" s="29">
        <f aca="true" t="shared" si="26" ref="G304:G310">C304*F304</f>
        <v>0</v>
      </c>
      <c r="H304" s="29">
        <f t="shared" si="24"/>
        <v>0</v>
      </c>
      <c r="I304" s="23"/>
      <c r="J304" s="23"/>
    </row>
    <row r="305" spans="1:10" ht="15">
      <c r="A305" s="20" t="s">
        <v>332</v>
      </c>
      <c r="B305" s="21" t="s">
        <v>122</v>
      </c>
      <c r="C305" s="29">
        <v>277.8</v>
      </c>
      <c r="D305" s="29">
        <v>0</v>
      </c>
      <c r="E305" s="29">
        <f t="shared" si="25"/>
        <v>0</v>
      </c>
      <c r="F305" s="29">
        <v>0</v>
      </c>
      <c r="G305" s="29">
        <f t="shared" si="26"/>
        <v>0</v>
      </c>
      <c r="H305" s="29">
        <f t="shared" si="24"/>
        <v>0</v>
      </c>
      <c r="I305" s="23"/>
      <c r="J305" s="23"/>
    </row>
    <row r="306" spans="1:10" ht="60">
      <c r="A306" s="20" t="s">
        <v>333</v>
      </c>
      <c r="B306" s="21" t="s">
        <v>122</v>
      </c>
      <c r="C306" s="29">
        <v>2005.8</v>
      </c>
      <c r="D306" s="29">
        <v>0</v>
      </c>
      <c r="E306" s="29">
        <f t="shared" si="25"/>
        <v>0</v>
      </c>
      <c r="F306" s="29">
        <v>0</v>
      </c>
      <c r="G306" s="29">
        <f t="shared" si="26"/>
        <v>0</v>
      </c>
      <c r="H306" s="29">
        <f t="shared" si="24"/>
        <v>0</v>
      </c>
      <c r="I306" s="23"/>
      <c r="J306" s="23"/>
    </row>
    <row r="307" spans="1:10" ht="60">
      <c r="A307" s="20" t="s">
        <v>334</v>
      </c>
      <c r="B307" s="21" t="s">
        <v>122</v>
      </c>
      <c r="C307" s="29">
        <v>767</v>
      </c>
      <c r="D307" s="29">
        <v>0</v>
      </c>
      <c r="E307" s="29">
        <f t="shared" si="25"/>
        <v>0</v>
      </c>
      <c r="F307" s="29">
        <v>0</v>
      </c>
      <c r="G307" s="29">
        <f t="shared" si="26"/>
        <v>0</v>
      </c>
      <c r="H307" s="29">
        <f t="shared" si="24"/>
        <v>0</v>
      </c>
      <c r="I307" s="23"/>
      <c r="J307" s="23"/>
    </row>
    <row r="308" spans="1:10" ht="30">
      <c r="A308" s="20" t="s">
        <v>335</v>
      </c>
      <c r="B308" s="21" t="s">
        <v>122</v>
      </c>
      <c r="C308" s="29">
        <v>191.4</v>
      </c>
      <c r="D308" s="29">
        <v>0</v>
      </c>
      <c r="E308" s="29">
        <f t="shared" si="25"/>
        <v>0</v>
      </c>
      <c r="F308" s="29">
        <v>0</v>
      </c>
      <c r="G308" s="29">
        <f t="shared" si="26"/>
        <v>0</v>
      </c>
      <c r="H308" s="29">
        <f t="shared" si="24"/>
        <v>0</v>
      </c>
      <c r="I308" s="23"/>
      <c r="J308" s="23"/>
    </row>
    <row r="309" spans="1:10" ht="15">
      <c r="A309" s="20" t="s">
        <v>336</v>
      </c>
      <c r="B309" s="21" t="s">
        <v>122</v>
      </c>
      <c r="C309" s="29">
        <v>767</v>
      </c>
      <c r="D309" s="29">
        <v>0</v>
      </c>
      <c r="E309" s="29">
        <f t="shared" si="25"/>
        <v>0</v>
      </c>
      <c r="F309" s="29">
        <v>0</v>
      </c>
      <c r="G309" s="29">
        <f t="shared" si="26"/>
        <v>0</v>
      </c>
      <c r="H309" s="29">
        <f t="shared" si="24"/>
        <v>0</v>
      </c>
      <c r="I309" s="23"/>
      <c r="J309" s="23"/>
    </row>
    <row r="310" spans="1:10" ht="15">
      <c r="A310" s="20" t="s">
        <v>337</v>
      </c>
      <c r="B310" s="21" t="s">
        <v>338</v>
      </c>
      <c r="C310" s="29">
        <v>3.65</v>
      </c>
      <c r="D310" s="29">
        <v>0</v>
      </c>
      <c r="E310" s="29">
        <f t="shared" si="25"/>
        <v>0</v>
      </c>
      <c r="F310" s="29">
        <v>0</v>
      </c>
      <c r="G310" s="29">
        <f t="shared" si="26"/>
        <v>0</v>
      </c>
      <c r="H310" s="29">
        <f t="shared" si="24"/>
        <v>0</v>
      </c>
      <c r="I310" s="23"/>
      <c r="J310" s="23"/>
    </row>
    <row r="311" spans="1:10" ht="15">
      <c r="A311" s="18" t="s">
        <v>339</v>
      </c>
      <c r="B311" s="5" t="s">
        <v>12</v>
      </c>
      <c r="C311" s="13"/>
      <c r="D311" s="13"/>
      <c r="E311" s="13">
        <f>SUM(E258:E310)</f>
        <v>0</v>
      </c>
      <c r="F311" s="13"/>
      <c r="G311" s="13">
        <f>SUM(G258:G310)</f>
        <v>0</v>
      </c>
      <c r="H311" s="13">
        <f>SUM(H258:H310)</f>
        <v>0</v>
      </c>
      <c r="I311" s="23"/>
      <c r="J311" s="23"/>
    </row>
    <row r="312" spans="1:10" ht="15">
      <c r="A312" s="20" t="s">
        <v>12</v>
      </c>
      <c r="B312" s="21" t="s">
        <v>12</v>
      </c>
      <c r="C312" s="29"/>
      <c r="D312" s="29"/>
      <c r="E312" s="29"/>
      <c r="F312" s="29"/>
      <c r="G312" s="29"/>
      <c r="H312" s="29">
        <f>E312+G312</f>
        <v>0</v>
      </c>
      <c r="I312" s="23"/>
      <c r="J312" s="23"/>
    </row>
    <row r="313" spans="1:10" ht="15">
      <c r="A313" s="18" t="s">
        <v>340</v>
      </c>
      <c r="B313" s="5" t="s">
        <v>12</v>
      </c>
      <c r="C313" s="13"/>
      <c r="D313" s="13"/>
      <c r="E313" s="13"/>
      <c r="F313" s="13"/>
      <c r="G313" s="13"/>
      <c r="H313" s="13"/>
      <c r="I313" s="23"/>
      <c r="J313" s="23"/>
    </row>
    <row r="314" spans="1:10" ht="30">
      <c r="A314" s="20" t="s">
        <v>341</v>
      </c>
      <c r="B314" s="21" t="s">
        <v>122</v>
      </c>
      <c r="C314" s="29">
        <v>767</v>
      </c>
      <c r="D314" s="29">
        <v>0</v>
      </c>
      <c r="E314" s="29">
        <f aca="true" t="shared" si="27" ref="E314:E320">C314*D314</f>
        <v>0</v>
      </c>
      <c r="F314" s="29">
        <v>0</v>
      </c>
      <c r="G314" s="29">
        <f aca="true" t="shared" si="28" ref="G314:G320">C314*F314</f>
        <v>0</v>
      </c>
      <c r="H314" s="29">
        <f aca="true" t="shared" si="29" ref="H314:H320">E314+G314</f>
        <v>0</v>
      </c>
      <c r="I314" s="23"/>
      <c r="J314" s="23"/>
    </row>
    <row r="315" spans="1:10" ht="30">
      <c r="A315" s="20" t="s">
        <v>342</v>
      </c>
      <c r="B315" s="21" t="s">
        <v>122</v>
      </c>
      <c r="C315" s="29">
        <v>194.4</v>
      </c>
      <c r="D315" s="29">
        <v>0</v>
      </c>
      <c r="E315" s="29">
        <f t="shared" si="27"/>
        <v>0</v>
      </c>
      <c r="F315" s="29">
        <v>0</v>
      </c>
      <c r="G315" s="29">
        <f t="shared" si="28"/>
        <v>0</v>
      </c>
      <c r="H315" s="29">
        <f t="shared" si="29"/>
        <v>0</v>
      </c>
      <c r="I315" s="23"/>
      <c r="J315" s="23"/>
    </row>
    <row r="316" spans="1:10" ht="15">
      <c r="A316" s="20" t="s">
        <v>343</v>
      </c>
      <c r="B316" s="21" t="s">
        <v>122</v>
      </c>
      <c r="C316" s="29">
        <v>306.8</v>
      </c>
      <c r="D316" s="29">
        <v>0</v>
      </c>
      <c r="E316" s="29">
        <f t="shared" si="27"/>
        <v>0</v>
      </c>
      <c r="F316" s="29">
        <v>0</v>
      </c>
      <c r="G316" s="29">
        <f t="shared" si="28"/>
        <v>0</v>
      </c>
      <c r="H316" s="29">
        <f t="shared" si="29"/>
        <v>0</v>
      </c>
      <c r="I316" s="23"/>
      <c r="J316" s="23"/>
    </row>
    <row r="317" spans="1:10" ht="15">
      <c r="A317" s="20" t="s">
        <v>344</v>
      </c>
      <c r="B317" s="21" t="s">
        <v>122</v>
      </c>
      <c r="C317" s="29">
        <v>460.3</v>
      </c>
      <c r="D317" s="29">
        <v>0</v>
      </c>
      <c r="E317" s="29">
        <f t="shared" si="27"/>
        <v>0</v>
      </c>
      <c r="F317" s="29">
        <v>0</v>
      </c>
      <c r="G317" s="29">
        <f t="shared" si="28"/>
        <v>0</v>
      </c>
      <c r="H317" s="29">
        <f t="shared" si="29"/>
        <v>0</v>
      </c>
      <c r="I317" s="23"/>
      <c r="J317" s="23"/>
    </row>
    <row r="318" spans="1:10" ht="15">
      <c r="A318" s="20" t="s">
        <v>345</v>
      </c>
      <c r="B318" s="21" t="s">
        <v>122</v>
      </c>
      <c r="C318" s="29">
        <v>391.2</v>
      </c>
      <c r="D318" s="29">
        <v>0</v>
      </c>
      <c r="E318" s="29">
        <f t="shared" si="27"/>
        <v>0</v>
      </c>
      <c r="F318" s="29">
        <v>0</v>
      </c>
      <c r="G318" s="29">
        <f t="shared" si="28"/>
        <v>0</v>
      </c>
      <c r="H318" s="29">
        <f t="shared" si="29"/>
        <v>0</v>
      </c>
      <c r="I318" s="23"/>
      <c r="J318" s="23"/>
    </row>
    <row r="319" spans="1:10" ht="15">
      <c r="A319" s="20" t="s">
        <v>346</v>
      </c>
      <c r="B319" s="21" t="s">
        <v>188</v>
      </c>
      <c r="C319" s="29">
        <v>164</v>
      </c>
      <c r="D319" s="29">
        <v>0</v>
      </c>
      <c r="E319" s="29">
        <f t="shared" si="27"/>
        <v>0</v>
      </c>
      <c r="F319" s="29">
        <v>0</v>
      </c>
      <c r="G319" s="29">
        <f t="shared" si="28"/>
        <v>0</v>
      </c>
      <c r="H319" s="29">
        <f t="shared" si="29"/>
        <v>0</v>
      </c>
      <c r="I319" s="23"/>
      <c r="J319" s="23"/>
    </row>
    <row r="320" spans="1:10" ht="45">
      <c r="A320" s="20" t="s">
        <v>347</v>
      </c>
      <c r="B320" s="21" t="s">
        <v>348</v>
      </c>
      <c r="C320" s="29">
        <v>1</v>
      </c>
      <c r="D320" s="29">
        <v>0</v>
      </c>
      <c r="E320" s="29">
        <f t="shared" si="27"/>
        <v>0</v>
      </c>
      <c r="F320" s="29">
        <v>0</v>
      </c>
      <c r="G320" s="29">
        <f t="shared" si="28"/>
        <v>0</v>
      </c>
      <c r="H320" s="29">
        <f t="shared" si="29"/>
        <v>0</v>
      </c>
      <c r="I320" s="23"/>
      <c r="J320" s="23"/>
    </row>
    <row r="321" spans="1:10" ht="15">
      <c r="A321" s="18" t="s">
        <v>349</v>
      </c>
      <c r="B321" s="5" t="s">
        <v>12</v>
      </c>
      <c r="C321" s="13"/>
      <c r="D321" s="13"/>
      <c r="E321" s="13">
        <f>SUM(E314:E320)</f>
        <v>0</v>
      </c>
      <c r="F321" s="13"/>
      <c r="G321" s="13">
        <f>SUM(G314:G320)</f>
        <v>0</v>
      </c>
      <c r="H321" s="13">
        <f>SUM(H314:H320)</f>
        <v>0</v>
      </c>
      <c r="I321" s="23"/>
      <c r="J321" s="23"/>
    </row>
    <row r="322" spans="1:10" ht="15">
      <c r="A322" s="26" t="s">
        <v>350</v>
      </c>
      <c r="B322" s="27" t="s">
        <v>12</v>
      </c>
      <c r="C322" s="28"/>
      <c r="D322" s="28"/>
      <c r="E322" s="28">
        <f>SUM(E257:E310,E312,E314:E320)</f>
        <v>0</v>
      </c>
      <c r="F322" s="28"/>
      <c r="G322" s="28">
        <f>SUM(G257:G310,G312,G314:G320)</f>
        <v>0</v>
      </c>
      <c r="H322" s="28">
        <f>SUM(H257:H310,H312,H314:H320)</f>
        <v>0</v>
      </c>
      <c r="I322" s="23"/>
      <c r="J322" s="23"/>
    </row>
    <row r="323" spans="1:10" ht="15">
      <c r="A323" s="20" t="s">
        <v>12</v>
      </c>
      <c r="B323" s="21" t="s">
        <v>12</v>
      </c>
      <c r="C323" s="29"/>
      <c r="D323" s="29"/>
      <c r="E323" s="29"/>
      <c r="F323" s="29"/>
      <c r="G323" s="29"/>
      <c r="H323" s="29">
        <f>E323+G323</f>
        <v>0</v>
      </c>
      <c r="I323" s="23"/>
      <c r="J323" s="23"/>
    </row>
  </sheetData>
  <printOptions gridLines="1" headings="1"/>
  <pageMargins left="0.7086614173228347" right="0.7086614173228347" top="0.7874015748031497" bottom="0.7874015748031497" header="0.31496062992125984" footer="0.31496062992125984"/>
  <pageSetup firstPageNumber="3" useFirstPageNumber="1" fitToHeight="15" fitToWidth="1" horizontalDpi="600" verticalDpi="600" orientation="landscape" paperSize="9" scale="91" r:id="rId1"/>
  <headerFooter>
    <oddHeader>&amp;CMateřská škola 2. května 1654, Petřvald, Rekonstruce elektroinstalace - 2. etapa
Provozní prostory MŠ</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NOVEL</dc:creator>
  <cp:keywords/>
  <dc:description/>
  <cp:lastModifiedBy>NOVEL</cp:lastModifiedBy>
  <cp:lastPrinted>2019-10-17T17:30:57Z</cp:lastPrinted>
  <dcterms:created xsi:type="dcterms:W3CDTF">2019-10-17T17:03:11Z</dcterms:created>
  <dcterms:modified xsi:type="dcterms:W3CDTF">2019-10-17T18:30:21Z</dcterms:modified>
  <cp:category/>
  <cp:version/>
  <cp:contentType/>
  <cp:contentStatus/>
</cp:coreProperties>
</file>