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defaultThemeVersion="124226"/>
  <bookViews>
    <workbookView xWindow="65416" yWindow="65416" windowWidth="29040" windowHeight="15840" activeTab="2"/>
  </bookViews>
  <sheets>
    <sheet name="Parametry" sheetId="1" r:id="rId1"/>
    <sheet name="Rekapitulace" sheetId="3" r:id="rId2"/>
    <sheet name="Rozpočet" sheetId="2" r:id="rId3"/>
  </sheets>
  <definedNames>
    <definedName name="_xlnm.Print_Area" localSheetId="0">'Parametry'!$A$1:$B$33</definedName>
    <definedName name="_xlnm.Print_Area" localSheetId="1">'Rekapitulace'!$A$1:$C$51</definedName>
    <definedName name="_xlnm.Print_Area" localSheetId="2">'Rozpočet'!$A$1:$I$405</definedName>
  </definedNames>
  <calcPr calcId="191029"/>
</workbook>
</file>

<file path=xl/sharedStrings.xml><?xml version="1.0" encoding="utf-8"?>
<sst xmlns="http://schemas.openxmlformats.org/spreadsheetml/2006/main" count="940" uniqueCount="455">
  <si>
    <t>Název</t>
  </si>
  <si>
    <t>Hodnota</t>
  </si>
  <si>
    <t>Nadpis rekapitulace</t>
  </si>
  <si>
    <t>Akce</t>
  </si>
  <si>
    <t>ZŠ Školní 246, 735  41 Petřvald, Rekonstrukce elektroinstalace</t>
  </si>
  <si>
    <t>Projekt</t>
  </si>
  <si>
    <t>obj. A1 - Administrativní budova</t>
  </si>
  <si>
    <t>Investor</t>
  </si>
  <si>
    <t>Město Petřvald, Nám. Gen. Vicherka 2511, 735 41 Petřvald</t>
  </si>
  <si>
    <t>Z. č.</t>
  </si>
  <si>
    <t>0321</t>
  </si>
  <si>
    <t>A. č.</t>
  </si>
  <si>
    <t/>
  </si>
  <si>
    <t>Smlouva</t>
  </si>
  <si>
    <t>Vypracoval</t>
  </si>
  <si>
    <t>Ing.Novák</t>
  </si>
  <si>
    <t>Kontroloval</t>
  </si>
  <si>
    <t>Datum</t>
  </si>
  <si>
    <t>30.8.2023</t>
  </si>
  <si>
    <t>Zpracovatel</t>
  </si>
  <si>
    <t>Ing.Novák-NOVEL, A.Gavlase 111/32, 700 30 Ostrava</t>
  </si>
  <si>
    <t>CÚ</t>
  </si>
  <si>
    <t>8/2023</t>
  </si>
  <si>
    <t>Poznámka</t>
  </si>
  <si>
    <t>Rozpočet zpracován v soustavě RTS - položky nezatříděny</t>
  </si>
  <si>
    <t>Doprava dodávek  (3,6) %</t>
  </si>
  <si>
    <t>0,00</t>
  </si>
  <si>
    <t>Přesun dodávek  (1) %</t>
  </si>
  <si>
    <t>PPV  (1 nebo 6) %</t>
  </si>
  <si>
    <t>PPV zemních prací, nátěrů  (1) %</t>
  </si>
  <si>
    <t>Dodavat. dokumentace  (1 - 1,5) %</t>
  </si>
  <si>
    <t>Rizika a pojištění  (1 - 1,5) %</t>
  </si>
  <si>
    <t>Opravy v záruce  (5 - 7) %</t>
  </si>
  <si>
    <t>GZS  (3,25 nebo 8,4) %</t>
  </si>
  <si>
    <t>Provozní vlivy  %</t>
  </si>
  <si>
    <t>Kompletační činnost - a</t>
  </si>
  <si>
    <t>Kompletační činnost - b</t>
  </si>
  <si>
    <t>0,000000</t>
  </si>
  <si>
    <t>Kompletační činnost - k1</t>
  </si>
  <si>
    <t>Kompletační činnost - k2</t>
  </si>
  <si>
    <t>Roční nárůst cen 1   %</t>
  </si>
  <si>
    <t>Roční nárůst cen 2   %</t>
  </si>
  <si>
    <t>1. sazba DPH %
- i pro přirážky rekapitulace</t>
  </si>
  <si>
    <t>21</t>
  </si>
  <si>
    <t>2. sazba DPH %</t>
  </si>
  <si>
    <t>0</t>
  </si>
  <si>
    <t>Procento PM % 1</t>
  </si>
  <si>
    <t>Procento PM % 2</t>
  </si>
  <si>
    <t>Mj</t>
  </si>
  <si>
    <t>Počet</t>
  </si>
  <si>
    <t>Materiál</t>
  </si>
  <si>
    <t>Materiál celkem</t>
  </si>
  <si>
    <t>Montáž</t>
  </si>
  <si>
    <t>Montáž celkem</t>
  </si>
  <si>
    <t>Cena</t>
  </si>
  <si>
    <t>Cena celkem</t>
  </si>
  <si>
    <t>1. DODÁVKY</t>
  </si>
  <si>
    <t>Rozváděč HR, spec. dle vč.05</t>
  </si>
  <si>
    <t>ks</t>
  </si>
  <si>
    <t>Hlavní ochranná přípojnice HOP, spec. dle vč. 06</t>
  </si>
  <si>
    <t>Rozvaděč RA1.1, spec. dle vč.07</t>
  </si>
  <si>
    <t>Rozváděč RA1.2, spec. dle vč.08</t>
  </si>
  <si>
    <t>Rozváděč RA2, spec. dle vč.09</t>
  </si>
  <si>
    <t>Rozváděč RB, spec. dle vč.10</t>
  </si>
  <si>
    <t>Rozváděč R-FYZ, spec. dle vč.11</t>
  </si>
  <si>
    <t>Rozváděč RSLP, spec. dle vč.12</t>
  </si>
  <si>
    <t xml:space="preserve">CBS - Centrální bateriový systém pro nouzové osvětlení DC24V. Kompaktní bateriová jednotka s požární odolností 30 minut v souladu s ČSN EN 50171 a ČSN EN 50172 pro napájení a kontrolu nouzových a bezpečnostních svítidel, s automatickým testovacím zařízením a sledováním stavu připojených svítidel po napájecím kabelu, 6 výstup. obvodů, autonomie  provozu1hod., technická specidikace viz. příloha č. 01-Technická zpráva  </t>
  </si>
  <si>
    <t>3F monitor výpadku pro centrálu nouz. osvětlení CNO AC400/230V pro montáž do rozvaděčů</t>
  </si>
  <si>
    <t>Dodávky - celkem</t>
  </si>
  <si>
    <t>2. SILNOPROUD</t>
  </si>
  <si>
    <t>2.1 Svítidla a světelné zdroje</t>
  </si>
  <si>
    <t>SVÍTIDLA VČETNĚ SVĚTELNÝCH ZDROJŮ, PŘEDŘADNÝCH ČÁSTÍ A DALŠÍHO PŘÍSLUŠENSTVÍ,vč.poplatku za recyklaci. Případně použité typy svítidel jsou uvedeny jako vzor, přičemž lze použít srovnatelný ekvivalent</t>
  </si>
  <si>
    <t>A2 - Svítidlo typ "A2" dle Legendy svítidel v příloze č. 01-TZ, dodávka,montáž a připojení</t>
  </si>
  <si>
    <t>A2R - Svítidlo typ "A2R" dle Legendy svítidel v příloze č. 01-TZ, dodávka,montáž a připojení</t>
  </si>
  <si>
    <t>B - Svítidlo typ "B" dle Legendy svítidel v příloze č. 01-TZ, dodávka,montáž a připojení</t>
  </si>
  <si>
    <t>C - Svítidlo typ "C" dle Legendy svítidel v příloze č. 01-TZ, dodávka,montáž a připojení</t>
  </si>
  <si>
    <t>D1 - Svítidlo typ "D1" dle Legendy svítidel v příloze č. 01-TZ, dodávka,montáž a připojení</t>
  </si>
  <si>
    <t>D2 - Svítidlo typ "D2" dle Legendy svítidel v příloze č. 01-TZ, dodávka,montáž a připojení</t>
  </si>
  <si>
    <t>E - Svítidlo typ "E" dle Legendy svítidel v příloze č. 01-TZ, dodávka,montáž a připojení</t>
  </si>
  <si>
    <t>F1 - Svítidlo typ "F1" dle Legendy svítidel v příloze č. 01-TZ, dodávka,montáž a připojení</t>
  </si>
  <si>
    <t>F2 - Svítidlo typ "F2" dle Legendy svítidel v příloze č. 01-TZ, dodávka,montáž a připojení</t>
  </si>
  <si>
    <t>K1 - Svítidlo typ "K1" dle Legendy svítidel v příloze č. 01-TZ, dodávka,montáž a připojení</t>
  </si>
  <si>
    <t>K2 - Svítidlo typ "K2" dle Legendy svítidel v příloze č. 01-TZ, dodávka,montáž a připojení</t>
  </si>
  <si>
    <t>M - Svítidlo typ "M" dle Legendy svítidel v příloze č. 01-TZ, dodávka,montáž a připojení</t>
  </si>
  <si>
    <t>X - Svítidlo typ "X" dle Legendy svítidel v příloze č. 01-TZ, dodávka,montáž a připojení</t>
  </si>
  <si>
    <t>Y - Svítidlo typ "Y" dle Legendy svítidel v příloze č. 01-TZ, dodávka,montáž a připojení</t>
  </si>
  <si>
    <t>Z - Svítidlo typ "Z" dle Legendy svítidel v příloze č. 01-TZ, dodávka,montáž a připojení</t>
  </si>
  <si>
    <t>Zz - Stropní závěs pro svítidlo typ "Z" , dodávka,montáž</t>
  </si>
  <si>
    <t>2.1 Svítidla a světelné zdroje - celkem</t>
  </si>
  <si>
    <t>2.2 Elektromontážní materiál a práce</t>
  </si>
  <si>
    <t>INSTALAČNÍ KRABICE</t>
  </si>
  <si>
    <t>KP 67/2 KRABICE PŘÍSTROJOVÁ PRO VÍCENÁSOBNÉ RÁMEČKY</t>
  </si>
  <si>
    <t>KU 68-1902 KRABICE ODBOČNÁ S VÍČKEM</t>
  </si>
  <si>
    <t>KOM 97 KRABICE ODBOČNÁ S VÍČKEM</t>
  </si>
  <si>
    <t>KO 100 KRABICE ODBOČNÁ S VÍČKEM</t>
  </si>
  <si>
    <t>KO 125 KRABICE ODBOČNÁ</t>
  </si>
  <si>
    <t>KABELOVÉ KRABICOVÉ ROZVODKY IP 65, KABEL. VÝSTUPY S METRICKÝMI VÝVODKAMI, BARVA ŠEDÁ RAL7035, TERMOPLAST</t>
  </si>
  <si>
    <t>D 9125 1,5-2,5 mm2, Cu, 5 pól. svorkovnice, s vnějším upevněním</t>
  </si>
  <si>
    <t>K 9065 2,5-6 mm2, Cu,  5 pól. svorkovnice</t>
  </si>
  <si>
    <t>KRABICOVÉ ROZVODKY BEZHALOGENOVÉ SE ZACHOVÁNÍM FUNKČNOSTI PŘI POŽÁRU, S KERAMICKOU SVORKOVNICÍ,  IP 54, POŽÁRNÍ ODOLNOST P90R/E90, RAL2004</t>
  </si>
  <si>
    <t>Rozměry 105/105/40mm, 5-pól. svorkovnicepro vodiče  1,5-6 mm2, Cu</t>
  </si>
  <si>
    <t>SVORKOVNICE KRABICOVÁ bezšroubová</t>
  </si>
  <si>
    <t>273-104 3x1-2,5mm2</t>
  </si>
  <si>
    <t>273-105 5x1-2,5mm2</t>
  </si>
  <si>
    <t>273-403 3x1,5-4mm2</t>
  </si>
  <si>
    <t>TRUBKA OHEBNÁ - d20/750N</t>
  </si>
  <si>
    <t>m</t>
  </si>
  <si>
    <t>TRUBKA OHEBNÁ -d25/ 750N</t>
  </si>
  <si>
    <t>TRUBKA OHEBNÁ - d32/ 750N</t>
  </si>
  <si>
    <t>TRUBKA TUHÁ PVC d20/ 750N,barva tmavě šedá</t>
  </si>
  <si>
    <t>TRUBKA TUHÁ PVC d25/750N, tmavě šedá</t>
  </si>
  <si>
    <t>TRUBKA TUHÁ PVC d32/750N,barva tmavě šedá</t>
  </si>
  <si>
    <t>TRUBKA KORUNGOVANÁ ZEMNÍ DN 80mm</t>
  </si>
  <si>
    <t>LV 18X13 LIŠTA VKLÁDACÍ (3m)</t>
  </si>
  <si>
    <t>LV 24X22 LIŠTA VKLÁDACÍ (2m v kartonu)</t>
  </si>
  <si>
    <t>LHD 40x20 LIŠTA HRANATÁ (3m) - DVOJITÝ ZÁMEK</t>
  </si>
  <si>
    <t>SP 200X4.5 PÁSEK STAHOVACÍ</t>
  </si>
  <si>
    <t>SP 280X4.5 PÁSEK STAHOVACÍ</t>
  </si>
  <si>
    <t>STÍTKY OZNAČOVACÍ</t>
  </si>
  <si>
    <t>Označovací štítek kabelový</t>
  </si>
  <si>
    <t>Označovací štítek na zásuvky</t>
  </si>
  <si>
    <t>ÚLOŽNÁ ZAŘÍZENÍ KABELOVÝCH TRAS (zahrnují i hl. trasy slaboproudých rozvodů)</t>
  </si>
  <si>
    <t>OCEL.NOSNÉ KONSTR.PRO PŘÍSTR.</t>
  </si>
  <si>
    <t xml:space="preserve">do 5kg </t>
  </si>
  <si>
    <t xml:space="preserve">do 10kg </t>
  </si>
  <si>
    <t xml:space="preserve">do 50kg </t>
  </si>
  <si>
    <t>KABELOVÝ ŽLAB PLECHOVÝ, ŽÁROVĚ ZINKOVANÝ, VČETNĚ ZÁVĚSŮ,KONZOL, ROHŮ, SPOJ. MAT. A PŘÍSL. S VÍKEM.</t>
  </si>
  <si>
    <t>62/50 žlab s víkem</t>
  </si>
  <si>
    <t>125/50 žlab s víkem</t>
  </si>
  <si>
    <t>KABELOVÉ ŽLABY VČETNĚ MOTÁŽ.KONZOL,VÍKA,SPOJ.DÍLŮ, ROHŮ, ODBOČEK A PŘÍSLUŠENSTVÍ se zachováním funkční schopnosti při požáru/integritou dle vyhl.23/2008Sb. a PBŘ, tl.plechu min. 1,2mm/výška bočnic 50mm a 100mm/žárově zinkované ponorem; rozteč podpěr 1,2m; E30,E90</t>
  </si>
  <si>
    <t xml:space="preserve">62/50 F žlab </t>
  </si>
  <si>
    <t xml:space="preserve">125/50 F žlab </t>
  </si>
  <si>
    <t xml:space="preserve">250/50 F žlab </t>
  </si>
  <si>
    <t xml:space="preserve">125/100 F žlab </t>
  </si>
  <si>
    <t xml:space="preserve">250/100 F žlab </t>
  </si>
  <si>
    <t>Dělící přepážka žlabu v. 50mm</t>
  </si>
  <si>
    <t>Děl. přepážka F pro žlab výšky 100mm</t>
  </si>
  <si>
    <t>PROTIPOŽÁRNÍ NÁSTŘIK KABELŮ</t>
  </si>
  <si>
    <t xml:space="preserve"> Kabel do průměru 5cm</t>
  </si>
  <si>
    <t xml:space="preserve"> Svazku kabelů nad d-5cm</t>
  </si>
  <si>
    <t>PROTIPOŽÁRNÍ PŘEPÁŽKY EI60 DP1</t>
  </si>
  <si>
    <t xml:space="preserve"> Protip.průchod stěnou,stropem do t 30cm</t>
  </si>
  <si>
    <t>m2</t>
  </si>
  <si>
    <t>MONTÁŽ ROZVODNIC</t>
  </si>
  <si>
    <t xml:space="preserve"> Do  50 kg</t>
  </si>
  <si>
    <t xml:space="preserve"> Do 100 kg</t>
  </si>
  <si>
    <t xml:space="preserve"> Do 200 kg</t>
  </si>
  <si>
    <t>KABEL SILOVÝ,IZOLACE PVC</t>
  </si>
  <si>
    <t>CYKY 2Ox1.5 mm2, pevně</t>
  </si>
  <si>
    <t>CYKY 3Ox1.5 mm2, pevně</t>
  </si>
  <si>
    <t>CYKY 3Jx1.5 mm2, pevně</t>
  </si>
  <si>
    <t>CYKY 3Jx2.5 mm2, pevně</t>
  </si>
  <si>
    <t>CYKY 5Jx1.5 mm2, pevně</t>
  </si>
  <si>
    <t>CYKY 5Jx2.5 mm2, pevně</t>
  </si>
  <si>
    <t>CYKY 5Jx4 mm2, pevně</t>
  </si>
  <si>
    <t>CYKY-J 5x6 mm2 , pevně</t>
  </si>
  <si>
    <t>CYKY-J 5x10 mm2 , pevně</t>
  </si>
  <si>
    <t>CYKCY-J 5x16 mm2 , pevně</t>
  </si>
  <si>
    <t>KABEL SE SNÍŽENOU HOŘLAVOSTÍ, S FUNKČNÍ SCHOPNOSTÍ PŘI POŽÁRU P60-R,  TŘÍDA REAKCE NA OHEŇ - B2 ca, s1, d0</t>
  </si>
  <si>
    <t>1-CXKH-V-O  2x1.5 mm2 , pevně</t>
  </si>
  <si>
    <t>1-CXKH-V-O  3x1.5 mm2 , pevně</t>
  </si>
  <si>
    <t>1-CXKH-V-J 3x2,5 mm2 , pevně</t>
  </si>
  <si>
    <t>1-CXKH-V-J 3x4 mm2 , pevně</t>
  </si>
  <si>
    <t>ŠNŮRA STŘEDNÍ,IZOLACE KAUČUK</t>
  </si>
  <si>
    <t>H07RN-F 3Gx1.5 mm2, pevně</t>
  </si>
  <si>
    <t>H07RN-F 3Gx2.5 mm2, pevně</t>
  </si>
  <si>
    <t>UKONČENÍ KABELŮ SMRŠŤOVACÍ ZÁKLOPKOU</t>
  </si>
  <si>
    <t xml:space="preserve"> do 3x4  mm2</t>
  </si>
  <si>
    <t xml:space="preserve"> do 5x4   mm2</t>
  </si>
  <si>
    <t xml:space="preserve"> do 5x10  mm2</t>
  </si>
  <si>
    <t>do 5x16  mm2</t>
  </si>
  <si>
    <t>do 5x70  mm2</t>
  </si>
  <si>
    <t>UKONČENÍ ŠŇŮR V GUMOVÉ HADICI SE ZAPOJENÍM</t>
  </si>
  <si>
    <t>do 3x4   mm2</t>
  </si>
  <si>
    <t>do 5x6   mm2</t>
  </si>
  <si>
    <t>SPÍNAČE, PŘEPÍNAČE modulární koncepce, vícenásobné  rámečky, kompletní vč. krytek, rámečků a signálek, barva bílá, design Schneider UNICA nebo ekvivalent</t>
  </si>
  <si>
    <t>Jednopólový, řazení 1</t>
  </si>
  <si>
    <t>Sériový, řazení 5</t>
  </si>
  <si>
    <t>Střídavý, řazení 6</t>
  </si>
  <si>
    <t>Jednopólový se signální doutnavkou, řazení 1S</t>
  </si>
  <si>
    <t>Tlač.ovládač zapínací  řazení 1/0</t>
  </si>
  <si>
    <t>Tlač.ovládač zapínací s orientační doutnavkou, řazení 1/0S</t>
  </si>
  <si>
    <t>Modulární 3-pólový spínač AC400V/16A,  se sig. doutnavkou pod om. -sporák. spínač</t>
  </si>
  <si>
    <t>Automatický pohybový spínač se soumrak.čidlem, stropní/nástěnné provedení, 180/360 st., AC230V/ 320W, bílý, venkovní provedení IP65</t>
  </si>
  <si>
    <t>Kontroler DALI do krabice pod omítku, vzor ACU DALI BT</t>
  </si>
  <si>
    <t>ZÁSUVKA nástěnné AC230V/16A, modulární koncepce, vícenásobné , barva bílá/ pro PC hnědá, design Schneider UNICA nebo ekvivalent, s ochrannými clonkami</t>
  </si>
  <si>
    <t>Jednonásobná, chráněná</t>
  </si>
  <si>
    <t>Rámečky k zásuvkám</t>
  </si>
  <si>
    <t>Jednoduchý</t>
  </si>
  <si>
    <t>Dvojnásobný</t>
  </si>
  <si>
    <t>ZÁSUVKA nástěnná AC230V/16A, vzor ABB Variant+ nebo ekvivalent. IP54, plast</t>
  </si>
  <si>
    <t>Dvojnásobná, plast, IP54, vzor ABB Variant nebo ekvivalent</t>
  </si>
  <si>
    <t>ZÁSUVKA PRŮMYSLOVÁ NÁSTĚNNÁ</t>
  </si>
  <si>
    <t>16A,400V,3p+N+E plast, IP66</t>
  </si>
  <si>
    <t>32A,400V,3p+N+E plast, IP66</t>
  </si>
  <si>
    <t xml:space="preserve">Podlahová krabice pro 4 moduly 45/45mm, rozměry 220/220mm, hl. 600mm, osazená 2ks zás. AC230V/16 a , dvě volné pozice pro zás. RJ45, víko pro PVC krytinu </t>
  </si>
  <si>
    <t>UZEMNĚNÍ, POTENCIÁLOVÉ VYROVNÁNÍ</t>
  </si>
  <si>
    <t>EKVIPOTENCIONÁLNÍ SVORKOVNICE</t>
  </si>
  <si>
    <t>EPS1 s krytem</t>
  </si>
  <si>
    <t>ZEMNÍCÍ SVORKA</t>
  </si>
  <si>
    <t>ZS4 zemnicí svorka na baterie</t>
  </si>
  <si>
    <t>ZSA16 zemnicí svorka na potrubí</t>
  </si>
  <si>
    <t>Cu pás.ZS16 Pásek uzemňovací Cu, 0.5m</t>
  </si>
  <si>
    <t>Svorka</t>
  </si>
  <si>
    <t>ST01 na vodovodní potrubí</t>
  </si>
  <si>
    <t>ST03 na vodovodní potrubí</t>
  </si>
  <si>
    <t>VODIČ JEDNOŽILOVÝ, IZOLACE PVC, CYA (H07V-K)</t>
  </si>
  <si>
    <t>CY 6 mm2,ZŽ, pevně</t>
  </si>
  <si>
    <t>CYA 10  mm2 , pevně</t>
  </si>
  <si>
    <t>CYA 16  mm2 , pevně</t>
  </si>
  <si>
    <t>CYA 25  mm2 , pevně</t>
  </si>
  <si>
    <t>CYA 50  mm2 , pevně</t>
  </si>
  <si>
    <t>CYA 70  mm2 , pevně</t>
  </si>
  <si>
    <t>UKONČENÍ  VODIČŮ KABELOVÝMI OKY LISOVACÍMI  S PŘIPOJENÍM , oka Cu pocínovná dle DIN46234</t>
  </si>
  <si>
    <t xml:space="preserve"> Do   6   mm2</t>
  </si>
  <si>
    <t xml:space="preserve"> Do  16   mm2</t>
  </si>
  <si>
    <t xml:space="preserve"> Do  25 mm2</t>
  </si>
  <si>
    <t xml:space="preserve"> Do  50   mm2</t>
  </si>
  <si>
    <t xml:space="preserve"> Do  70 mm2</t>
  </si>
  <si>
    <t>MONTÁŽ CBS NO</t>
  </si>
  <si>
    <t>Montáž Centrálního bateriového systému NO na připravenou kabeláž, adresace svítidel, konfigurace systému, uvedení do provozu, zaškolení obsluhy, předání uživateli</t>
  </si>
  <si>
    <t>DOKUMENTACE SKUTEČNÉHO PROVEDENÍ STAVBY</t>
  </si>
  <si>
    <t>Dokumentace skutečného provedení stavby je požadována ve 2 výtiscích , vč. dokumentace v digitální podobě 2xCD</t>
  </si>
  <si>
    <t>HODINOVE ZUCTOVACI SAZBY</t>
  </si>
  <si>
    <t xml:space="preserve"> Zabezpeceni pracoviste</t>
  </si>
  <si>
    <t>hod</t>
  </si>
  <si>
    <t xml:space="preserve"> Vyhledani pripojovaciho mista</t>
  </si>
  <si>
    <t xml:space="preserve"> Demontaz stavajiciho elektro zarizeni a rozvodů,likvidace elektroodpadů vč. nebezpečných</t>
  </si>
  <si>
    <t>Kontrola a připojení stávajících zařízení VZT, klimatizace a ZTI (el. ohřívače vody)</t>
  </si>
  <si>
    <t>Práce spojené s úpravou stáv.vedení pod omítku</t>
  </si>
  <si>
    <t>Práce spojené s přepojením stáv. hl. rozvodů NN pavilonů P1 až P6 na nový rozvaděč HR</t>
  </si>
  <si>
    <t>Práce spojené s přepojením stáv. rozvodů katedry a laboratorních stolů v učebně fyziky</t>
  </si>
  <si>
    <t xml:space="preserve"> Dokončovací práce, vypínání vedení</t>
  </si>
  <si>
    <t xml:space="preserve"> Uvedení do provozu, zauceni obsluhy</t>
  </si>
  <si>
    <t>KOORDINACE POSTUPU PRACI</t>
  </si>
  <si>
    <t xml:space="preserve"> S ostatnimi profesemi</t>
  </si>
  <si>
    <t>PROVEDENI REVIZNICH ZKOUSEK DLE CSN 331500</t>
  </si>
  <si>
    <t xml:space="preserve"> Revizni technik - výchozí revize elektroinstalace vč. nových zemnících přívodů </t>
  </si>
  <si>
    <t xml:space="preserve"> Spoluprace s reviz.technikem</t>
  </si>
  <si>
    <t>Měření parametrů osvětlovacích soustav s vyhotovením protokolu certifikovaným technikem</t>
  </si>
  <si>
    <t>2.2 Elektromontážní materiál a práce - celkem</t>
  </si>
  <si>
    <t>2.SILNOPROUD - celkem</t>
  </si>
  <si>
    <t>3. SLABOPROUD</t>
  </si>
  <si>
    <t>3.1 Telefonní a datové rozvody, CCTV</t>
  </si>
  <si>
    <t>SK- Doplnění stáv. rozváděče DR15</t>
  </si>
  <si>
    <t>Patch kabel UTP cat.6, 1m</t>
  </si>
  <si>
    <t>Patch kabel UTP cat.6, 0,5m</t>
  </si>
  <si>
    <t>IP záznamové zařízení pro připojení max. 32 kamer do rozlišení 16 Mpx a s možností ukládat data na čtyři SATA III pevné disky, každý s maximální kapacitou 16 TB. K dispozici je mnoho videoanalytických funkcí včetně podpory ITC a PTZ kamer. Vzor :Dahua, série WizSense, NVR4432-EI IP nebo ekvivalent.</t>
  </si>
  <si>
    <t>Switch s 24 porty RJ-45 a podporou PoE standardu IEEE802.3af/at. Maximální zatížení všech PoE portů je 360 W. Zařízení je manažovatelné. Switch je určen pro montáž do racku. Vzor PFS4226-24GT-370 nebo ekvivalent</t>
  </si>
  <si>
    <t xml:space="preserve">Profesionální Smart přepínač, 48 portů 10/100/1000 a 4x Gigabit Combo RJ45/SFP port, přepínací výkon 104Gb/s, management: web, CLI, SmartConsole, D-View SNMP síťový management, bezventilátorové provedení, Surveillance mode, MSTP, Dual Image, QoS, provedení do 19“ racku, podpora GE SFP (miniGBIC). Vzor DGS-1210-52 nebo ekvivalent. </t>
  </si>
  <si>
    <t>SATA DISK 4000GB, 5900 rpm, vhodný do podmínek 24/7, pro PC Videoserver, DVR, NAS,</t>
  </si>
  <si>
    <t>Optický modul, MiniGBIC, SFP, Gigabit, WDM, single-mode, LC, 1,25Gbps</t>
  </si>
  <si>
    <t>sada</t>
  </si>
  <si>
    <t>SK- rozváděče - celkem</t>
  </si>
  <si>
    <t>CCTV (VSS)</t>
  </si>
  <si>
    <t xml:space="preserve"> LED monitor 22" FHD 1920x1080, 5ms, 60Hz, 16:9, 200 cd/m2,  antireflex, vzor Dell, vč. zední konzoly , dodávka, montáž</t>
  </si>
  <si>
    <t>Videorekordér IP síťový 8kanálový, podporované formáty H.265 / H.264, záznam max. 80 Mbps, maximální rozlišení 12 Mpx na kameru, 1x SATA III port pro HDD max. 16 TB (bez HDD), 1x HDMI + 1x VGA výstup, podpora ONVIF, podpora IP PTZ Dahua, 1x RJ-45, 2x USB 2.0, 12V DC / 2 A, rozměry Smart 1U, 204,6 × 204,6 x 45,6 mm, hmotnost 0,4 kg (bez HDD)
Provoz bez záznamu, slouží pouze pro zobrazení vybraných kamer na příslušném monitoru bez obslužného PC</t>
  </si>
  <si>
    <t>2 Mpx Starlight dome IP kamera, exteriérová, Day/Night, Smart IR přísvit s dosvitem 40 m, 1/2.8" 2Megapixel progressive CMOS, rozlišení 1920 × 1080 px, snímkování 25/30 fps, citlivost 0,002 lx @ F1,5, motorický zoom objektiv 2,7–13,5 mm, úhel záběru 109°–28°, AWB, WDR 120 dB, BLC, HLC, AGC, ROI, 3D DNR, komprese H.265 / H.264 / H.264B / MJPEG, ONVIF kompatibilní, slot na MicroSD kartu max. 256 GB, pracovní teplota od -30 °C do +60 °C, IP 67, napájení 12 V DC, PoE (802.3af), spotřeba 533 mA, rozměry ø 122,0 × 108,3 mm, hmotnost 0,69 kg</t>
  </si>
  <si>
    <t xml:space="preserve">Držák kamery na stěnu/ strop </t>
  </si>
  <si>
    <t>Nastavení NVR, seřízení pohledů kamer, odzkoušení, zaškolení</t>
  </si>
  <si>
    <t>CCTV (VSS) - celkem</t>
  </si>
  <si>
    <t>Strukturovaná kabeláž - kabelové trasy (kabelové žlaby pro páteřní trasy jsou obsaženy v části silnoproud)</t>
  </si>
  <si>
    <t>LH 60X40 LIŠTA HRANATÁ (2m v kartonu)</t>
  </si>
  <si>
    <t>SDĚLOVACÍ KABELY, ZATAŽENÍ</t>
  </si>
  <si>
    <t>Kabel UTP Cat.6, LSOH plášť 332-1, zatažení</t>
  </si>
  <si>
    <t>HDMI kabel, 10m</t>
  </si>
  <si>
    <t>Audio kabel 5m</t>
  </si>
  <si>
    <t>Audio kabel 10m</t>
  </si>
  <si>
    <t>Datové a AV zásuvky</t>
  </si>
  <si>
    <t>Datová zásuvka komplet včetně keystone 1x RJ45 cat.6, nestíněná, komplet (pro AP WiFi)</t>
  </si>
  <si>
    <t>Datová zásuvka komplet včetně keystone 2x RJ45 cat.6, nestíněná, komplet</t>
  </si>
  <si>
    <t>Lisovací konektor na UTP cat.6</t>
  </si>
  <si>
    <t>Zásuvka HDMI do kr. pod omítku, komplet</t>
  </si>
  <si>
    <t>AUDIO zásuvka 2x CINCH</t>
  </si>
  <si>
    <t>Práce spojené s napojením stávajícího dataprojektoru/IAT, odzkoušení</t>
  </si>
  <si>
    <t>Demontáž stávajících slaboproudých rozvodů a zařízení</t>
  </si>
  <si>
    <t>Strukturovaná kabeláž, kabelové trasy - celkem</t>
  </si>
  <si>
    <t>SK - měření, certifikace</t>
  </si>
  <si>
    <t>Certifikaní měření cat.6</t>
  </si>
  <si>
    <t>SK - měření, instalace, certifikace - celkem</t>
  </si>
  <si>
    <t>3.1 Telefonní a datové rozvody  - celkem</t>
  </si>
  <si>
    <t>3.2 Rozvody školního rozhlasu 100V (ŠR)</t>
  </si>
  <si>
    <t>REPRODUKTOROVÁ SKŘÍNKA</t>
  </si>
  <si>
    <t>Kovový skříňkový reproduktor 6W/100V/8Ohm, provedení EVAC EN 54-24, rozměry 260/195/80mm, vzor LBC 3018/01nebo ekvivalent</t>
  </si>
  <si>
    <t>Regulátor hlasitosti 12W + relé, MK, odolné proti selhání LBC 1400/20, vzor nebo ekvivalent</t>
  </si>
  <si>
    <t>EVAC - připojovací adaptér LBC 1256/00</t>
  </si>
  <si>
    <t>ZKOUŠENÍ REPRODUKTORŮ PŘI</t>
  </si>
  <si>
    <t xml:space="preserve"> 2 až 5 programové ústředně</t>
  </si>
  <si>
    <t>Rozměry 105/105/40mm, 5-pól. svorkovnice pro vodiče  1,5-4 mm2, Cu</t>
  </si>
  <si>
    <t>Přechodová skříň "MX", OCEP nástěnná, IP40/00, rozm. š.600/hl.110/v.300mm, požární odolnost  EI30DP1;
specifikace dle příl. č. 24</t>
  </si>
  <si>
    <t>1-CXKH-V-O  4x1.5 mm2 , pevně</t>
  </si>
  <si>
    <t>1-CXKH-V-O 7x1,5 mm2 , pevně</t>
  </si>
  <si>
    <t>SDĚLOVACÍ KABELY Twist Pair</t>
  </si>
  <si>
    <t>Kabel UTP Cat.6, LSOHFR B2Ca s1d0, zatažení</t>
  </si>
  <si>
    <t>JXFE-V 4x2x0,8 FE180/P60R, B2Ca , pevně</t>
  </si>
  <si>
    <t xml:space="preserve"> do 4x2,5  mm2</t>
  </si>
  <si>
    <t xml:space="preserve"> do 7x2,5   mm2</t>
  </si>
  <si>
    <t>Zapojení vícepárových kabelů do 25p. (1 pár na 1 konci)</t>
  </si>
  <si>
    <t>pár</t>
  </si>
  <si>
    <t>Demontáž stávajících rozvodů a zařízení</t>
  </si>
  <si>
    <t>Naprogramování, odzkoušení, zaškolení</t>
  </si>
  <si>
    <t>kpl</t>
  </si>
  <si>
    <t>3.2 Rozvody školního rozhlasu  - celkem</t>
  </si>
  <si>
    <t>3.3 rozvody jednotného času a školního zvonku (JČ, ŠZ)</t>
  </si>
  <si>
    <t>Hlavní hodiny řízené mikroprocesorem pro řízení systémů jednotného času. Specifikace : 2 podružné linky 24V celkem 600 mA (pro řízení až 80 ks podružných hodin), 2x spínací kanál, 1x mono audio linkový výstup 3,5 mm jack ,IP 20, montáž na lištu DIN, šířka 9M, vstup pro DCF přijímač, interní záložní baterie pro RTC v případě výpadku napájení. USB pro nahrávání spínacích programů, napájení ze sítě 230 VAC nebo 12 / 24 VDC.  Vzor Mobitime HN 62e nebo ekvivalent</t>
  </si>
  <si>
    <t>Přijímač radiosignálu DCF 77, vzor Mobitime AD650 nebo ekvivalent</t>
  </si>
  <si>
    <t>Přídavný zdroj AC230/75V pro napájení zvonků</t>
  </si>
  <si>
    <t>Instalační rozvodnice celoplastová nástěnná 2x12M, IP30</t>
  </si>
  <si>
    <t xml:space="preserve">Podružné hodiny jednotného času analogové jednostranné, číselník prům. 300mm /arab.číslice,  2 strojky (h/min/sec), kovový rám barva antracit,  IP40, -10/+55 st.C
Vzor : Mobatime Trend 300, číselník 210 
</t>
  </si>
  <si>
    <t xml:space="preserve">Podružné hodiny jednotného času analogové jednostranné, číselník prům. 400mm /arab.číslice,  2 strojky (h/min/sec), kovový rám barva antracit,  IP40, -10/+55 st.C
Vzor : Mobatime Trend 400, číselník 210 
</t>
  </si>
  <si>
    <t>Příslušenství : stropní závěs pro hodiny prům. 400mm (na chodbách) dl. 0,5m</t>
  </si>
  <si>
    <t xml:space="preserve">Školní zvonek s regulací hlasitosti vyzvánění, napájení 75VAC, hlasitost 70dB/1m, vzor Mobitime TA75 nebo ekvivalent  </t>
  </si>
  <si>
    <t>3.3 Rozvody jednotného času a školního zvonku  - celkem</t>
  </si>
  <si>
    <t>3.4 Rozvody EZS (PZTS)</t>
  </si>
  <si>
    <t>Komponenty</t>
  </si>
  <si>
    <t>Komponenty EZS , doplnění stávajícího zařízení Jablotron</t>
  </si>
  <si>
    <t>Klávesnice JA-114E</t>
  </si>
  <si>
    <t>Zálohovaná venkovní siréna sběrnicová JA-111A-BASE-RB</t>
  </si>
  <si>
    <t>Kryt sirény plastový JA-1X1A-C-WH</t>
  </si>
  <si>
    <t>Siréna vnitřní sběrnicová nezálohovaná JA-110A</t>
  </si>
  <si>
    <t>Sběrnicový modul pro drátový detektor JA-111H</t>
  </si>
  <si>
    <t xml:space="preserve">MG kontakt </t>
  </si>
  <si>
    <t>PIR detektor  sběrnicový stěnový JA-110P</t>
  </si>
  <si>
    <t>Krabice propojovací s tamper kontaktem, st.2</t>
  </si>
  <si>
    <t>Podružný a spojovací materiál, popis panelů</t>
  </si>
  <si>
    <t>Komponenty - celkem</t>
  </si>
  <si>
    <t>Elektroinstalační materiál a práce</t>
  </si>
  <si>
    <t>SDĚLOVACÍ KABELY</t>
  </si>
  <si>
    <t>Kabel UTP Cat.6, stíněný, LSOH plášť, zatažení</t>
  </si>
  <si>
    <t>SYKFY 3x2x0,5, zatažení</t>
  </si>
  <si>
    <t>Demontáž stávajících rozvodů a komponentů EZS</t>
  </si>
  <si>
    <t>Revize vč. funkční zkoušky</t>
  </si>
  <si>
    <t>Elektroinstalační materiál a práce - celkem</t>
  </si>
  <si>
    <t>3.4 EZS - celkem</t>
  </si>
  <si>
    <t>3.5 Domovní komunikace</t>
  </si>
  <si>
    <t>SDĚLOVACÍ KABEL TWIST PAIR</t>
  </si>
  <si>
    <t>KOMPONENTY SYSTÉMU PRO DOMOVNÍ KOMUNIKACI domácí video telefon, Urmet nebo ekvivalent</t>
  </si>
  <si>
    <t>Souprava barevného 7" handsfree videotelefonu pro 3 účastníky. Dvouvodičové zapojení (max. dosah 200m). Vstupní panel s výchozí instalací na omítku s krytem proti dešti. S možností rozšíření komunikace přes Wifi. Sada obsahující : 3ks videotelefonu Hands-free, 1x vstupní panel s širokoúhlou kamerkou 7", IP54+ instal. krabice pod omítku, 1x napájecí zdroj do rozvaděče (5xDIN). Funkce soupravy: zapnutí kamery z videotelefonu, interkom mezi paralelními stanicemi, otvírání el. zámku, nastavení jasu, kontrastu a hlasitosti</t>
  </si>
  <si>
    <t>set</t>
  </si>
  <si>
    <t>Bytové zvonky, el. zámky</t>
  </si>
  <si>
    <t>Bytový zvonek/ bzučák - plast (vedlejší), přídavný k videotelefonu</t>
  </si>
  <si>
    <t>Elektrický dveřní otvírač 12VDC nízkoodběrový, vzor BEFO</t>
  </si>
  <si>
    <t>Nastavení, oživení, odzkoušení</t>
  </si>
  <si>
    <t>3.5 Domovní komunikace - celkem</t>
  </si>
  <si>
    <t>SLABOPROUD - celkem</t>
  </si>
  <si>
    <t>4. STAVEBNÍ VÝPOMOC A SOUVISEJÍCÍ ČINNOSTI</t>
  </si>
  <si>
    <t xml:space="preserve">4.1 Stavební výpomoc </t>
  </si>
  <si>
    <t>VYVRTÁNÍ KAPES VE ZDIVU BETONOVÉM PRO KRABICE</t>
  </si>
  <si>
    <t xml:space="preserve"> 100x100x50 mm</t>
  </si>
  <si>
    <t xml:space="preserve"> 150x150x100 mm</t>
  </si>
  <si>
    <t>VYVRTÁNÍ OTVORU VE ZDIVU BETONOVÉM DO PRUMERU 60mm</t>
  </si>
  <si>
    <t xml:space="preserve"> Stena do 150mm</t>
  </si>
  <si>
    <t xml:space="preserve"> Stena do 300mm</t>
  </si>
  <si>
    <t>VYSEKANI RYH PRO VODICE V OMITCE STROPU</t>
  </si>
  <si>
    <t xml:space="preserve"> Sire 30 mm</t>
  </si>
  <si>
    <t>VÝŘEZ RYH VE ZDIVU BETONOVÉM - HLOUBKA 30mm</t>
  </si>
  <si>
    <t xml:space="preserve"> Sire 50 mm</t>
  </si>
  <si>
    <t>VÝŘEZ RYH VE ZDIVU BETONOVÉM NEBO PODLAZE - HLOUBKA 50mm</t>
  </si>
  <si>
    <t xml:space="preserve"> Sire 70 mm</t>
  </si>
  <si>
    <t xml:space="preserve"> Sire 150 mm</t>
  </si>
  <si>
    <t xml:space="preserve"> Oprava a doplnění vynilové krytiny podlahy</t>
  </si>
  <si>
    <t>VYVRTÁNÍ PROSTUPU VE STĚNĚ ČI STROPU   BETONOVÉM DO PRŮMĚRU 100mm</t>
  </si>
  <si>
    <t>BOURANI ZDIVA</t>
  </si>
  <si>
    <t xml:space="preserve"> Stena do tl. 600mm</t>
  </si>
  <si>
    <t>m3</t>
  </si>
  <si>
    <t xml:space="preserve">ZAZDIVKA KAPES PO PŮVODNÍCH KRABICÍCH </t>
  </si>
  <si>
    <t>ve zdivu do plochy 1,0 dm2</t>
  </si>
  <si>
    <t>ZAZDIVKY OTVORŮ VE ZDIVU O PLOŠE DO 2,25dm2</t>
  </si>
  <si>
    <t>Stena do 300mm</t>
  </si>
  <si>
    <t>ZABETONOVANI OTVORU O PLOSE</t>
  </si>
  <si>
    <t>DO 0.25 m2 VE STROPU</t>
  </si>
  <si>
    <t xml:space="preserve"> Vcetne vyztuze</t>
  </si>
  <si>
    <t>HRUBA VYPLN RYH MALTOU</t>
  </si>
  <si>
    <t xml:space="preserve"> Jakekoliv sire</t>
  </si>
  <si>
    <t>OMITKA RYH VE STENACH MALTOU</t>
  </si>
  <si>
    <t xml:space="preserve"> Sire do 150 mm</t>
  </si>
  <si>
    <t>OMITKA RYH VE STROPECH MALTOU</t>
  </si>
  <si>
    <t>LESENI LEHKE PRACOVNI O VYSCE LEŠEŇOVÉ PODLAHY</t>
  </si>
  <si>
    <t xml:space="preserve"> Do 6,0 m ve schodišť.prostoru</t>
  </si>
  <si>
    <t>DOZDÍVKY OTVORŮ PO VYBOURANÝCH ROZVADĚČÍCH, VYZDĚNÍ NIK PRO NOVÉ SKŘÍNĚ</t>
  </si>
  <si>
    <t xml:space="preserve">Příčka tl. 75mmz pórobetonových přesných hladkých příčkovek </t>
  </si>
  <si>
    <t>Omítka vápennocementová vnitřních ploch nanášená ručně dvouvrstvá.  tloušťky jádra do 10mm a tloušťky štuku do 3mm štuková svislých konstrukcí stěn</t>
  </si>
  <si>
    <t>OPRAVY VYBOURANÝCH OBKLADŮ STĚN a dlažeb</t>
  </si>
  <si>
    <t>Obklad stěn bělninový 20/20cm, vč. přípravy podkladu, spárování</t>
  </si>
  <si>
    <t>Demontáž stáv. dekoračního obložení stěn (dřevo, lamino) a zpětná montáž 1,2x8m</t>
  </si>
  <si>
    <t>VÝMALBA STĚN A STROPŮ</t>
  </si>
  <si>
    <t>Oprava prasklin dil. spár stropních panelů (akryl. tmel, u větších spár perlinka+lepidlo, sádrová stěrka/štuk); do šíře 150mm</t>
  </si>
  <si>
    <t>Příprava stěn a stropů před malbou podle potřeby odprášením nebo mytím</t>
  </si>
  <si>
    <t>Odstranění původních nátěrů škrábáním, vytmelení děr a nerovností</t>
  </si>
  <si>
    <t>Vnitřní malby stěn bezprašným omývatelným nátěrem barvy bílé nebo dle výběru objednatele, 1xdisperzní penetrační podklad pro sjednocení savosti, 1x základní vrstva, 1x sytá krycí vrstva nátěrovou hmotou otěruvzdornou za mokra min. tř. 2 dle DIN 53778, včetně nátěrových hmot,nátěr.hmoty musí odpovídat hygienic. požadavkům pro školské stavby</t>
  </si>
  <si>
    <t>Vnitřní malby stropů bezprašným omývatelným nátěrem barvy bílé nebo dle výběru objednatele, 1xdisperzní penetrační podklad pro sjednocení savosti, 1x základní vrstva, 1x sytá krycí vrstva nátěrovou hmotou otěruvzdornou za mokra min. tř. 2 dle DIN 53778, včetně nátěrových hmot,nátěr.hmoty musí odpovídat hygienic. požadavkům pro školské stavby</t>
  </si>
  <si>
    <t>Omývatelný nátěr soklů krycí 2-vrstvý (olejový nebo akryl.), barev.odstín dle výběru uživatele, nátěrovou hmotou otěruvzdornou za mokra min. tř. 1 dle DIN 53778, včetně nátěrových hmot,nátěr.hmoty musí odpovídat hygienic. požadavkům pro školské stavby</t>
  </si>
  <si>
    <t>ZHOTOVENÍ SDK OBLOŽENÍ KABELOVÝCH TRAS</t>
  </si>
  <si>
    <t>Obložení hl.kabelové trasy pod stropem 1.np -  rohové o  rozm. 400x300mm, SDK deska stavební bílá tl. 12,5mm, nosný systém, zatmelení a vybroušení, montáž včetně materiálu</t>
  </si>
  <si>
    <t>Hrubý úklid budov zametáním s přesunem odpadu</t>
  </si>
  <si>
    <t xml:space="preserve">Likvidace odpadu s odvozem do 20km </t>
  </si>
  <si>
    <t>t</t>
  </si>
  <si>
    <t>Stavební výpomoc - celkem</t>
  </si>
  <si>
    <t>4.2 Související činnosti</t>
  </si>
  <si>
    <t>Zakrytí podlahových ploch lehkou geotextilií a PVC folií, odstranění zakrytí</t>
  </si>
  <si>
    <t>Čištení budov mytím - ploch dveří vč.rámů, obkladů stěn, ploch vest. nábytku</t>
  </si>
  <si>
    <t>Čištení budov mytím - ploch oken vč. rámů (oboustranné)</t>
  </si>
  <si>
    <t>Mokrý úklid podlahových ploch</t>
  </si>
  <si>
    <t>Vyčištění a položení koberců</t>
  </si>
  <si>
    <t>Odklizení a zakrytí nábytku, opětné nastěhování, očista + úklid</t>
  </si>
  <si>
    <t>Související činnosti - celkem</t>
  </si>
  <si>
    <t>Stavební výpomoc a související činnosti - celkem</t>
  </si>
  <si>
    <t>Hodnota A</t>
  </si>
  <si>
    <t>Hodnota B</t>
  </si>
  <si>
    <t>Základní náklady</t>
  </si>
  <si>
    <t>Dodávka</t>
  </si>
  <si>
    <t>Doprava 0,00%, Přesun 0,00%</t>
  </si>
  <si>
    <t>Montáž - materiál</t>
  </si>
  <si>
    <t>Montáž - práce</t>
  </si>
  <si>
    <t>Mezisoučet 1</t>
  </si>
  <si>
    <t>PPV 0,00% z montáže: materiál + práce</t>
  </si>
  <si>
    <t>Nátěry</t>
  </si>
  <si>
    <t>Zemní práce</t>
  </si>
  <si>
    <t>PPV 0,00% z nátěrů a zemních prací</t>
  </si>
  <si>
    <t>Mezisoučet 2</t>
  </si>
  <si>
    <t>Dodav. dokumentace 0,00% z mezisoučtu 2</t>
  </si>
  <si>
    <t>Rizika a pojištění 0,00% z mezisoučtu 2</t>
  </si>
  <si>
    <t>Opravy v záruce 0,00% z mezisoučtu 1</t>
  </si>
  <si>
    <t>Základní náklady celkem</t>
  </si>
  <si>
    <t>Vedlejší náklady</t>
  </si>
  <si>
    <t>GZS 0,00% z pravé strany mezisoučtu 2</t>
  </si>
  <si>
    <t>Provozní vlivy 0,00% z pravé strany mezisoučtu 2</t>
  </si>
  <si>
    <t>Vedlejší náklady celkem</t>
  </si>
  <si>
    <t>Kompletační činnost</t>
  </si>
  <si>
    <t>Náklady celkem</t>
  </si>
  <si>
    <t>Základ a hodnota DPH 21%</t>
  </si>
  <si>
    <t>Základ a hodnota DPH 0%</t>
  </si>
  <si>
    <t>Náklady celkem s DPH</t>
  </si>
  <si>
    <t>Roční nárůst cen 0,00%</t>
  </si>
  <si>
    <t>Součty odstavců</t>
  </si>
  <si>
    <t xml:space="preserve">  2.1 Svítidla a světelné zdroje</t>
  </si>
  <si>
    <t xml:space="preserve">  2.2 Elektromontážní materiál a práce</t>
  </si>
  <si>
    <t xml:space="preserve">  3.1 Telefonní a datové rozvody, CCTV</t>
  </si>
  <si>
    <t xml:space="preserve">    SK- Doplnění stáv. rozváděče DR15</t>
  </si>
  <si>
    <t xml:space="preserve">    CCTV (VSS)</t>
  </si>
  <si>
    <t xml:space="preserve">    Strukturovaná kabeláž - kabelové trasy (kabelové žlaby pro páteřní trasy jsou obsaženy v části silnoproud)</t>
  </si>
  <si>
    <t xml:space="preserve">    SK - měření, certifikace</t>
  </si>
  <si>
    <t xml:space="preserve">  3.2 Rozvody školního rozhlasu 100V (ŠR)</t>
  </si>
  <si>
    <t xml:space="preserve">  3.3 rozvody jednotného času a školního zvonku (JČ, ŠZ)</t>
  </si>
  <si>
    <t xml:space="preserve">  3.4 Rozvody EZS (PZTS)</t>
  </si>
  <si>
    <t xml:space="preserve">    Komponenty</t>
  </si>
  <si>
    <t xml:space="preserve">    Elektroinstalační materiál a práce</t>
  </si>
  <si>
    <t xml:space="preserve">  3.5 Domovní komunikace</t>
  </si>
  <si>
    <t xml:space="preserve">  4.1 Stavební výpomoc </t>
  </si>
  <si>
    <t xml:space="preserve">  4.2 Související činnosti</t>
  </si>
  <si>
    <t>CZK</t>
  </si>
  <si>
    <t>02. Soupis prací</t>
  </si>
  <si>
    <t>Zhotovitel</t>
  </si>
  <si>
    <t>Popis mobiliáře (nábytku) a dílů, rozebrání a  zabalení před vystěhováním</t>
  </si>
  <si>
    <t>Opětné sestavení mobiliáře a jeho instalace na původní místo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</si>
</sst>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font>
    <font>
      <sz val="10"/>
      <name val="Arial"/>
      <family val="2"/>
    </font>
    <font>
      <sz val="10"/>
      <color rgb="FF000000"/>
      <name val="Calibri"/>
      <family val="2"/>
    </font>
    <font>
      <b/>
      <sz val="12"/>
      <color rgb="FF000000"/>
      <name val="Calibri"/>
      <family val="2"/>
    </font>
    <font>
      <b/>
      <sz val="11"/>
      <color rgb="FF000000"/>
      <name val="Calibri"/>
      <family val="2"/>
    </font>
    <font>
      <b/>
      <sz val="10"/>
      <color rgb="FF000000"/>
      <name val="Calibri"/>
      <family val="2"/>
    </font>
    <font>
      <i/>
      <sz val="11"/>
      <color rgb="FF000000"/>
      <name val="Calibri"/>
      <family val="2"/>
    </font>
    <font>
      <sz val="11"/>
      <color rgb="FF000000"/>
      <name val="Calibri"/>
      <family val="2"/>
    </font>
  </fonts>
  <fills count="8">
    <fill>
      <patternFill/>
    </fill>
    <fill>
      <patternFill patternType="gray125"/>
    </fill>
    <fill>
      <patternFill patternType="solid">
        <fgColor rgb="FFFFFFFF"/>
        <bgColor indexed="64"/>
      </patternFill>
    </fill>
    <fill>
      <patternFill patternType="solid">
        <fgColor rgb="FFBFEBFF"/>
        <bgColor indexed="64"/>
      </patternFill>
    </fill>
    <fill>
      <patternFill patternType="solid">
        <fgColor rgb="FFE0FEE0"/>
        <bgColor indexed="64"/>
      </patternFill>
    </fill>
    <fill>
      <patternFill patternType="solid">
        <fgColor rgb="FFFFEAFF"/>
        <bgColor indexed="64"/>
      </patternFill>
    </fill>
    <fill>
      <patternFill patternType="solid">
        <fgColor rgb="FFFFFFE0"/>
        <bgColor indexed="64"/>
      </patternFill>
    </fill>
    <fill>
      <patternFill patternType="solid">
        <fgColor rgb="FFFFFF00"/>
        <bgColor indexed="64"/>
      </patternFill>
    </fill>
  </fills>
  <borders count="2">
    <border>
      <left/>
      <right/>
      <top/>
      <bottom/>
      <diagonal/>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xf numFmtId="49" fontId="0" fillId="0" borderId="0" xfId="0" applyNumberFormat="1"/>
    <xf numFmtId="49" fontId="2" fillId="2" borderId="1" xfId="0" applyNumberFormat="1" applyFont="1" applyFill="1" applyBorder="1" applyAlignment="1">
      <alignment horizontal="left"/>
    </xf>
    <xf numFmtId="0" fontId="0" fillId="0" borderId="1" xfId="0" applyBorder="1"/>
    <xf numFmtId="49" fontId="3" fillId="3" borderId="1" xfId="0" applyNumberFormat="1" applyFont="1" applyFill="1" applyBorder="1" applyAlignment="1">
      <alignment horizontal="left"/>
    </xf>
    <xf numFmtId="49" fontId="4" fillId="4" borderId="1" xfId="0" applyNumberFormat="1" applyFont="1" applyFill="1" applyBorder="1" applyAlignment="1">
      <alignment horizontal="left"/>
    </xf>
    <xf numFmtId="49" fontId="5" fillId="5" borderId="1" xfId="0" applyNumberFormat="1" applyFont="1" applyFill="1" applyBorder="1" applyAlignment="1">
      <alignment horizontal="left"/>
    </xf>
    <xf numFmtId="49" fontId="2" fillId="2" borderId="1" xfId="0" applyNumberFormat="1" applyFont="1" applyFill="1" applyBorder="1" applyAlignment="1">
      <alignment horizontal="left" wrapText="1"/>
    </xf>
    <xf numFmtId="4" fontId="0" fillId="0" borderId="0" xfId="0" applyNumberFormat="1"/>
    <xf numFmtId="4" fontId="2" fillId="2" borderId="1" xfId="0" applyNumberFormat="1" applyFont="1" applyFill="1" applyBorder="1" applyAlignment="1">
      <alignment horizontal="left"/>
    </xf>
    <xf numFmtId="4" fontId="3" fillId="3" borderId="1" xfId="0" applyNumberFormat="1" applyFont="1" applyFill="1" applyBorder="1" applyAlignment="1">
      <alignment horizontal="right"/>
    </xf>
    <xf numFmtId="4" fontId="2" fillId="2" borderId="1" xfId="0" applyNumberFormat="1" applyFont="1" applyFill="1" applyBorder="1" applyAlignment="1">
      <alignment horizontal="right"/>
    </xf>
    <xf numFmtId="4" fontId="4" fillId="4" borderId="1" xfId="0" applyNumberFormat="1" applyFont="1" applyFill="1" applyBorder="1" applyAlignment="1">
      <alignment horizontal="right"/>
    </xf>
    <xf numFmtId="49" fontId="6" fillId="6" borderId="1" xfId="0" applyNumberFormat="1" applyFont="1" applyFill="1" applyBorder="1" applyAlignment="1">
      <alignment horizontal="left"/>
    </xf>
    <xf numFmtId="4" fontId="6" fillId="6" borderId="1" xfId="0" applyNumberFormat="1" applyFont="1" applyFill="1" applyBorder="1" applyAlignment="1">
      <alignment horizontal="right"/>
    </xf>
    <xf numFmtId="4" fontId="5" fillId="5" borderId="1" xfId="0" applyNumberFormat="1" applyFont="1" applyFill="1" applyBorder="1" applyAlignment="1">
      <alignment horizontal="right"/>
    </xf>
    <xf numFmtId="49" fontId="4" fillId="4" borderId="1" xfId="0" applyNumberFormat="1" applyFont="1" applyFill="1" applyBorder="1" applyAlignment="1">
      <alignment horizontal="center"/>
    </xf>
    <xf numFmtId="49" fontId="4" fillId="4" borderId="1" xfId="0" applyNumberFormat="1" applyFont="1" applyFill="1" applyBorder="1" applyAlignment="1">
      <alignment horizontal="left" wrapText="1"/>
    </xf>
    <xf numFmtId="49" fontId="5" fillId="5" borderId="1" xfId="0" applyNumberFormat="1" applyFont="1" applyFill="1" applyBorder="1" applyAlignment="1">
      <alignment horizontal="left" wrapText="1"/>
    </xf>
    <xf numFmtId="49" fontId="3" fillId="3" borderId="1" xfId="0" applyNumberFormat="1" applyFont="1" applyFill="1" applyBorder="1" applyAlignment="1">
      <alignment horizontal="left" wrapText="1"/>
    </xf>
    <xf numFmtId="49" fontId="0" fillId="0" borderId="0" xfId="0" applyNumberFormat="1" applyAlignment="1">
      <alignment wrapText="1"/>
    </xf>
    <xf numFmtId="49" fontId="6" fillId="6" borderId="1" xfId="0" applyNumberFormat="1" applyFont="1" applyFill="1" applyBorder="1" applyAlignment="1">
      <alignment horizontal="left" wrapText="1"/>
    </xf>
    <xf numFmtId="0" fontId="6" fillId="6" borderId="1" xfId="0" applyFont="1" applyFill="1" applyBorder="1" applyAlignment="1">
      <alignment horizontal="left" wrapText="1"/>
    </xf>
    <xf numFmtId="49" fontId="7" fillId="2" borderId="1" xfId="0" applyNumberFormat="1" applyFont="1" applyFill="1" applyBorder="1" applyAlignment="1">
      <alignment horizontal="left" wrapText="1"/>
    </xf>
    <xf numFmtId="49" fontId="7" fillId="2" borderId="1" xfId="0" applyNumberFormat="1" applyFont="1" applyFill="1" applyBorder="1" applyAlignment="1">
      <alignment horizontal="left"/>
    </xf>
    <xf numFmtId="4" fontId="7" fillId="2" borderId="1" xfId="0" applyNumberFormat="1" applyFont="1" applyFill="1" applyBorder="1" applyAlignment="1">
      <alignment horizontal="left"/>
    </xf>
    <xf numFmtId="49" fontId="4" fillId="3" borderId="1" xfId="0" applyNumberFormat="1" applyFont="1" applyFill="1" applyBorder="1" applyAlignment="1">
      <alignment horizontal="left" wrapText="1"/>
    </xf>
    <xf numFmtId="49" fontId="4" fillId="3" borderId="1" xfId="0" applyNumberFormat="1" applyFont="1" applyFill="1" applyBorder="1" applyAlignment="1">
      <alignment horizontal="left"/>
    </xf>
    <xf numFmtId="4" fontId="4" fillId="3" borderId="1" xfId="0" applyNumberFormat="1" applyFont="1" applyFill="1" applyBorder="1" applyAlignment="1">
      <alignment horizontal="right"/>
    </xf>
    <xf numFmtId="4" fontId="7" fillId="2" borderId="1" xfId="0" applyNumberFormat="1" applyFont="1" applyFill="1" applyBorder="1" applyAlignment="1">
      <alignment horizontal="right"/>
    </xf>
    <xf numFmtId="0" fontId="7" fillId="2" borderId="1" xfId="0" applyFont="1" applyFill="1" applyBorder="1" applyAlignment="1">
      <alignment horizontal="left" wrapText="1"/>
    </xf>
    <xf numFmtId="49" fontId="4" fillId="5" borderId="1" xfId="0" applyNumberFormat="1" applyFont="1" applyFill="1" applyBorder="1" applyAlignment="1">
      <alignment horizontal="left" wrapText="1"/>
    </xf>
    <xf numFmtId="49" fontId="4" fillId="5" borderId="1" xfId="0" applyNumberFormat="1" applyFont="1" applyFill="1" applyBorder="1" applyAlignment="1">
      <alignment horizontal="left"/>
    </xf>
    <xf numFmtId="4" fontId="4" fillId="5" borderId="1" xfId="0" applyNumberFormat="1" applyFont="1" applyFill="1" applyBorder="1" applyAlignment="1">
      <alignment horizontal="right"/>
    </xf>
    <xf numFmtId="4" fontId="7" fillId="7" borderId="1" xfId="0" applyNumberFormat="1" applyFont="1" applyFill="1" applyBorder="1" applyAlignment="1" applyProtection="1">
      <alignment horizontal="right"/>
      <protection locked="0"/>
    </xf>
    <xf numFmtId="49" fontId="4" fillId="7" borderId="1" xfId="0" applyNumberFormat="1" applyFont="1" applyFill="1" applyBorder="1" applyAlignment="1" applyProtection="1">
      <alignment horizontal="left"/>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workbookViewId="0" topLeftCell="A1">
      <selection activeCell="B6" sqref="B6"/>
    </sheetView>
  </sheetViews>
  <sheetFormatPr defaultColWidth="9.140625" defaultRowHeight="15"/>
  <cols>
    <col min="1" max="1" width="28.00390625" style="1" bestFit="1" customWidth="1"/>
    <col min="2" max="2" width="56.28125" style="1" bestFit="1" customWidth="1"/>
    <col min="3" max="4" width="9.140625" style="0" hidden="1" customWidth="1"/>
  </cols>
  <sheetData>
    <row r="1" spans="1:3" ht="15">
      <c r="A1" s="2" t="s">
        <v>0</v>
      </c>
      <c r="B1" s="2" t="s">
        <v>1</v>
      </c>
      <c r="C1" s="3"/>
    </row>
    <row r="2" spans="1:3" ht="15.75">
      <c r="A2" s="2" t="s">
        <v>2</v>
      </c>
      <c r="B2" s="4" t="s">
        <v>451</v>
      </c>
      <c r="C2" s="3"/>
    </row>
    <row r="3" spans="1:3" ht="15">
      <c r="A3" s="2" t="s">
        <v>3</v>
      </c>
      <c r="B3" s="5" t="s">
        <v>4</v>
      </c>
      <c r="C3" s="3"/>
    </row>
    <row r="4" spans="1:3" ht="15">
      <c r="A4" s="2" t="s">
        <v>5</v>
      </c>
      <c r="B4" s="5" t="s">
        <v>6</v>
      </c>
      <c r="C4" s="3"/>
    </row>
    <row r="5" spans="1:3" ht="15">
      <c r="A5" s="2" t="s">
        <v>7</v>
      </c>
      <c r="B5" s="5" t="s">
        <v>8</v>
      </c>
      <c r="C5" s="3"/>
    </row>
    <row r="6" spans="1:3" ht="15">
      <c r="A6" s="2" t="s">
        <v>452</v>
      </c>
      <c r="B6" s="35"/>
      <c r="C6" s="3"/>
    </row>
    <row r="7" spans="1:3" ht="15">
      <c r="A7" s="2" t="s">
        <v>9</v>
      </c>
      <c r="B7" s="5" t="s">
        <v>10</v>
      </c>
      <c r="C7" s="3"/>
    </row>
    <row r="8" spans="1:3" ht="15">
      <c r="A8" s="2" t="s">
        <v>11</v>
      </c>
      <c r="B8" s="5" t="s">
        <v>12</v>
      </c>
      <c r="C8" s="3"/>
    </row>
    <row r="9" spans="1:3" ht="15">
      <c r="A9" s="2" t="s">
        <v>13</v>
      </c>
      <c r="B9" s="5" t="s">
        <v>12</v>
      </c>
      <c r="C9" s="3"/>
    </row>
    <row r="10" spans="1:3" ht="15">
      <c r="A10" s="2" t="s">
        <v>14</v>
      </c>
      <c r="B10" s="5" t="s">
        <v>15</v>
      </c>
      <c r="C10" s="3"/>
    </row>
    <row r="11" spans="1:3" ht="15">
      <c r="A11" s="2" t="s">
        <v>16</v>
      </c>
      <c r="B11" s="5" t="s">
        <v>12</v>
      </c>
      <c r="C11" s="3"/>
    </row>
    <row r="12" spans="1:3" ht="15">
      <c r="A12" s="2" t="s">
        <v>17</v>
      </c>
      <c r="B12" s="5" t="s">
        <v>18</v>
      </c>
      <c r="C12" s="3"/>
    </row>
    <row r="13" spans="1:3" ht="15">
      <c r="A13" s="2" t="s">
        <v>19</v>
      </c>
      <c r="B13" s="5" t="s">
        <v>20</v>
      </c>
      <c r="C13" s="3"/>
    </row>
    <row r="14" spans="1:3" ht="15">
      <c r="A14" s="2" t="s">
        <v>21</v>
      </c>
      <c r="B14" s="5" t="s">
        <v>22</v>
      </c>
      <c r="C14" s="3"/>
    </row>
    <row r="15" spans="1:3" ht="15">
      <c r="A15" s="2" t="s">
        <v>23</v>
      </c>
      <c r="B15" s="5" t="s">
        <v>24</v>
      </c>
      <c r="C15" s="3"/>
    </row>
    <row r="16" spans="1:3" ht="15">
      <c r="A16" s="2" t="s">
        <v>12</v>
      </c>
      <c r="B16" s="2" t="s">
        <v>12</v>
      </c>
      <c r="C16" s="3"/>
    </row>
    <row r="17" spans="1:3" ht="15">
      <c r="A17" s="2" t="s">
        <v>25</v>
      </c>
      <c r="B17" s="6" t="s">
        <v>26</v>
      </c>
      <c r="C17" s="3"/>
    </row>
    <row r="18" spans="1:3" ht="15">
      <c r="A18" s="2" t="s">
        <v>27</v>
      </c>
      <c r="B18" s="6" t="s">
        <v>26</v>
      </c>
      <c r="C18" s="3"/>
    </row>
    <row r="19" spans="1:3" ht="15">
      <c r="A19" s="2" t="s">
        <v>28</v>
      </c>
      <c r="B19" s="6" t="s">
        <v>26</v>
      </c>
      <c r="C19" s="3"/>
    </row>
    <row r="20" spans="1:3" ht="15">
      <c r="A20" s="2" t="s">
        <v>29</v>
      </c>
      <c r="B20" s="6" t="s">
        <v>26</v>
      </c>
      <c r="C20" s="3"/>
    </row>
    <row r="21" spans="1:3" ht="15">
      <c r="A21" s="2" t="s">
        <v>30</v>
      </c>
      <c r="B21" s="6" t="s">
        <v>26</v>
      </c>
      <c r="C21" s="3"/>
    </row>
    <row r="22" spans="1:3" ht="15">
      <c r="A22" s="2" t="s">
        <v>31</v>
      </c>
      <c r="B22" s="6" t="s">
        <v>26</v>
      </c>
      <c r="C22" s="3"/>
    </row>
    <row r="23" spans="1:3" ht="15">
      <c r="A23" s="2" t="s">
        <v>32</v>
      </c>
      <c r="B23" s="6" t="s">
        <v>26</v>
      </c>
      <c r="C23" s="3"/>
    </row>
    <row r="24" spans="1:3" ht="15">
      <c r="A24" s="2" t="s">
        <v>33</v>
      </c>
      <c r="B24" s="6" t="s">
        <v>26</v>
      </c>
      <c r="C24" s="3"/>
    </row>
    <row r="25" spans="1:3" ht="15">
      <c r="A25" s="2" t="s">
        <v>34</v>
      </c>
      <c r="B25" s="6" t="s">
        <v>26</v>
      </c>
      <c r="C25" s="3"/>
    </row>
    <row r="26" spans="1:3" ht="15">
      <c r="A26" s="2" t="s">
        <v>35</v>
      </c>
      <c r="B26" s="6" t="s">
        <v>26</v>
      </c>
      <c r="C26" s="3"/>
    </row>
    <row r="27" spans="1:3" ht="15">
      <c r="A27" s="2" t="s">
        <v>36</v>
      </c>
      <c r="B27" s="6" t="s">
        <v>37</v>
      </c>
      <c r="C27" s="3"/>
    </row>
    <row r="28" spans="1:3" ht="15">
      <c r="A28" s="2" t="s">
        <v>38</v>
      </c>
      <c r="B28" s="6" t="s">
        <v>26</v>
      </c>
      <c r="C28" s="3"/>
    </row>
    <row r="29" spans="1:3" ht="15">
      <c r="A29" s="2" t="s">
        <v>39</v>
      </c>
      <c r="B29" s="6" t="s">
        <v>26</v>
      </c>
      <c r="C29" s="3"/>
    </row>
    <row r="30" spans="1:3" ht="15">
      <c r="A30" s="2" t="s">
        <v>40</v>
      </c>
      <c r="B30" s="6" t="s">
        <v>26</v>
      </c>
      <c r="C30" s="3"/>
    </row>
    <row r="31" spans="1:3" ht="15">
      <c r="A31" s="2" t="s">
        <v>41</v>
      </c>
      <c r="B31" s="6" t="s">
        <v>26</v>
      </c>
      <c r="C31" s="3"/>
    </row>
    <row r="32" spans="1:3" ht="26.25">
      <c r="A32" s="7" t="s">
        <v>42</v>
      </c>
      <c r="B32" s="6" t="s">
        <v>43</v>
      </c>
      <c r="C32" s="3"/>
    </row>
    <row r="33" spans="1:3" ht="15">
      <c r="A33" s="2" t="s">
        <v>44</v>
      </c>
      <c r="B33" s="6" t="s">
        <v>45</v>
      </c>
      <c r="C33" s="3"/>
    </row>
    <row r="34" spans="1:2" ht="15">
      <c r="A34" s="1" t="s">
        <v>46</v>
      </c>
      <c r="B34" s="1">
        <v>0</v>
      </c>
    </row>
    <row r="35" spans="1:2" ht="15">
      <c r="A35" s="1" t="s">
        <v>47</v>
      </c>
      <c r="B35" s="1">
        <v>3</v>
      </c>
    </row>
  </sheetData>
  <sheetProtection algorithmName="SHA-512" hashValue="ahplw8hxtDqFf9JNKDwtXYtNDWuKSZgT8YV7RKTZ49gJN0ND9y5eMIxozwJ6zjo2YtPRe7EQBb1ECH6z7u1jFw==" saltValue="PLFM/tv8/mRFm0LVhNa8rQ==" spinCount="100000" sheet="1" objects="1" scenarios="1"/>
  <printOptions gridLines="1" headings="1"/>
  <pageMargins left="0.7086614173228347" right="0.7086614173228347" top="0.7874015748031497" bottom="0.7874015748031497" header="0.31496062992125984" footer="0.31496062992125984"/>
  <pageSetup fitToHeight="1" fitToWidth="1" horizontalDpi="600" verticalDpi="600" orientation="portrait" paperSize="9" scale="99" r:id="rId1"/>
  <headerFooter>
    <oddHeader>&amp;CZŠ Školní 246, 735  41 Petřvald, Rekonstrukce elektroinstalace
obj. A1 - Administrativní budova</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1"/>
  <sheetViews>
    <sheetView workbookViewId="0" topLeftCell="A1">
      <selection activeCell="A30" sqref="A30"/>
    </sheetView>
  </sheetViews>
  <sheetFormatPr defaultColWidth="9.140625" defaultRowHeight="15"/>
  <cols>
    <col min="1" max="1" width="65.57421875" style="20" customWidth="1"/>
    <col min="2" max="2" width="11.28125" style="8" bestFit="1" customWidth="1"/>
    <col min="3" max="3" width="13.140625" style="8" bestFit="1" customWidth="1"/>
    <col min="4" max="4" width="9.140625" style="0" hidden="1" customWidth="1"/>
    <col min="6" max="6" width="9.140625" style="0" hidden="1" customWidth="1"/>
  </cols>
  <sheetData>
    <row r="1" spans="1:4" ht="15">
      <c r="A1" s="7" t="s">
        <v>0</v>
      </c>
      <c r="B1" s="9" t="s">
        <v>407</v>
      </c>
      <c r="C1" s="9" t="s">
        <v>408</v>
      </c>
      <c r="D1" s="3"/>
    </row>
    <row r="2" spans="1:4" ht="15">
      <c r="A2" s="17" t="s">
        <v>409</v>
      </c>
      <c r="B2" s="12" t="s">
        <v>450</v>
      </c>
      <c r="C2" s="12" t="s">
        <v>450</v>
      </c>
      <c r="D2" s="3"/>
    </row>
    <row r="3" spans="1:4" ht="15">
      <c r="A3" s="7" t="s">
        <v>410</v>
      </c>
      <c r="B3" s="11">
        <f>(Rozpočet!E13)</f>
        <v>0</v>
      </c>
      <c r="C3" s="11"/>
      <c r="D3" s="3"/>
    </row>
    <row r="4" spans="1:4" ht="15">
      <c r="A4" s="7" t="s">
        <v>411</v>
      </c>
      <c r="B4" s="11">
        <f>B3*Parametry!B17/100</f>
        <v>0</v>
      </c>
      <c r="C4" s="11">
        <f>B3*Parametry!B18/100</f>
        <v>0</v>
      </c>
      <c r="D4" s="3"/>
    </row>
    <row r="5" spans="1:4" ht="15">
      <c r="A5" s="7" t="s">
        <v>412</v>
      </c>
      <c r="B5" s="11"/>
      <c r="C5" s="11">
        <f>(Rozpočet!E187+Rozpočet!E336)+0</f>
        <v>0</v>
      </c>
      <c r="D5" s="3"/>
    </row>
    <row r="6" spans="1:4" ht="15">
      <c r="A6" s="7" t="s">
        <v>413</v>
      </c>
      <c r="B6" s="11"/>
      <c r="C6" s="11">
        <f>(Rozpočet!G13)+(Rozpočet!G187+Rozpočet!G336)+0</f>
        <v>0</v>
      </c>
      <c r="D6" s="3"/>
    </row>
    <row r="7" spans="1:4" ht="15">
      <c r="A7" s="18" t="s">
        <v>414</v>
      </c>
      <c r="B7" s="15">
        <f>B3+B4</f>
        <v>0</v>
      </c>
      <c r="C7" s="15">
        <f>C3+C4+C5+C6</f>
        <v>0</v>
      </c>
      <c r="D7" s="3"/>
    </row>
    <row r="8" spans="1:4" ht="15">
      <c r="A8" s="7" t="s">
        <v>415</v>
      </c>
      <c r="B8" s="11"/>
      <c r="C8" s="11">
        <f>(C5+C6)*Parametry!B19/100</f>
        <v>0</v>
      </c>
      <c r="D8" s="3"/>
    </row>
    <row r="9" spans="1:4" ht="15">
      <c r="A9" s="7" t="s">
        <v>416</v>
      </c>
      <c r="B9" s="11"/>
      <c r="C9" s="11">
        <f>0+0</f>
        <v>0</v>
      </c>
      <c r="D9" s="3"/>
    </row>
    <row r="10" spans="1:4" ht="15">
      <c r="A10" s="7" t="s">
        <v>417</v>
      </c>
      <c r="B10" s="11"/>
      <c r="C10" s="11">
        <f>(Rozpočet!E403)+(Rozpočet!G403)</f>
        <v>0</v>
      </c>
      <c r="D10" s="3"/>
    </row>
    <row r="11" spans="1:4" ht="15">
      <c r="A11" s="7" t="s">
        <v>418</v>
      </c>
      <c r="B11" s="11"/>
      <c r="C11" s="11">
        <f>(C9+C10)*Parametry!B20/100</f>
        <v>0</v>
      </c>
      <c r="D11" s="3"/>
    </row>
    <row r="12" spans="1:4" ht="15">
      <c r="A12" s="18" t="s">
        <v>419</v>
      </c>
      <c r="B12" s="15">
        <f>B7</f>
        <v>0</v>
      </c>
      <c r="C12" s="15">
        <f>C7+C8+C9+C10+C11</f>
        <v>0</v>
      </c>
      <c r="D12" s="3"/>
    </row>
    <row r="13" spans="1:4" ht="15">
      <c r="A13" s="7" t="s">
        <v>420</v>
      </c>
      <c r="B13" s="11"/>
      <c r="C13" s="11">
        <f>(B12+C12)*Parametry!B21/100</f>
        <v>0</v>
      </c>
      <c r="D13" s="3"/>
    </row>
    <row r="14" spans="1:4" ht="15">
      <c r="A14" s="7" t="s">
        <v>421</v>
      </c>
      <c r="B14" s="11"/>
      <c r="C14" s="11">
        <f>(B12+C12)*Parametry!B22/100</f>
        <v>0</v>
      </c>
      <c r="D14" s="3"/>
    </row>
    <row r="15" spans="1:4" ht="15">
      <c r="A15" s="7" t="s">
        <v>422</v>
      </c>
      <c r="B15" s="11"/>
      <c r="C15" s="11">
        <f>(B7+C7)*Parametry!B23/100</f>
        <v>0</v>
      </c>
      <c r="D15" s="3"/>
    </row>
    <row r="16" spans="1:4" ht="15">
      <c r="A16" s="17" t="s">
        <v>423</v>
      </c>
      <c r="B16" s="12"/>
      <c r="C16" s="12">
        <f>B12+C12+C13+C14+C15</f>
        <v>0</v>
      </c>
      <c r="D16" s="3"/>
    </row>
    <row r="17" spans="1:4" ht="15">
      <c r="A17" s="7" t="s">
        <v>12</v>
      </c>
      <c r="B17" s="11"/>
      <c r="C17" s="11"/>
      <c r="D17" s="3"/>
    </row>
    <row r="18" spans="1:4" ht="15">
      <c r="A18" s="17" t="s">
        <v>424</v>
      </c>
      <c r="B18" s="12"/>
      <c r="C18" s="12"/>
      <c r="D18" s="3"/>
    </row>
    <row r="19" spans="1:4" ht="15">
      <c r="A19" s="7" t="s">
        <v>425</v>
      </c>
      <c r="B19" s="11"/>
      <c r="C19" s="11">
        <f>C12*Parametry!B24/100</f>
        <v>0</v>
      </c>
      <c r="D19" s="3"/>
    </row>
    <row r="20" spans="1:4" ht="15">
      <c r="A20" s="7" t="s">
        <v>426</v>
      </c>
      <c r="B20" s="11"/>
      <c r="C20" s="11">
        <f>C12*Parametry!B25/100</f>
        <v>0</v>
      </c>
      <c r="D20" s="3"/>
    </row>
    <row r="21" spans="1:4" ht="15">
      <c r="A21" s="17" t="s">
        <v>427</v>
      </c>
      <c r="B21" s="12"/>
      <c r="C21" s="12">
        <f>C19+C20</f>
        <v>0</v>
      </c>
      <c r="D21" s="3"/>
    </row>
    <row r="22" spans="1:4" ht="15">
      <c r="A22" s="7" t="s">
        <v>428</v>
      </c>
      <c r="B22" s="11"/>
      <c r="C22" s="11">
        <v>0</v>
      </c>
      <c r="D22" s="3"/>
    </row>
    <row r="23" spans="1:4" ht="15">
      <c r="A23" s="7" t="s">
        <v>12</v>
      </c>
      <c r="B23" s="11"/>
      <c r="C23" s="11"/>
      <c r="D23" s="3"/>
    </row>
    <row r="24" spans="1:4" ht="15.75">
      <c r="A24" s="19" t="s">
        <v>429</v>
      </c>
      <c r="B24" s="10"/>
      <c r="C24" s="10">
        <f>C16+C21+C22</f>
        <v>0</v>
      </c>
      <c r="D24" s="3"/>
    </row>
    <row r="25" spans="1:4" ht="15">
      <c r="A25" s="7" t="s">
        <v>430</v>
      </c>
      <c r="B25" s="11">
        <f>PRODUCT(C24)</f>
        <v>0</v>
      </c>
      <c r="C25" s="11">
        <f>B25*Parametry!B32/100</f>
        <v>0</v>
      </c>
      <c r="D25" s="3"/>
    </row>
    <row r="26" spans="1:4" ht="15">
      <c r="A26" s="7" t="s">
        <v>431</v>
      </c>
      <c r="B26" s="11">
        <f>(SUM(Rozpočet!E220,Rozpočet!E225,Rozpočet!E241,Rozpočet!E245,Rozpočet!E247,Rozpočet!E251,Rozpočet!E255,Rozpočet!E258,Rozpočet!E275,Rozpočet!E278,Rozpočet!E280,Rozpočet!E283,Rozpočet!E285,Rozpočet!E310,Rozpočet!E314,Rozpočet!E326,Rozpočet!E331)+SUM(Rozpočet!E340,Rozpočet!E343,Rozpočet!E346,Rozpočet!E348,Rozpočet!E351,Rozpočet!E355,Rozpočet!E357,Rozpočet!E359,Rozpočet!E361,Rozpočet!E363:E364,Rozpočet!E366,Rozpočet!E368,Rozpočet!E370,Rozpočet!E372))+(SUM(Rozpočet!G220,Rozpočet!G225,Rozpočet!G241,Rozpočet!G245,Rozpočet!G247,Rozpočet!G251,Rozpočet!G255,Rozpočet!G258,Rozpočet!G275,Rozpočet!G278,Rozpočet!G280,Rozpočet!G283,Rozpočet!G285,Rozpočet!G310,Rozpočet!G314,Rozpočet!G326,Rozpočet!G331)+SUM(Rozpočet!G340,Rozpočet!G343,Rozpočet!G346,Rozpočet!G348,Rozpočet!G351,Rozpočet!G355,Rozpočet!G357,Rozpočet!G359,Rozpočet!G361,Rozpočet!G363:G364,Rozpočet!G366,Rozpočet!G368,Rozpočet!G370,Rozpočet!G372))</f>
        <v>0</v>
      </c>
      <c r="C26" s="11">
        <f>B26*Parametry!B33/100</f>
        <v>0</v>
      </c>
      <c r="D26" s="3"/>
    </row>
    <row r="27" spans="1:4" ht="15.75">
      <c r="A27" s="19" t="s">
        <v>432</v>
      </c>
      <c r="B27" s="10"/>
      <c r="C27" s="10">
        <f>C24+C25+C26</f>
        <v>0</v>
      </c>
      <c r="D27" s="3"/>
    </row>
    <row r="28" spans="1:4" ht="15">
      <c r="A28" s="7" t="s">
        <v>12</v>
      </c>
      <c r="B28" s="11"/>
      <c r="C28" s="11"/>
      <c r="D28" s="3"/>
    </row>
    <row r="29" spans="1:4" ht="15">
      <c r="A29" s="7" t="s">
        <v>433</v>
      </c>
      <c r="B29" s="11"/>
      <c r="C29" s="11">
        <f>C24*Parametry!B30/100</f>
        <v>0</v>
      </c>
      <c r="D29" s="3"/>
    </row>
    <row r="30" spans="1:4" ht="15">
      <c r="A30" s="7" t="s">
        <v>433</v>
      </c>
      <c r="B30" s="11"/>
      <c r="C30" s="11">
        <f>C24*Parametry!B31/100</f>
        <v>0</v>
      </c>
      <c r="D30" s="3"/>
    </row>
    <row r="31" spans="1:4" ht="15">
      <c r="A31" s="17" t="s">
        <v>434</v>
      </c>
      <c r="B31" s="16" t="s">
        <v>50</v>
      </c>
      <c r="C31" s="16" t="s">
        <v>52</v>
      </c>
      <c r="D31" s="3"/>
    </row>
    <row r="32" spans="1:4" ht="15">
      <c r="A32" s="7" t="s">
        <v>56</v>
      </c>
      <c r="B32" s="11">
        <f>(Rozpočet!E13)</f>
        <v>0</v>
      </c>
      <c r="C32" s="11">
        <f>(Rozpočet!G13)</f>
        <v>0</v>
      </c>
      <c r="D32" s="3"/>
    </row>
    <row r="33" spans="1:4" ht="15">
      <c r="A33" s="7" t="s">
        <v>69</v>
      </c>
      <c r="B33" s="11">
        <f>(Rozpočet!E187)</f>
        <v>0</v>
      </c>
      <c r="C33" s="11">
        <f>(Rozpočet!G187)</f>
        <v>0</v>
      </c>
      <c r="D33" s="3"/>
    </row>
    <row r="34" spans="1:4" ht="15">
      <c r="A34" s="7" t="s">
        <v>435</v>
      </c>
      <c r="B34" s="11">
        <f>(Rozpočet!E34)</f>
        <v>0</v>
      </c>
      <c r="C34" s="11">
        <f>(Rozpočet!G34)</f>
        <v>0</v>
      </c>
      <c r="D34" s="3"/>
    </row>
    <row r="35" spans="1:4" ht="15">
      <c r="A35" s="7" t="s">
        <v>436</v>
      </c>
      <c r="B35" s="11">
        <f>(Rozpočet!E186)</f>
        <v>0</v>
      </c>
      <c r="C35" s="11">
        <f>(Rozpočet!G186)</f>
        <v>0</v>
      </c>
      <c r="D35" s="3"/>
    </row>
    <row r="36" spans="1:4" ht="15">
      <c r="A36" s="7" t="s">
        <v>242</v>
      </c>
      <c r="B36" s="11">
        <f>(Rozpočet!E336)</f>
        <v>0</v>
      </c>
      <c r="C36" s="11">
        <f>(Rozpočet!G336)</f>
        <v>0</v>
      </c>
      <c r="D36" s="3"/>
    </row>
    <row r="37" spans="1:4" ht="15">
      <c r="A37" s="7" t="s">
        <v>437</v>
      </c>
      <c r="B37" s="11">
        <f>(Rozpočet!E238)</f>
        <v>0</v>
      </c>
      <c r="C37" s="11">
        <f>(Rozpočet!G238)</f>
        <v>0</v>
      </c>
      <c r="D37" s="3"/>
    </row>
    <row r="38" spans="1:4" ht="15">
      <c r="A38" s="7" t="s">
        <v>438</v>
      </c>
      <c r="B38" s="11">
        <f>(Rozpočet!E199)</f>
        <v>0</v>
      </c>
      <c r="C38" s="11">
        <f>(Rozpočet!G199)</f>
        <v>0</v>
      </c>
      <c r="D38" s="3"/>
    </row>
    <row r="39" spans="1:4" ht="15">
      <c r="A39" s="7" t="s">
        <v>439</v>
      </c>
      <c r="B39" s="11">
        <f>(Rozpočet!E207)</f>
        <v>0</v>
      </c>
      <c r="C39" s="11">
        <f>(Rozpočet!G207)</f>
        <v>0</v>
      </c>
      <c r="D39" s="3"/>
    </row>
    <row r="40" spans="1:4" ht="26.25">
      <c r="A40" s="7" t="s">
        <v>440</v>
      </c>
      <c r="B40" s="11">
        <f>(Rozpočet!E233)</f>
        <v>0</v>
      </c>
      <c r="C40" s="11">
        <f>(Rozpočet!G233)</f>
        <v>0</v>
      </c>
      <c r="D40" s="3"/>
    </row>
    <row r="41" spans="1:4" ht="15">
      <c r="A41" s="7" t="s">
        <v>441</v>
      </c>
      <c r="B41" s="11">
        <f>(Rozpočet!E237)</f>
        <v>0</v>
      </c>
      <c r="C41" s="11">
        <f>(Rozpočet!G237)</f>
        <v>0</v>
      </c>
      <c r="D41" s="3"/>
    </row>
    <row r="42" spans="1:4" ht="15">
      <c r="A42" s="7" t="s">
        <v>442</v>
      </c>
      <c r="B42" s="11">
        <f>(Rozpočet!E264)</f>
        <v>0</v>
      </c>
      <c r="C42" s="11">
        <f>(Rozpočet!G264)</f>
        <v>0</v>
      </c>
      <c r="D42" s="3"/>
    </row>
    <row r="43" spans="1:4" ht="15">
      <c r="A43" s="7" t="s">
        <v>443</v>
      </c>
      <c r="B43" s="11">
        <f>(Rozpočet!E289)</f>
        <v>0</v>
      </c>
      <c r="C43" s="11">
        <f>(Rozpočet!G289)</f>
        <v>0</v>
      </c>
      <c r="D43" s="3"/>
    </row>
    <row r="44" spans="1:4" ht="15">
      <c r="A44" s="7" t="s">
        <v>444</v>
      </c>
      <c r="B44" s="11">
        <f>(Rozpočet!E320)</f>
        <v>0</v>
      </c>
      <c r="C44" s="11">
        <f>(Rozpočet!G320)</f>
        <v>0</v>
      </c>
      <c r="D44" s="3"/>
    </row>
    <row r="45" spans="1:4" ht="15">
      <c r="A45" s="7" t="s">
        <v>445</v>
      </c>
      <c r="B45" s="11">
        <f>(Rozpočet!E303)</f>
        <v>0</v>
      </c>
      <c r="C45" s="11">
        <f>(Rozpočet!G303)</f>
        <v>0</v>
      </c>
      <c r="D45" s="3"/>
    </row>
    <row r="46" spans="1:4" ht="15">
      <c r="A46" s="7" t="s">
        <v>446</v>
      </c>
      <c r="B46" s="11">
        <f>(Rozpočet!E319)</f>
        <v>0</v>
      </c>
      <c r="C46" s="11">
        <f>(Rozpočet!G319)</f>
        <v>0</v>
      </c>
      <c r="D46" s="3"/>
    </row>
    <row r="47" spans="1:4" ht="15">
      <c r="A47" s="7" t="s">
        <v>447</v>
      </c>
      <c r="B47" s="11">
        <f>(Rozpočet!E335)</f>
        <v>0</v>
      </c>
      <c r="C47" s="11">
        <f>(Rozpočet!G335)</f>
        <v>0</v>
      </c>
      <c r="D47" s="3"/>
    </row>
    <row r="48" spans="1:4" ht="15">
      <c r="A48" s="7" t="s">
        <v>345</v>
      </c>
      <c r="B48" s="11">
        <f>(Rozpočet!E403)</f>
        <v>0</v>
      </c>
      <c r="C48" s="11">
        <f>(Rozpočet!G403)</f>
        <v>0</v>
      </c>
      <c r="D48" s="3"/>
    </row>
    <row r="49" spans="1:4" ht="15">
      <c r="A49" s="7" t="s">
        <v>448</v>
      </c>
      <c r="B49" s="11">
        <f>(Rozpočet!E391)</f>
        <v>0</v>
      </c>
      <c r="C49" s="11">
        <f>(Rozpočet!G391)</f>
        <v>0</v>
      </c>
      <c r="D49" s="3"/>
    </row>
    <row r="50" spans="1:4" ht="15">
      <c r="A50" s="7" t="s">
        <v>449</v>
      </c>
      <c r="B50" s="11">
        <f>(Rozpočet!E402)</f>
        <v>0</v>
      </c>
      <c r="C50" s="11">
        <f>(Rozpočet!G402)</f>
        <v>0</v>
      </c>
      <c r="D50" s="3"/>
    </row>
    <row r="51" spans="1:4" ht="15">
      <c r="A51" s="7" t="s">
        <v>12</v>
      </c>
      <c r="B51" s="11"/>
      <c r="C51" s="11"/>
      <c r="D51" s="3"/>
    </row>
  </sheetData>
  <sheetProtection algorithmName="SHA-512" hashValue="199lTL7DLYTPPGedAsaRUA6IgY1B/gJELBtV8gEfHN7bZikkkW8xFaxa21vuLTVn/OpdbS/YRJDrHHJvRvHQ4A==" saltValue="ElY55aJTQbtyNX6fmtcjvw==" spinCount="100000" sheet="1" objects="1" scenarios="1"/>
  <printOptions gridLines="1" headings="1"/>
  <pageMargins left="0.7086614173228347" right="0.7086614173228347" top="0.7874015748031497" bottom="0.7874015748031497" header="0.31496062992125984" footer="0.31496062992125984"/>
  <pageSetup fitToHeight="1" fitToWidth="1" horizontalDpi="600" verticalDpi="600" orientation="portrait" paperSize="9" scale="93" r:id="rId1"/>
  <headerFooter>
    <oddHeader>&amp;CZŠ Školní 246, 735  41 Petřvald, Rekonstrukce elektroinstalace
obj. A1 - Administrativní budova</oddHead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5"/>
  <sheetViews>
    <sheetView tabSelected="1" workbookViewId="0" topLeftCell="A388">
      <selection activeCell="I405" sqref="I405"/>
    </sheetView>
  </sheetViews>
  <sheetFormatPr defaultColWidth="9.140625" defaultRowHeight="15"/>
  <cols>
    <col min="1" max="1" width="43.28125" style="20" customWidth="1"/>
    <col min="2" max="2" width="5.00390625" style="1" bestFit="1" customWidth="1"/>
    <col min="3" max="3" width="8.00390625" style="8" bestFit="1" customWidth="1"/>
    <col min="4" max="4" width="9.00390625" style="8" bestFit="1" customWidth="1"/>
    <col min="5" max="5" width="15.421875" style="8" bestFit="1" customWidth="1"/>
    <col min="6" max="6" width="9.00390625" style="8" bestFit="1" customWidth="1"/>
    <col min="7" max="7" width="14.57421875" style="8" bestFit="1" customWidth="1"/>
    <col min="8" max="8" width="9.00390625" style="8" hidden="1" customWidth="1"/>
    <col min="9" max="9" width="12.28125" style="8" bestFit="1" customWidth="1"/>
    <col min="10" max="12" width="9.140625" style="0" hidden="1" customWidth="1"/>
  </cols>
  <sheetData>
    <row r="1" spans="1:11" ht="15">
      <c r="A1" s="23" t="s">
        <v>0</v>
      </c>
      <c r="B1" s="24" t="s">
        <v>48</v>
      </c>
      <c r="C1" s="25" t="s">
        <v>49</v>
      </c>
      <c r="D1" s="25" t="s">
        <v>50</v>
      </c>
      <c r="E1" s="25" t="s">
        <v>51</v>
      </c>
      <c r="F1" s="25" t="s">
        <v>52</v>
      </c>
      <c r="G1" s="25" t="s">
        <v>53</v>
      </c>
      <c r="H1" s="25" t="s">
        <v>54</v>
      </c>
      <c r="I1" s="25" t="s">
        <v>55</v>
      </c>
      <c r="J1" s="3"/>
      <c r="K1" s="3"/>
    </row>
    <row r="2" spans="1:11" ht="15">
      <c r="A2" s="26" t="s">
        <v>56</v>
      </c>
      <c r="B2" s="27" t="s">
        <v>12</v>
      </c>
      <c r="C2" s="28"/>
      <c r="D2" s="28"/>
      <c r="E2" s="28"/>
      <c r="F2" s="28"/>
      <c r="G2" s="28"/>
      <c r="H2" s="28"/>
      <c r="I2" s="28"/>
      <c r="J2" s="3"/>
      <c r="K2" s="3"/>
    </row>
    <row r="3" spans="1:11" ht="15">
      <c r="A3" s="23" t="s">
        <v>57</v>
      </c>
      <c r="B3" s="24" t="s">
        <v>58</v>
      </c>
      <c r="C3" s="29">
        <v>1</v>
      </c>
      <c r="D3" s="34">
        <v>0</v>
      </c>
      <c r="E3" s="29">
        <f aca="true" t="shared" si="0" ref="E3:E12">C3*D3</f>
        <v>0</v>
      </c>
      <c r="F3" s="29"/>
      <c r="G3" s="29"/>
      <c r="H3" s="29">
        <f aca="true" t="shared" si="1" ref="H3:H12">D3+F3</f>
        <v>0</v>
      </c>
      <c r="I3" s="29">
        <f aca="true" t="shared" si="2" ref="I3:I12">E3+G3</f>
        <v>0</v>
      </c>
      <c r="J3" s="3"/>
      <c r="K3" s="3"/>
    </row>
    <row r="4" spans="1:11" ht="30">
      <c r="A4" s="23" t="s">
        <v>59</v>
      </c>
      <c r="B4" s="24" t="s">
        <v>58</v>
      </c>
      <c r="C4" s="29">
        <v>1</v>
      </c>
      <c r="D4" s="34">
        <v>0</v>
      </c>
      <c r="E4" s="29">
        <f t="shared" si="0"/>
        <v>0</v>
      </c>
      <c r="F4" s="29"/>
      <c r="G4" s="29"/>
      <c r="H4" s="29">
        <f t="shared" si="1"/>
        <v>0</v>
      </c>
      <c r="I4" s="29">
        <f t="shared" si="2"/>
        <v>0</v>
      </c>
      <c r="J4" s="3"/>
      <c r="K4" s="3"/>
    </row>
    <row r="5" spans="1:11" ht="15">
      <c r="A5" s="23" t="s">
        <v>60</v>
      </c>
      <c r="B5" s="24" t="s">
        <v>58</v>
      </c>
      <c r="C5" s="29">
        <v>1</v>
      </c>
      <c r="D5" s="34">
        <v>0</v>
      </c>
      <c r="E5" s="29">
        <f t="shared" si="0"/>
        <v>0</v>
      </c>
      <c r="F5" s="29"/>
      <c r="G5" s="29"/>
      <c r="H5" s="29">
        <f t="shared" si="1"/>
        <v>0</v>
      </c>
      <c r="I5" s="29">
        <f t="shared" si="2"/>
        <v>0</v>
      </c>
      <c r="J5" s="3"/>
      <c r="K5" s="3"/>
    </row>
    <row r="6" spans="1:11" ht="15">
      <c r="A6" s="23" t="s">
        <v>61</v>
      </c>
      <c r="B6" s="24" t="s">
        <v>58</v>
      </c>
      <c r="C6" s="29">
        <v>1</v>
      </c>
      <c r="D6" s="34">
        <v>0</v>
      </c>
      <c r="E6" s="29">
        <f t="shared" si="0"/>
        <v>0</v>
      </c>
      <c r="F6" s="29"/>
      <c r="G6" s="29"/>
      <c r="H6" s="29">
        <f t="shared" si="1"/>
        <v>0</v>
      </c>
      <c r="I6" s="29">
        <f t="shared" si="2"/>
        <v>0</v>
      </c>
      <c r="J6" s="3"/>
      <c r="K6" s="3"/>
    </row>
    <row r="7" spans="1:11" ht="15">
      <c r="A7" s="23" t="s">
        <v>62</v>
      </c>
      <c r="B7" s="24" t="s">
        <v>58</v>
      </c>
      <c r="C7" s="29">
        <v>1</v>
      </c>
      <c r="D7" s="34">
        <v>0</v>
      </c>
      <c r="E7" s="29">
        <f t="shared" si="0"/>
        <v>0</v>
      </c>
      <c r="F7" s="29"/>
      <c r="G7" s="29"/>
      <c r="H7" s="29">
        <f t="shared" si="1"/>
        <v>0</v>
      </c>
      <c r="I7" s="29">
        <f t="shared" si="2"/>
        <v>0</v>
      </c>
      <c r="J7" s="3"/>
      <c r="K7" s="3"/>
    </row>
    <row r="8" spans="1:11" ht="15">
      <c r="A8" s="23" t="s">
        <v>63</v>
      </c>
      <c r="B8" s="24" t="s">
        <v>58</v>
      </c>
      <c r="C8" s="29">
        <v>1</v>
      </c>
      <c r="D8" s="34">
        <v>0</v>
      </c>
      <c r="E8" s="29">
        <f t="shared" si="0"/>
        <v>0</v>
      </c>
      <c r="F8" s="29"/>
      <c r="G8" s="29"/>
      <c r="H8" s="29">
        <f t="shared" si="1"/>
        <v>0</v>
      </c>
      <c r="I8" s="29">
        <f t="shared" si="2"/>
        <v>0</v>
      </c>
      <c r="J8" s="3"/>
      <c r="K8" s="3"/>
    </row>
    <row r="9" spans="1:11" ht="15">
      <c r="A9" s="23" t="s">
        <v>64</v>
      </c>
      <c r="B9" s="24" t="s">
        <v>58</v>
      </c>
      <c r="C9" s="29">
        <v>1</v>
      </c>
      <c r="D9" s="34">
        <v>0</v>
      </c>
      <c r="E9" s="29">
        <f t="shared" si="0"/>
        <v>0</v>
      </c>
      <c r="F9" s="29"/>
      <c r="G9" s="29"/>
      <c r="H9" s="29">
        <f t="shared" si="1"/>
        <v>0</v>
      </c>
      <c r="I9" s="29">
        <f t="shared" si="2"/>
        <v>0</v>
      </c>
      <c r="J9" s="3"/>
      <c r="K9" s="3"/>
    </row>
    <row r="10" spans="1:11" ht="15">
      <c r="A10" s="23" t="s">
        <v>65</v>
      </c>
      <c r="B10" s="24" t="s">
        <v>58</v>
      </c>
      <c r="C10" s="29">
        <v>1</v>
      </c>
      <c r="D10" s="34">
        <v>0</v>
      </c>
      <c r="E10" s="29">
        <f t="shared" si="0"/>
        <v>0</v>
      </c>
      <c r="F10" s="29"/>
      <c r="G10" s="29"/>
      <c r="H10" s="29">
        <f t="shared" si="1"/>
        <v>0</v>
      </c>
      <c r="I10" s="29">
        <f t="shared" si="2"/>
        <v>0</v>
      </c>
      <c r="J10" s="3"/>
      <c r="K10" s="3"/>
    </row>
    <row r="11" spans="1:11" ht="165">
      <c r="A11" s="30" t="s">
        <v>66</v>
      </c>
      <c r="B11" s="24" t="s">
        <v>58</v>
      </c>
      <c r="C11" s="29">
        <v>1</v>
      </c>
      <c r="D11" s="34">
        <v>0</v>
      </c>
      <c r="E11" s="29">
        <f t="shared" si="0"/>
        <v>0</v>
      </c>
      <c r="F11" s="29"/>
      <c r="G11" s="29"/>
      <c r="H11" s="29">
        <f t="shared" si="1"/>
        <v>0</v>
      </c>
      <c r="I11" s="29">
        <f t="shared" si="2"/>
        <v>0</v>
      </c>
      <c r="J11" s="3"/>
      <c r="K11" s="3"/>
    </row>
    <row r="12" spans="1:11" ht="45">
      <c r="A12" s="23" t="s">
        <v>67</v>
      </c>
      <c r="B12" s="24" t="s">
        <v>58</v>
      </c>
      <c r="C12" s="29">
        <v>3</v>
      </c>
      <c r="D12" s="34">
        <v>0</v>
      </c>
      <c r="E12" s="29">
        <f t="shared" si="0"/>
        <v>0</v>
      </c>
      <c r="F12" s="29"/>
      <c r="G12" s="29"/>
      <c r="H12" s="29">
        <f t="shared" si="1"/>
        <v>0</v>
      </c>
      <c r="I12" s="29">
        <f t="shared" si="2"/>
        <v>0</v>
      </c>
      <c r="J12" s="3"/>
      <c r="K12" s="3"/>
    </row>
    <row r="13" spans="1:11" ht="15">
      <c r="A13" s="26" t="s">
        <v>68</v>
      </c>
      <c r="B13" s="27" t="s">
        <v>12</v>
      </c>
      <c r="C13" s="28"/>
      <c r="D13" s="28"/>
      <c r="E13" s="28">
        <f>SUM(E3:E12)</f>
        <v>0</v>
      </c>
      <c r="F13" s="28"/>
      <c r="G13" s="28"/>
      <c r="H13" s="28"/>
      <c r="I13" s="28">
        <f>SUM(I3:I12)</f>
        <v>0</v>
      </c>
      <c r="J13" s="3"/>
      <c r="K13" s="3"/>
    </row>
    <row r="14" spans="1:11" ht="15">
      <c r="A14" s="23" t="s">
        <v>12</v>
      </c>
      <c r="B14" s="24" t="s">
        <v>12</v>
      </c>
      <c r="C14" s="29"/>
      <c r="D14" s="29"/>
      <c r="E14" s="29"/>
      <c r="F14" s="29"/>
      <c r="G14" s="29"/>
      <c r="H14" s="29">
        <f>D14+F14</f>
        <v>0</v>
      </c>
      <c r="I14" s="29">
        <f>E14+G14</f>
        <v>0</v>
      </c>
      <c r="J14" s="3"/>
      <c r="K14" s="3"/>
    </row>
    <row r="15" spans="1:11" ht="15">
      <c r="A15" s="26" t="s">
        <v>69</v>
      </c>
      <c r="B15" s="27" t="s">
        <v>12</v>
      </c>
      <c r="C15" s="28"/>
      <c r="D15" s="28"/>
      <c r="E15" s="28"/>
      <c r="F15" s="28"/>
      <c r="G15" s="28"/>
      <c r="H15" s="28"/>
      <c r="I15" s="28"/>
      <c r="J15" s="3"/>
      <c r="K15" s="3"/>
    </row>
    <row r="16" spans="1:11" ht="15">
      <c r="A16" s="17" t="s">
        <v>70</v>
      </c>
      <c r="B16" s="5" t="s">
        <v>12</v>
      </c>
      <c r="C16" s="12"/>
      <c r="D16" s="12"/>
      <c r="E16" s="12"/>
      <c r="F16" s="12"/>
      <c r="G16" s="12"/>
      <c r="H16" s="12"/>
      <c r="I16" s="12"/>
      <c r="J16" s="3"/>
      <c r="K16" s="3"/>
    </row>
    <row r="17" spans="1:11" ht="90">
      <c r="A17" s="21" t="s">
        <v>71</v>
      </c>
      <c r="B17" s="13" t="s">
        <v>12</v>
      </c>
      <c r="C17" s="14"/>
      <c r="D17" s="14"/>
      <c r="E17" s="14"/>
      <c r="F17" s="14"/>
      <c r="G17" s="14"/>
      <c r="H17" s="14">
        <f aca="true" t="shared" si="3" ref="H17:H33">D17+F17</f>
        <v>0</v>
      </c>
      <c r="I17" s="14">
        <f aca="true" t="shared" si="4" ref="I17:I33">E17+G17</f>
        <v>0</v>
      </c>
      <c r="J17" s="3"/>
      <c r="K17" s="3"/>
    </row>
    <row r="18" spans="1:11" ht="30">
      <c r="A18" s="23" t="s">
        <v>72</v>
      </c>
      <c r="B18" s="24" t="s">
        <v>58</v>
      </c>
      <c r="C18" s="29">
        <v>8</v>
      </c>
      <c r="D18" s="34">
        <v>0</v>
      </c>
      <c r="E18" s="29">
        <f aca="true" t="shared" si="5" ref="E18:E33">C18*D18</f>
        <v>0</v>
      </c>
      <c r="F18" s="34">
        <v>0</v>
      </c>
      <c r="G18" s="29">
        <f aca="true" t="shared" si="6" ref="G18:G33">C18*F18</f>
        <v>0</v>
      </c>
      <c r="H18" s="29">
        <f t="shared" si="3"/>
        <v>0</v>
      </c>
      <c r="I18" s="29">
        <f t="shared" si="4"/>
        <v>0</v>
      </c>
      <c r="J18" s="3"/>
      <c r="K18" s="3"/>
    </row>
    <row r="19" spans="1:11" ht="30">
      <c r="A19" s="23" t="s">
        <v>73</v>
      </c>
      <c r="B19" s="24" t="s">
        <v>58</v>
      </c>
      <c r="C19" s="29">
        <v>16</v>
      </c>
      <c r="D19" s="34">
        <v>0</v>
      </c>
      <c r="E19" s="29">
        <f t="shared" si="5"/>
        <v>0</v>
      </c>
      <c r="F19" s="34">
        <v>0</v>
      </c>
      <c r="G19" s="29">
        <f t="shared" si="6"/>
        <v>0</v>
      </c>
      <c r="H19" s="29">
        <f t="shared" si="3"/>
        <v>0</v>
      </c>
      <c r="I19" s="29">
        <f t="shared" si="4"/>
        <v>0</v>
      </c>
      <c r="J19" s="3"/>
      <c r="K19" s="3"/>
    </row>
    <row r="20" spans="1:11" ht="30">
      <c r="A20" s="23" t="s">
        <v>74</v>
      </c>
      <c r="B20" s="24" t="s">
        <v>58</v>
      </c>
      <c r="C20" s="29">
        <v>2</v>
      </c>
      <c r="D20" s="34">
        <v>0</v>
      </c>
      <c r="E20" s="29">
        <f t="shared" si="5"/>
        <v>0</v>
      </c>
      <c r="F20" s="34">
        <v>0</v>
      </c>
      <c r="G20" s="29">
        <f t="shared" si="6"/>
        <v>0</v>
      </c>
      <c r="H20" s="29">
        <f t="shared" si="3"/>
        <v>0</v>
      </c>
      <c r="I20" s="29">
        <f t="shared" si="4"/>
        <v>0</v>
      </c>
      <c r="J20" s="3"/>
      <c r="K20" s="3"/>
    </row>
    <row r="21" spans="1:11" ht="30">
      <c r="A21" s="23" t="s">
        <v>75</v>
      </c>
      <c r="B21" s="24" t="s">
        <v>58</v>
      </c>
      <c r="C21" s="29">
        <v>24</v>
      </c>
      <c r="D21" s="34">
        <v>0</v>
      </c>
      <c r="E21" s="29">
        <f t="shared" si="5"/>
        <v>0</v>
      </c>
      <c r="F21" s="34">
        <v>0</v>
      </c>
      <c r="G21" s="29">
        <f t="shared" si="6"/>
        <v>0</v>
      </c>
      <c r="H21" s="29">
        <f t="shared" si="3"/>
        <v>0</v>
      </c>
      <c r="I21" s="29">
        <f t="shared" si="4"/>
        <v>0</v>
      </c>
      <c r="J21" s="3"/>
      <c r="K21" s="3"/>
    </row>
    <row r="22" spans="1:11" ht="30">
      <c r="A22" s="23" t="s">
        <v>76</v>
      </c>
      <c r="B22" s="24" t="s">
        <v>58</v>
      </c>
      <c r="C22" s="29">
        <v>23</v>
      </c>
      <c r="D22" s="34">
        <v>0</v>
      </c>
      <c r="E22" s="29">
        <f t="shared" si="5"/>
        <v>0</v>
      </c>
      <c r="F22" s="34">
        <v>0</v>
      </c>
      <c r="G22" s="29">
        <f t="shared" si="6"/>
        <v>0</v>
      </c>
      <c r="H22" s="29">
        <f t="shared" si="3"/>
        <v>0</v>
      </c>
      <c r="I22" s="29">
        <f t="shared" si="4"/>
        <v>0</v>
      </c>
      <c r="J22" s="3"/>
      <c r="K22" s="3"/>
    </row>
    <row r="23" spans="1:11" ht="30">
      <c r="A23" s="23" t="s">
        <v>77</v>
      </c>
      <c r="B23" s="24" t="s">
        <v>58</v>
      </c>
      <c r="C23" s="29">
        <v>24</v>
      </c>
      <c r="D23" s="34">
        <v>0</v>
      </c>
      <c r="E23" s="29">
        <f t="shared" si="5"/>
        <v>0</v>
      </c>
      <c r="F23" s="34">
        <v>0</v>
      </c>
      <c r="G23" s="29">
        <f t="shared" si="6"/>
        <v>0</v>
      </c>
      <c r="H23" s="29">
        <f t="shared" si="3"/>
        <v>0</v>
      </c>
      <c r="I23" s="29">
        <f t="shared" si="4"/>
        <v>0</v>
      </c>
      <c r="J23" s="3"/>
      <c r="K23" s="3"/>
    </row>
    <row r="24" spans="1:11" ht="30">
      <c r="A24" s="23" t="s">
        <v>78</v>
      </c>
      <c r="B24" s="24" t="s">
        <v>58</v>
      </c>
      <c r="C24" s="29">
        <v>2</v>
      </c>
      <c r="D24" s="34">
        <v>0</v>
      </c>
      <c r="E24" s="29">
        <f t="shared" si="5"/>
        <v>0</v>
      </c>
      <c r="F24" s="34">
        <v>0</v>
      </c>
      <c r="G24" s="29">
        <f t="shared" si="6"/>
        <v>0</v>
      </c>
      <c r="H24" s="29">
        <f t="shared" si="3"/>
        <v>0</v>
      </c>
      <c r="I24" s="29">
        <f t="shared" si="4"/>
        <v>0</v>
      </c>
      <c r="J24" s="3"/>
      <c r="K24" s="3"/>
    </row>
    <row r="25" spans="1:11" ht="30">
      <c r="A25" s="23" t="s">
        <v>79</v>
      </c>
      <c r="B25" s="24" t="s">
        <v>58</v>
      </c>
      <c r="C25" s="29">
        <v>28</v>
      </c>
      <c r="D25" s="34">
        <v>0</v>
      </c>
      <c r="E25" s="29">
        <f t="shared" si="5"/>
        <v>0</v>
      </c>
      <c r="F25" s="34">
        <v>0</v>
      </c>
      <c r="G25" s="29">
        <f t="shared" si="6"/>
        <v>0</v>
      </c>
      <c r="H25" s="29">
        <f t="shared" si="3"/>
        <v>0</v>
      </c>
      <c r="I25" s="29">
        <f t="shared" si="4"/>
        <v>0</v>
      </c>
      <c r="J25" s="3"/>
      <c r="K25" s="3"/>
    </row>
    <row r="26" spans="1:11" ht="30">
      <c r="A26" s="23" t="s">
        <v>80</v>
      </c>
      <c r="B26" s="24" t="s">
        <v>58</v>
      </c>
      <c r="C26" s="29">
        <v>5</v>
      </c>
      <c r="D26" s="34">
        <v>0</v>
      </c>
      <c r="E26" s="29">
        <f t="shared" si="5"/>
        <v>0</v>
      </c>
      <c r="F26" s="34">
        <v>0</v>
      </c>
      <c r="G26" s="29">
        <f t="shared" si="6"/>
        <v>0</v>
      </c>
      <c r="H26" s="29">
        <f t="shared" si="3"/>
        <v>0</v>
      </c>
      <c r="I26" s="29">
        <f t="shared" si="4"/>
        <v>0</v>
      </c>
      <c r="J26" s="3"/>
      <c r="K26" s="3"/>
    </row>
    <row r="27" spans="1:11" ht="30">
      <c r="A27" s="23" t="s">
        <v>81</v>
      </c>
      <c r="B27" s="24" t="s">
        <v>58</v>
      </c>
      <c r="C27" s="29">
        <v>11</v>
      </c>
      <c r="D27" s="34">
        <v>0</v>
      </c>
      <c r="E27" s="29">
        <f t="shared" si="5"/>
        <v>0</v>
      </c>
      <c r="F27" s="34">
        <v>0</v>
      </c>
      <c r="G27" s="29">
        <f t="shared" si="6"/>
        <v>0</v>
      </c>
      <c r="H27" s="29">
        <f t="shared" si="3"/>
        <v>0</v>
      </c>
      <c r="I27" s="29">
        <f t="shared" si="4"/>
        <v>0</v>
      </c>
      <c r="J27" s="3"/>
      <c r="K27" s="3"/>
    </row>
    <row r="28" spans="1:11" ht="30">
      <c r="A28" s="23" t="s">
        <v>82</v>
      </c>
      <c r="B28" s="24" t="s">
        <v>58</v>
      </c>
      <c r="C28" s="29">
        <v>1</v>
      </c>
      <c r="D28" s="34">
        <v>0</v>
      </c>
      <c r="E28" s="29">
        <f t="shared" si="5"/>
        <v>0</v>
      </c>
      <c r="F28" s="34">
        <v>0</v>
      </c>
      <c r="G28" s="29">
        <f t="shared" si="6"/>
        <v>0</v>
      </c>
      <c r="H28" s="29">
        <f t="shared" si="3"/>
        <v>0</v>
      </c>
      <c r="I28" s="29">
        <f t="shared" si="4"/>
        <v>0</v>
      </c>
      <c r="J28" s="3"/>
      <c r="K28" s="3"/>
    </row>
    <row r="29" spans="1:11" ht="30">
      <c r="A29" s="23" t="s">
        <v>83</v>
      </c>
      <c r="B29" s="24" t="s">
        <v>58</v>
      </c>
      <c r="C29" s="29">
        <v>1</v>
      </c>
      <c r="D29" s="34">
        <v>0</v>
      </c>
      <c r="E29" s="29">
        <f t="shared" si="5"/>
        <v>0</v>
      </c>
      <c r="F29" s="34">
        <v>0</v>
      </c>
      <c r="G29" s="29">
        <f t="shared" si="6"/>
        <v>0</v>
      </c>
      <c r="H29" s="29">
        <f t="shared" si="3"/>
        <v>0</v>
      </c>
      <c r="I29" s="29">
        <f t="shared" si="4"/>
        <v>0</v>
      </c>
      <c r="J29" s="3"/>
      <c r="K29" s="3"/>
    </row>
    <row r="30" spans="1:11" ht="30">
      <c r="A30" s="23" t="s">
        <v>84</v>
      </c>
      <c r="B30" s="24" t="s">
        <v>58</v>
      </c>
      <c r="C30" s="29">
        <v>15</v>
      </c>
      <c r="D30" s="34">
        <v>0</v>
      </c>
      <c r="E30" s="29">
        <f t="shared" si="5"/>
        <v>0</v>
      </c>
      <c r="F30" s="34">
        <v>0</v>
      </c>
      <c r="G30" s="29">
        <f t="shared" si="6"/>
        <v>0</v>
      </c>
      <c r="H30" s="29">
        <f t="shared" si="3"/>
        <v>0</v>
      </c>
      <c r="I30" s="29">
        <f t="shared" si="4"/>
        <v>0</v>
      </c>
      <c r="J30" s="3"/>
      <c r="K30" s="3"/>
    </row>
    <row r="31" spans="1:11" ht="30">
      <c r="A31" s="23" t="s">
        <v>85</v>
      </c>
      <c r="B31" s="24" t="s">
        <v>58</v>
      </c>
      <c r="C31" s="29">
        <v>40</v>
      </c>
      <c r="D31" s="34">
        <v>0</v>
      </c>
      <c r="E31" s="29">
        <f t="shared" si="5"/>
        <v>0</v>
      </c>
      <c r="F31" s="34">
        <v>0</v>
      </c>
      <c r="G31" s="29">
        <f t="shared" si="6"/>
        <v>0</v>
      </c>
      <c r="H31" s="29">
        <f t="shared" si="3"/>
        <v>0</v>
      </c>
      <c r="I31" s="29">
        <f t="shared" si="4"/>
        <v>0</v>
      </c>
      <c r="J31" s="3"/>
      <c r="K31" s="3"/>
    </row>
    <row r="32" spans="1:11" ht="30">
      <c r="A32" s="23" t="s">
        <v>86</v>
      </c>
      <c r="B32" s="24" t="s">
        <v>58</v>
      </c>
      <c r="C32" s="29">
        <v>14</v>
      </c>
      <c r="D32" s="34">
        <v>0</v>
      </c>
      <c r="E32" s="29">
        <f t="shared" si="5"/>
        <v>0</v>
      </c>
      <c r="F32" s="34">
        <v>0</v>
      </c>
      <c r="G32" s="29">
        <f t="shared" si="6"/>
        <v>0</v>
      </c>
      <c r="H32" s="29">
        <f t="shared" si="3"/>
        <v>0</v>
      </c>
      <c r="I32" s="29">
        <f t="shared" si="4"/>
        <v>0</v>
      </c>
      <c r="J32" s="3"/>
      <c r="K32" s="3"/>
    </row>
    <row r="33" spans="1:11" ht="30">
      <c r="A33" s="23" t="s">
        <v>87</v>
      </c>
      <c r="B33" s="24" t="s">
        <v>58</v>
      </c>
      <c r="C33" s="29">
        <v>11</v>
      </c>
      <c r="D33" s="34">
        <v>0</v>
      </c>
      <c r="E33" s="29">
        <f t="shared" si="5"/>
        <v>0</v>
      </c>
      <c r="F33" s="34">
        <v>0</v>
      </c>
      <c r="G33" s="29">
        <f t="shared" si="6"/>
        <v>0</v>
      </c>
      <c r="H33" s="29">
        <f t="shared" si="3"/>
        <v>0</v>
      </c>
      <c r="I33" s="29">
        <f t="shared" si="4"/>
        <v>0</v>
      </c>
      <c r="J33" s="3"/>
      <c r="K33" s="3"/>
    </row>
    <row r="34" spans="1:11" ht="15">
      <c r="A34" s="17" t="s">
        <v>88</v>
      </c>
      <c r="B34" s="5" t="s">
        <v>12</v>
      </c>
      <c r="C34" s="12"/>
      <c r="D34" s="12"/>
      <c r="E34" s="12">
        <f>SUM(E17:E33)</f>
        <v>0</v>
      </c>
      <c r="F34" s="12"/>
      <c r="G34" s="12">
        <f>SUM(G17:G33)</f>
        <v>0</v>
      </c>
      <c r="H34" s="12"/>
      <c r="I34" s="12">
        <f>SUM(I17:I33)</f>
        <v>0</v>
      </c>
      <c r="J34" s="3"/>
      <c r="K34" s="3"/>
    </row>
    <row r="35" spans="1:11" ht="15">
      <c r="A35" s="23"/>
      <c r="B35" s="24" t="s">
        <v>12</v>
      </c>
      <c r="C35" s="29"/>
      <c r="D35" s="29"/>
      <c r="E35" s="29"/>
      <c r="F35" s="29"/>
      <c r="G35" s="29"/>
      <c r="H35" s="29">
        <f>D35+F35</f>
        <v>0</v>
      </c>
      <c r="I35" s="29">
        <f>E35+G35</f>
        <v>0</v>
      </c>
      <c r="J35" s="3"/>
      <c r="K35" s="3"/>
    </row>
    <row r="36" spans="1:11" ht="15">
      <c r="A36" s="17" t="s">
        <v>89</v>
      </c>
      <c r="B36" s="5" t="s">
        <v>12</v>
      </c>
      <c r="C36" s="12"/>
      <c r="D36" s="12"/>
      <c r="E36" s="12"/>
      <c r="F36" s="12"/>
      <c r="G36" s="12"/>
      <c r="H36" s="12"/>
      <c r="I36" s="12"/>
      <c r="J36" s="3"/>
      <c r="K36" s="3"/>
    </row>
    <row r="37" spans="1:11" ht="15">
      <c r="A37" s="21" t="s">
        <v>90</v>
      </c>
      <c r="B37" s="13" t="s">
        <v>12</v>
      </c>
      <c r="C37" s="14"/>
      <c r="D37" s="14"/>
      <c r="E37" s="14"/>
      <c r="F37" s="14"/>
      <c r="G37" s="14"/>
      <c r="H37" s="14"/>
      <c r="I37" s="14"/>
      <c r="J37" s="3"/>
      <c r="K37" s="3"/>
    </row>
    <row r="38" spans="1:11" ht="30">
      <c r="A38" s="23" t="s">
        <v>91</v>
      </c>
      <c r="B38" s="24" t="s">
        <v>58</v>
      </c>
      <c r="C38" s="29">
        <v>352</v>
      </c>
      <c r="D38" s="34">
        <v>0</v>
      </c>
      <c r="E38" s="29">
        <f>C38*D38</f>
        <v>0</v>
      </c>
      <c r="F38" s="34">
        <v>0</v>
      </c>
      <c r="G38" s="29">
        <f>C38*F38</f>
        <v>0</v>
      </c>
      <c r="H38" s="29">
        <f aca="true" t="shared" si="7" ref="H38:I42">D38+F38</f>
        <v>0</v>
      </c>
      <c r="I38" s="29">
        <f t="shared" si="7"/>
        <v>0</v>
      </c>
      <c r="J38" s="3"/>
      <c r="K38" s="3"/>
    </row>
    <row r="39" spans="1:11" ht="15">
      <c r="A39" s="23" t="s">
        <v>92</v>
      </c>
      <c r="B39" s="24" t="s">
        <v>58</v>
      </c>
      <c r="C39" s="29">
        <v>119</v>
      </c>
      <c r="D39" s="34">
        <v>0</v>
      </c>
      <c r="E39" s="29">
        <f>C39*D39</f>
        <v>0</v>
      </c>
      <c r="F39" s="34">
        <v>0</v>
      </c>
      <c r="G39" s="29">
        <f>C39*F39</f>
        <v>0</v>
      </c>
      <c r="H39" s="29">
        <f t="shared" si="7"/>
        <v>0</v>
      </c>
      <c r="I39" s="29">
        <f t="shared" si="7"/>
        <v>0</v>
      </c>
      <c r="J39" s="3"/>
      <c r="K39" s="3"/>
    </row>
    <row r="40" spans="1:11" ht="15">
      <c r="A40" s="23" t="s">
        <v>93</v>
      </c>
      <c r="B40" s="24" t="s">
        <v>58</v>
      </c>
      <c r="C40" s="29">
        <v>18</v>
      </c>
      <c r="D40" s="34">
        <v>0</v>
      </c>
      <c r="E40" s="29">
        <f>C40*D40</f>
        <v>0</v>
      </c>
      <c r="F40" s="34">
        <v>0</v>
      </c>
      <c r="G40" s="29">
        <f>C40*F40</f>
        <v>0</v>
      </c>
      <c r="H40" s="29">
        <f t="shared" si="7"/>
        <v>0</v>
      </c>
      <c r="I40" s="29">
        <f t="shared" si="7"/>
        <v>0</v>
      </c>
      <c r="J40" s="3"/>
      <c r="K40" s="3"/>
    </row>
    <row r="41" spans="1:11" ht="15">
      <c r="A41" s="23" t="s">
        <v>94</v>
      </c>
      <c r="B41" s="24" t="s">
        <v>58</v>
      </c>
      <c r="C41" s="29">
        <v>4</v>
      </c>
      <c r="D41" s="34">
        <v>0</v>
      </c>
      <c r="E41" s="29">
        <f>C41*D41</f>
        <v>0</v>
      </c>
      <c r="F41" s="34">
        <v>0</v>
      </c>
      <c r="G41" s="29">
        <f>C41*F41</f>
        <v>0</v>
      </c>
      <c r="H41" s="29">
        <f t="shared" si="7"/>
        <v>0</v>
      </c>
      <c r="I41" s="29">
        <f t="shared" si="7"/>
        <v>0</v>
      </c>
      <c r="J41" s="3"/>
      <c r="K41" s="3"/>
    </row>
    <row r="42" spans="1:11" ht="15">
      <c r="A42" s="23" t="s">
        <v>95</v>
      </c>
      <c r="B42" s="24" t="s">
        <v>58</v>
      </c>
      <c r="C42" s="29">
        <v>2</v>
      </c>
      <c r="D42" s="34">
        <v>0</v>
      </c>
      <c r="E42" s="29">
        <f>C42*D42</f>
        <v>0</v>
      </c>
      <c r="F42" s="34">
        <v>0</v>
      </c>
      <c r="G42" s="29">
        <f>C42*F42</f>
        <v>0</v>
      </c>
      <c r="H42" s="29">
        <f t="shared" si="7"/>
        <v>0</v>
      </c>
      <c r="I42" s="29">
        <f t="shared" si="7"/>
        <v>0</v>
      </c>
      <c r="J42" s="3"/>
      <c r="K42" s="3"/>
    </row>
    <row r="43" spans="1:11" ht="45">
      <c r="A43" s="21" t="s">
        <v>96</v>
      </c>
      <c r="B43" s="13" t="s">
        <v>12</v>
      </c>
      <c r="C43" s="14"/>
      <c r="D43" s="14"/>
      <c r="E43" s="14"/>
      <c r="F43" s="14"/>
      <c r="G43" s="14"/>
      <c r="H43" s="14"/>
      <c r="I43" s="14"/>
      <c r="J43" s="3"/>
      <c r="K43" s="3"/>
    </row>
    <row r="44" spans="1:11" ht="30">
      <c r="A44" s="23" t="s">
        <v>97</v>
      </c>
      <c r="B44" s="24" t="s">
        <v>58</v>
      </c>
      <c r="C44" s="29">
        <v>42</v>
      </c>
      <c r="D44" s="34">
        <v>0</v>
      </c>
      <c r="E44" s="29">
        <f>C44*D44</f>
        <v>0</v>
      </c>
      <c r="F44" s="34">
        <v>0</v>
      </c>
      <c r="G44" s="29">
        <f>C44*F44</f>
        <v>0</v>
      </c>
      <c r="H44" s="29">
        <f>D44+F44</f>
        <v>0</v>
      </c>
      <c r="I44" s="29">
        <f>E44+G44</f>
        <v>0</v>
      </c>
      <c r="J44" s="3"/>
      <c r="K44" s="3"/>
    </row>
    <row r="45" spans="1:11" ht="15">
      <c r="A45" s="23" t="s">
        <v>98</v>
      </c>
      <c r="B45" s="24" t="s">
        <v>58</v>
      </c>
      <c r="C45" s="29">
        <v>28</v>
      </c>
      <c r="D45" s="34">
        <v>0</v>
      </c>
      <c r="E45" s="29">
        <f>C45*D45</f>
        <v>0</v>
      </c>
      <c r="F45" s="34">
        <v>0</v>
      </c>
      <c r="G45" s="29">
        <f>C45*F45</f>
        <v>0</v>
      </c>
      <c r="H45" s="29">
        <f>D45+F45</f>
        <v>0</v>
      </c>
      <c r="I45" s="29">
        <f>E45+G45</f>
        <v>0</v>
      </c>
      <c r="J45" s="3"/>
      <c r="K45" s="3"/>
    </row>
    <row r="46" spans="1:11" ht="60">
      <c r="A46" s="21" t="s">
        <v>99</v>
      </c>
      <c r="B46" s="13" t="s">
        <v>12</v>
      </c>
      <c r="C46" s="14"/>
      <c r="D46" s="14"/>
      <c r="E46" s="14"/>
      <c r="F46" s="14"/>
      <c r="G46" s="14"/>
      <c r="H46" s="14"/>
      <c r="I46" s="14"/>
      <c r="J46" s="3"/>
      <c r="K46" s="3"/>
    </row>
    <row r="47" spans="1:11" ht="30">
      <c r="A47" s="23" t="s">
        <v>100</v>
      </c>
      <c r="B47" s="24" t="s">
        <v>58</v>
      </c>
      <c r="C47" s="29">
        <v>24</v>
      </c>
      <c r="D47" s="34">
        <v>0</v>
      </c>
      <c r="E47" s="29">
        <f>C47*D47</f>
        <v>0</v>
      </c>
      <c r="F47" s="34">
        <v>0</v>
      </c>
      <c r="G47" s="29">
        <f>C47*F47</f>
        <v>0</v>
      </c>
      <c r="H47" s="29">
        <f>D47+F47</f>
        <v>0</v>
      </c>
      <c r="I47" s="29">
        <f>E47+G47</f>
        <v>0</v>
      </c>
      <c r="J47" s="3"/>
      <c r="K47" s="3"/>
    </row>
    <row r="48" spans="1:11" ht="15">
      <c r="A48" s="21" t="s">
        <v>101</v>
      </c>
      <c r="B48" s="13" t="s">
        <v>12</v>
      </c>
      <c r="C48" s="14"/>
      <c r="D48" s="14"/>
      <c r="E48" s="14"/>
      <c r="F48" s="14"/>
      <c r="G48" s="14"/>
      <c r="H48" s="14"/>
      <c r="I48" s="14"/>
      <c r="J48" s="3"/>
      <c r="K48" s="3"/>
    </row>
    <row r="49" spans="1:11" ht="15">
      <c r="A49" s="23" t="s">
        <v>102</v>
      </c>
      <c r="B49" s="24" t="s">
        <v>58</v>
      </c>
      <c r="C49" s="29">
        <v>174</v>
      </c>
      <c r="D49" s="34">
        <v>0</v>
      </c>
      <c r="E49" s="29">
        <f aca="true" t="shared" si="8" ref="E49:E63">C49*D49</f>
        <v>0</v>
      </c>
      <c r="F49" s="34">
        <v>0</v>
      </c>
      <c r="G49" s="29">
        <f aca="true" t="shared" si="9" ref="G49:G61">C49*F49</f>
        <v>0</v>
      </c>
      <c r="H49" s="29">
        <f aca="true" t="shared" si="10" ref="H49:H63">D49+F49</f>
        <v>0</v>
      </c>
      <c r="I49" s="29">
        <f aca="true" t="shared" si="11" ref="I49:I63">E49+G49</f>
        <v>0</v>
      </c>
      <c r="J49" s="3"/>
      <c r="K49" s="3"/>
    </row>
    <row r="50" spans="1:11" ht="15">
      <c r="A50" s="23" t="s">
        <v>103</v>
      </c>
      <c r="B50" s="24" t="s">
        <v>58</v>
      </c>
      <c r="C50" s="29">
        <v>262</v>
      </c>
      <c r="D50" s="34">
        <v>0</v>
      </c>
      <c r="E50" s="29">
        <f t="shared" si="8"/>
        <v>0</v>
      </c>
      <c r="F50" s="34">
        <v>0</v>
      </c>
      <c r="G50" s="29">
        <f t="shared" si="9"/>
        <v>0</v>
      </c>
      <c r="H50" s="29">
        <f t="shared" si="10"/>
        <v>0</v>
      </c>
      <c r="I50" s="29">
        <f t="shared" si="11"/>
        <v>0</v>
      </c>
      <c r="J50" s="3"/>
      <c r="K50" s="3"/>
    </row>
    <row r="51" spans="1:11" ht="15">
      <c r="A51" s="23" t="s">
        <v>104</v>
      </c>
      <c r="B51" s="24" t="s">
        <v>58</v>
      </c>
      <c r="C51" s="29">
        <v>125</v>
      </c>
      <c r="D51" s="34">
        <v>0</v>
      </c>
      <c r="E51" s="29">
        <f t="shared" si="8"/>
        <v>0</v>
      </c>
      <c r="F51" s="34">
        <v>0</v>
      </c>
      <c r="G51" s="29">
        <f t="shared" si="9"/>
        <v>0</v>
      </c>
      <c r="H51" s="29">
        <f t="shared" si="10"/>
        <v>0</v>
      </c>
      <c r="I51" s="29">
        <f t="shared" si="11"/>
        <v>0</v>
      </c>
      <c r="J51" s="3"/>
      <c r="K51" s="3"/>
    </row>
    <row r="52" spans="1:11" ht="15">
      <c r="A52" s="23" t="s">
        <v>105</v>
      </c>
      <c r="B52" s="24" t="s">
        <v>106</v>
      </c>
      <c r="C52" s="29">
        <v>32</v>
      </c>
      <c r="D52" s="34">
        <v>0</v>
      </c>
      <c r="E52" s="29">
        <f t="shared" si="8"/>
        <v>0</v>
      </c>
      <c r="F52" s="34">
        <v>0</v>
      </c>
      <c r="G52" s="29">
        <f t="shared" si="9"/>
        <v>0</v>
      </c>
      <c r="H52" s="29">
        <f t="shared" si="10"/>
        <v>0</v>
      </c>
      <c r="I52" s="29">
        <f t="shared" si="11"/>
        <v>0</v>
      </c>
      <c r="J52" s="3"/>
      <c r="K52" s="3"/>
    </row>
    <row r="53" spans="1:11" ht="15">
      <c r="A53" s="23" t="s">
        <v>107</v>
      </c>
      <c r="B53" s="24" t="s">
        <v>106</v>
      </c>
      <c r="C53" s="29">
        <v>42</v>
      </c>
      <c r="D53" s="34">
        <v>0</v>
      </c>
      <c r="E53" s="29">
        <f t="shared" si="8"/>
        <v>0</v>
      </c>
      <c r="F53" s="34">
        <v>0</v>
      </c>
      <c r="G53" s="29">
        <f t="shared" si="9"/>
        <v>0</v>
      </c>
      <c r="H53" s="29">
        <f t="shared" si="10"/>
        <v>0</v>
      </c>
      <c r="I53" s="29">
        <f t="shared" si="11"/>
        <v>0</v>
      </c>
      <c r="J53" s="3"/>
      <c r="K53" s="3"/>
    </row>
    <row r="54" spans="1:11" ht="15">
      <c r="A54" s="23" t="s">
        <v>108</v>
      </c>
      <c r="B54" s="24" t="s">
        <v>106</v>
      </c>
      <c r="C54" s="29">
        <v>12</v>
      </c>
      <c r="D54" s="34">
        <v>0</v>
      </c>
      <c r="E54" s="29">
        <f t="shared" si="8"/>
        <v>0</v>
      </c>
      <c r="F54" s="34">
        <v>0</v>
      </c>
      <c r="G54" s="29">
        <f t="shared" si="9"/>
        <v>0</v>
      </c>
      <c r="H54" s="29">
        <f t="shared" si="10"/>
        <v>0</v>
      </c>
      <c r="I54" s="29">
        <f t="shared" si="11"/>
        <v>0</v>
      </c>
      <c r="J54" s="3"/>
      <c r="K54" s="3"/>
    </row>
    <row r="55" spans="1:11" ht="30">
      <c r="A55" s="23" t="s">
        <v>109</v>
      </c>
      <c r="B55" s="24" t="s">
        <v>106</v>
      </c>
      <c r="C55" s="29">
        <v>16</v>
      </c>
      <c r="D55" s="34">
        <v>0</v>
      </c>
      <c r="E55" s="29">
        <f t="shared" si="8"/>
        <v>0</v>
      </c>
      <c r="F55" s="34">
        <v>0</v>
      </c>
      <c r="G55" s="29">
        <f t="shared" si="9"/>
        <v>0</v>
      </c>
      <c r="H55" s="29">
        <f t="shared" si="10"/>
        <v>0</v>
      </c>
      <c r="I55" s="29">
        <f t="shared" si="11"/>
        <v>0</v>
      </c>
      <c r="J55" s="3"/>
      <c r="K55" s="3"/>
    </row>
    <row r="56" spans="1:11" ht="15">
      <c r="A56" s="23" t="s">
        <v>110</v>
      </c>
      <c r="B56" s="24" t="s">
        <v>106</v>
      </c>
      <c r="C56" s="29">
        <v>8</v>
      </c>
      <c r="D56" s="34">
        <v>0</v>
      </c>
      <c r="E56" s="29">
        <f t="shared" si="8"/>
        <v>0</v>
      </c>
      <c r="F56" s="34">
        <v>0</v>
      </c>
      <c r="G56" s="29">
        <f t="shared" si="9"/>
        <v>0</v>
      </c>
      <c r="H56" s="29">
        <f t="shared" si="10"/>
        <v>0</v>
      </c>
      <c r="I56" s="29">
        <f t="shared" si="11"/>
        <v>0</v>
      </c>
      <c r="J56" s="3"/>
      <c r="K56" s="3"/>
    </row>
    <row r="57" spans="1:11" ht="15">
      <c r="A57" s="23" t="s">
        <v>111</v>
      </c>
      <c r="B57" s="24" t="s">
        <v>106</v>
      </c>
      <c r="C57" s="29">
        <v>10</v>
      </c>
      <c r="D57" s="34">
        <v>0</v>
      </c>
      <c r="E57" s="29">
        <f t="shared" si="8"/>
        <v>0</v>
      </c>
      <c r="F57" s="34">
        <v>0</v>
      </c>
      <c r="G57" s="29">
        <f t="shared" si="9"/>
        <v>0</v>
      </c>
      <c r="H57" s="29">
        <f t="shared" si="10"/>
        <v>0</v>
      </c>
      <c r="I57" s="29">
        <f t="shared" si="11"/>
        <v>0</v>
      </c>
      <c r="J57" s="3"/>
      <c r="K57" s="3"/>
    </row>
    <row r="58" spans="1:11" ht="15">
      <c r="A58" s="23" t="s">
        <v>112</v>
      </c>
      <c r="B58" s="24" t="s">
        <v>106</v>
      </c>
      <c r="C58" s="29">
        <v>6</v>
      </c>
      <c r="D58" s="34">
        <v>0</v>
      </c>
      <c r="E58" s="29">
        <f t="shared" si="8"/>
        <v>0</v>
      </c>
      <c r="F58" s="34">
        <v>0</v>
      </c>
      <c r="G58" s="29">
        <f t="shared" si="9"/>
        <v>0</v>
      </c>
      <c r="H58" s="29">
        <f t="shared" si="10"/>
        <v>0</v>
      </c>
      <c r="I58" s="29">
        <f t="shared" si="11"/>
        <v>0</v>
      </c>
      <c r="J58" s="3"/>
      <c r="K58" s="3"/>
    </row>
    <row r="59" spans="1:11" ht="15">
      <c r="A59" s="23" t="s">
        <v>113</v>
      </c>
      <c r="B59" s="24" t="s">
        <v>106</v>
      </c>
      <c r="C59" s="29">
        <v>12</v>
      </c>
      <c r="D59" s="34">
        <v>0</v>
      </c>
      <c r="E59" s="29">
        <f t="shared" si="8"/>
        <v>0</v>
      </c>
      <c r="F59" s="34">
        <v>0</v>
      </c>
      <c r="G59" s="29">
        <f t="shared" si="9"/>
        <v>0</v>
      </c>
      <c r="H59" s="29">
        <f t="shared" si="10"/>
        <v>0</v>
      </c>
      <c r="I59" s="29">
        <f t="shared" si="11"/>
        <v>0</v>
      </c>
      <c r="J59" s="3"/>
      <c r="K59" s="3"/>
    </row>
    <row r="60" spans="1:11" ht="15">
      <c r="A60" s="23" t="s">
        <v>114</v>
      </c>
      <c r="B60" s="24" t="s">
        <v>106</v>
      </c>
      <c r="C60" s="29">
        <v>10</v>
      </c>
      <c r="D60" s="34">
        <v>0</v>
      </c>
      <c r="E60" s="29">
        <f t="shared" si="8"/>
        <v>0</v>
      </c>
      <c r="F60" s="34">
        <v>0</v>
      </c>
      <c r="G60" s="29">
        <f t="shared" si="9"/>
        <v>0</v>
      </c>
      <c r="H60" s="29">
        <f t="shared" si="10"/>
        <v>0</v>
      </c>
      <c r="I60" s="29">
        <f t="shared" si="11"/>
        <v>0</v>
      </c>
      <c r="J60" s="3"/>
      <c r="K60" s="3"/>
    </row>
    <row r="61" spans="1:11" ht="30">
      <c r="A61" s="23" t="s">
        <v>115</v>
      </c>
      <c r="B61" s="24" t="s">
        <v>106</v>
      </c>
      <c r="C61" s="29">
        <v>16</v>
      </c>
      <c r="D61" s="34">
        <v>0</v>
      </c>
      <c r="E61" s="29">
        <f t="shared" si="8"/>
        <v>0</v>
      </c>
      <c r="F61" s="34">
        <v>0</v>
      </c>
      <c r="G61" s="29">
        <f t="shared" si="9"/>
        <v>0</v>
      </c>
      <c r="H61" s="29">
        <f t="shared" si="10"/>
        <v>0</v>
      </c>
      <c r="I61" s="29">
        <f t="shared" si="11"/>
        <v>0</v>
      </c>
      <c r="J61" s="3"/>
      <c r="K61" s="3"/>
    </row>
    <row r="62" spans="1:11" ht="15">
      <c r="A62" s="23" t="s">
        <v>116</v>
      </c>
      <c r="B62" s="24" t="s">
        <v>58</v>
      </c>
      <c r="C62" s="29">
        <v>200</v>
      </c>
      <c r="D62" s="34">
        <v>0</v>
      </c>
      <c r="E62" s="29">
        <f t="shared" si="8"/>
        <v>0</v>
      </c>
      <c r="F62" s="29"/>
      <c r="G62" s="29"/>
      <c r="H62" s="29">
        <f t="shared" si="10"/>
        <v>0</v>
      </c>
      <c r="I62" s="29">
        <f t="shared" si="11"/>
        <v>0</v>
      </c>
      <c r="J62" s="3"/>
      <c r="K62" s="3"/>
    </row>
    <row r="63" spans="1:11" ht="15">
      <c r="A63" s="23" t="s">
        <v>117</v>
      </c>
      <c r="B63" s="24" t="s">
        <v>58</v>
      </c>
      <c r="C63" s="29">
        <v>100</v>
      </c>
      <c r="D63" s="34">
        <v>0</v>
      </c>
      <c r="E63" s="29">
        <f t="shared" si="8"/>
        <v>0</v>
      </c>
      <c r="F63" s="29"/>
      <c r="G63" s="29"/>
      <c r="H63" s="29">
        <f t="shared" si="10"/>
        <v>0</v>
      </c>
      <c r="I63" s="29">
        <f t="shared" si="11"/>
        <v>0</v>
      </c>
      <c r="J63" s="3"/>
      <c r="K63" s="3"/>
    </row>
    <row r="64" spans="1:11" ht="15">
      <c r="A64" s="21" t="s">
        <v>118</v>
      </c>
      <c r="B64" s="13" t="s">
        <v>12</v>
      </c>
      <c r="C64" s="14"/>
      <c r="D64" s="14"/>
      <c r="E64" s="14"/>
      <c r="F64" s="14"/>
      <c r="G64" s="14"/>
      <c r="H64" s="14"/>
      <c r="I64" s="14"/>
      <c r="J64" s="3"/>
      <c r="K64" s="3"/>
    </row>
    <row r="65" spans="1:11" ht="15">
      <c r="A65" s="23" t="s">
        <v>119</v>
      </c>
      <c r="B65" s="24" t="s">
        <v>58</v>
      </c>
      <c r="C65" s="29">
        <v>128</v>
      </c>
      <c r="D65" s="29"/>
      <c r="E65" s="29"/>
      <c r="F65" s="34">
        <v>0</v>
      </c>
      <c r="G65" s="29">
        <f>C65*F65</f>
        <v>0</v>
      </c>
      <c r="H65" s="29">
        <f aca="true" t="shared" si="12" ref="H65:I67">D65+F65</f>
        <v>0</v>
      </c>
      <c r="I65" s="29">
        <f t="shared" si="12"/>
        <v>0</v>
      </c>
      <c r="J65" s="3"/>
      <c r="K65" s="3"/>
    </row>
    <row r="66" spans="1:11" ht="15">
      <c r="A66" s="23" t="s">
        <v>120</v>
      </c>
      <c r="B66" s="24" t="s">
        <v>58</v>
      </c>
      <c r="C66" s="29">
        <v>244</v>
      </c>
      <c r="D66" s="29"/>
      <c r="E66" s="29"/>
      <c r="F66" s="34">
        <v>0</v>
      </c>
      <c r="G66" s="29">
        <f>C66*F66</f>
        <v>0</v>
      </c>
      <c r="H66" s="29">
        <f t="shared" si="12"/>
        <v>0</v>
      </c>
      <c r="I66" s="29">
        <f t="shared" si="12"/>
        <v>0</v>
      </c>
      <c r="J66" s="3"/>
      <c r="K66" s="3"/>
    </row>
    <row r="67" spans="1:11" ht="15">
      <c r="A67" s="23" t="s">
        <v>12</v>
      </c>
      <c r="B67" s="24" t="s">
        <v>12</v>
      </c>
      <c r="C67" s="25"/>
      <c r="D67" s="25"/>
      <c r="E67" s="25"/>
      <c r="F67" s="25"/>
      <c r="G67" s="25"/>
      <c r="H67" s="25">
        <f t="shared" si="12"/>
        <v>0</v>
      </c>
      <c r="I67" s="25">
        <f t="shared" si="12"/>
        <v>0</v>
      </c>
      <c r="J67" s="3"/>
      <c r="K67" s="3"/>
    </row>
    <row r="68" spans="1:11" ht="30">
      <c r="A68" s="21" t="s">
        <v>121</v>
      </c>
      <c r="B68" s="13" t="s">
        <v>12</v>
      </c>
      <c r="C68" s="14"/>
      <c r="D68" s="14"/>
      <c r="E68" s="14"/>
      <c r="F68" s="14"/>
      <c r="G68" s="14"/>
      <c r="H68" s="14"/>
      <c r="I68" s="14"/>
      <c r="J68" s="3"/>
      <c r="K68" s="3"/>
    </row>
    <row r="69" spans="1:11" ht="15">
      <c r="A69" s="21" t="s">
        <v>122</v>
      </c>
      <c r="B69" s="13" t="s">
        <v>12</v>
      </c>
      <c r="C69" s="14"/>
      <c r="D69" s="14"/>
      <c r="E69" s="14"/>
      <c r="F69" s="14"/>
      <c r="G69" s="14"/>
      <c r="H69" s="14"/>
      <c r="I69" s="14"/>
      <c r="J69" s="3"/>
      <c r="K69" s="3"/>
    </row>
    <row r="70" spans="1:11" ht="15">
      <c r="A70" s="23" t="s">
        <v>123</v>
      </c>
      <c r="B70" s="24" t="s">
        <v>58</v>
      </c>
      <c r="C70" s="29">
        <v>24</v>
      </c>
      <c r="D70" s="34">
        <v>0</v>
      </c>
      <c r="E70" s="29">
        <f>C70*D70</f>
        <v>0</v>
      </c>
      <c r="F70" s="34">
        <v>0</v>
      </c>
      <c r="G70" s="29">
        <f>C70*F70</f>
        <v>0</v>
      </c>
      <c r="H70" s="29">
        <f aca="true" t="shared" si="13" ref="H70:I72">D70+F70</f>
        <v>0</v>
      </c>
      <c r="I70" s="29">
        <f t="shared" si="13"/>
        <v>0</v>
      </c>
      <c r="J70" s="3"/>
      <c r="K70" s="3"/>
    </row>
    <row r="71" spans="1:11" ht="15">
      <c r="A71" s="23" t="s">
        <v>124</v>
      </c>
      <c r="B71" s="24" t="s">
        <v>58</v>
      </c>
      <c r="C71" s="29">
        <v>102</v>
      </c>
      <c r="D71" s="34">
        <v>0</v>
      </c>
      <c r="E71" s="29">
        <f>C71*D71</f>
        <v>0</v>
      </c>
      <c r="F71" s="34">
        <v>0</v>
      </c>
      <c r="G71" s="29">
        <f>C71*F71</f>
        <v>0</v>
      </c>
      <c r="H71" s="29">
        <f t="shared" si="13"/>
        <v>0</v>
      </c>
      <c r="I71" s="29">
        <f t="shared" si="13"/>
        <v>0</v>
      </c>
      <c r="J71" s="3"/>
      <c r="K71" s="3"/>
    </row>
    <row r="72" spans="1:11" ht="15">
      <c r="A72" s="23" t="s">
        <v>125</v>
      </c>
      <c r="B72" s="24" t="s">
        <v>58</v>
      </c>
      <c r="C72" s="29">
        <v>65</v>
      </c>
      <c r="D72" s="34">
        <v>0</v>
      </c>
      <c r="E72" s="29">
        <f>C72*D72</f>
        <v>0</v>
      </c>
      <c r="F72" s="34">
        <v>0</v>
      </c>
      <c r="G72" s="29">
        <f>C72*F72</f>
        <v>0</v>
      </c>
      <c r="H72" s="29">
        <f t="shared" si="13"/>
        <v>0</v>
      </c>
      <c r="I72" s="29">
        <f t="shared" si="13"/>
        <v>0</v>
      </c>
      <c r="J72" s="3"/>
      <c r="K72" s="3"/>
    </row>
    <row r="73" spans="1:11" ht="45">
      <c r="A73" s="21" t="s">
        <v>126</v>
      </c>
      <c r="B73" s="13" t="s">
        <v>12</v>
      </c>
      <c r="C73" s="14"/>
      <c r="D73" s="14"/>
      <c r="E73" s="14"/>
      <c r="F73" s="14"/>
      <c r="G73" s="14"/>
      <c r="H73" s="14"/>
      <c r="I73" s="14"/>
      <c r="J73" s="3"/>
      <c r="K73" s="3"/>
    </row>
    <row r="74" spans="1:11" ht="15">
      <c r="A74" s="23" t="s">
        <v>127</v>
      </c>
      <c r="B74" s="24" t="s">
        <v>106</v>
      </c>
      <c r="C74" s="29">
        <v>37</v>
      </c>
      <c r="D74" s="34">
        <v>0</v>
      </c>
      <c r="E74" s="29">
        <f>C74*D74</f>
        <v>0</v>
      </c>
      <c r="F74" s="34">
        <v>0</v>
      </c>
      <c r="G74" s="29">
        <f>C74*F74</f>
        <v>0</v>
      </c>
      <c r="H74" s="29">
        <f aca="true" t="shared" si="14" ref="H74:H83">D74+F74</f>
        <v>0</v>
      </c>
      <c r="I74" s="29">
        <f aca="true" t="shared" si="15" ref="I74:I83">E74+G74</f>
        <v>0</v>
      </c>
      <c r="J74" s="3"/>
      <c r="K74" s="3"/>
    </row>
    <row r="75" spans="1:11" ht="15">
      <c r="A75" s="23" t="s">
        <v>128</v>
      </c>
      <c r="B75" s="24" t="s">
        <v>106</v>
      </c>
      <c r="C75" s="29">
        <v>49</v>
      </c>
      <c r="D75" s="34">
        <v>0</v>
      </c>
      <c r="E75" s="29">
        <f>C75*D75</f>
        <v>0</v>
      </c>
      <c r="F75" s="34">
        <v>0</v>
      </c>
      <c r="G75" s="29">
        <f>C75*F75</f>
        <v>0</v>
      </c>
      <c r="H75" s="29">
        <f t="shared" si="14"/>
        <v>0</v>
      </c>
      <c r="I75" s="29">
        <f t="shared" si="15"/>
        <v>0</v>
      </c>
      <c r="J75" s="3"/>
      <c r="K75" s="3"/>
    </row>
    <row r="76" spans="1:11" ht="63.75" customHeight="1">
      <c r="A76" s="22" t="s">
        <v>129</v>
      </c>
      <c r="B76" s="13" t="s">
        <v>12</v>
      </c>
      <c r="C76" s="14"/>
      <c r="D76" s="14"/>
      <c r="E76" s="14"/>
      <c r="F76" s="14"/>
      <c r="G76" s="14"/>
      <c r="H76" s="14">
        <f t="shared" si="14"/>
        <v>0</v>
      </c>
      <c r="I76" s="14">
        <f t="shared" si="15"/>
        <v>0</v>
      </c>
      <c r="J76" s="3"/>
      <c r="K76" s="3"/>
    </row>
    <row r="77" spans="1:11" ht="15">
      <c r="A77" s="23" t="s">
        <v>130</v>
      </c>
      <c r="B77" s="24" t="s">
        <v>106</v>
      </c>
      <c r="C77" s="29">
        <v>12</v>
      </c>
      <c r="D77" s="34">
        <v>0</v>
      </c>
      <c r="E77" s="29">
        <f aca="true" t="shared" si="16" ref="E77:E83">C77*D77</f>
        <v>0</v>
      </c>
      <c r="F77" s="34">
        <v>0</v>
      </c>
      <c r="G77" s="29">
        <f aca="true" t="shared" si="17" ref="G77:G83">C77*F77</f>
        <v>0</v>
      </c>
      <c r="H77" s="29">
        <f t="shared" si="14"/>
        <v>0</v>
      </c>
      <c r="I77" s="29">
        <f t="shared" si="15"/>
        <v>0</v>
      </c>
      <c r="J77" s="3"/>
      <c r="K77" s="3"/>
    </row>
    <row r="78" spans="1:11" ht="15">
      <c r="A78" s="23" t="s">
        <v>131</v>
      </c>
      <c r="B78" s="24" t="s">
        <v>106</v>
      </c>
      <c r="C78" s="29">
        <v>47</v>
      </c>
      <c r="D78" s="34">
        <v>0</v>
      </c>
      <c r="E78" s="29">
        <f t="shared" si="16"/>
        <v>0</v>
      </c>
      <c r="F78" s="34">
        <v>0</v>
      </c>
      <c r="G78" s="29">
        <f t="shared" si="17"/>
        <v>0</v>
      </c>
      <c r="H78" s="29">
        <f t="shared" si="14"/>
        <v>0</v>
      </c>
      <c r="I78" s="29">
        <f t="shared" si="15"/>
        <v>0</v>
      </c>
      <c r="J78" s="3"/>
      <c r="K78" s="3"/>
    </row>
    <row r="79" spans="1:11" ht="15">
      <c r="A79" s="23" t="s">
        <v>132</v>
      </c>
      <c r="B79" s="24" t="s">
        <v>106</v>
      </c>
      <c r="C79" s="29">
        <v>33</v>
      </c>
      <c r="D79" s="34">
        <v>0</v>
      </c>
      <c r="E79" s="29">
        <f t="shared" si="16"/>
        <v>0</v>
      </c>
      <c r="F79" s="34">
        <v>0</v>
      </c>
      <c r="G79" s="29">
        <f t="shared" si="17"/>
        <v>0</v>
      </c>
      <c r="H79" s="29">
        <f t="shared" si="14"/>
        <v>0</v>
      </c>
      <c r="I79" s="29">
        <f t="shared" si="15"/>
        <v>0</v>
      </c>
      <c r="J79" s="3"/>
      <c r="K79" s="3"/>
    </row>
    <row r="80" spans="1:11" ht="15">
      <c r="A80" s="23" t="s">
        <v>133</v>
      </c>
      <c r="B80" s="24" t="s">
        <v>106</v>
      </c>
      <c r="C80" s="29">
        <v>76</v>
      </c>
      <c r="D80" s="34">
        <v>0</v>
      </c>
      <c r="E80" s="29">
        <f t="shared" si="16"/>
        <v>0</v>
      </c>
      <c r="F80" s="34">
        <v>0</v>
      </c>
      <c r="G80" s="29">
        <f t="shared" si="17"/>
        <v>0</v>
      </c>
      <c r="H80" s="29">
        <f t="shared" si="14"/>
        <v>0</v>
      </c>
      <c r="I80" s="29">
        <f t="shared" si="15"/>
        <v>0</v>
      </c>
      <c r="J80" s="3"/>
      <c r="K80" s="3"/>
    </row>
    <row r="81" spans="1:11" ht="15">
      <c r="A81" s="23" t="s">
        <v>134</v>
      </c>
      <c r="B81" s="24" t="s">
        <v>106</v>
      </c>
      <c r="C81" s="29">
        <v>131</v>
      </c>
      <c r="D81" s="34">
        <v>0</v>
      </c>
      <c r="E81" s="29">
        <f t="shared" si="16"/>
        <v>0</v>
      </c>
      <c r="F81" s="34">
        <v>0</v>
      </c>
      <c r="G81" s="29">
        <f t="shared" si="17"/>
        <v>0</v>
      </c>
      <c r="H81" s="29">
        <f t="shared" si="14"/>
        <v>0</v>
      </c>
      <c r="I81" s="29">
        <f t="shared" si="15"/>
        <v>0</v>
      </c>
      <c r="J81" s="3"/>
      <c r="K81" s="3"/>
    </row>
    <row r="82" spans="1:11" ht="15">
      <c r="A82" s="23" t="s">
        <v>135</v>
      </c>
      <c r="B82" s="24" t="s">
        <v>58</v>
      </c>
      <c r="C82" s="29">
        <v>92</v>
      </c>
      <c r="D82" s="34">
        <v>0</v>
      </c>
      <c r="E82" s="29">
        <f t="shared" si="16"/>
        <v>0</v>
      </c>
      <c r="F82" s="34">
        <v>0</v>
      </c>
      <c r="G82" s="29">
        <f t="shared" si="17"/>
        <v>0</v>
      </c>
      <c r="H82" s="29">
        <f t="shared" si="14"/>
        <v>0</v>
      </c>
      <c r="I82" s="29">
        <f t="shared" si="15"/>
        <v>0</v>
      </c>
      <c r="J82" s="3"/>
      <c r="K82" s="3"/>
    </row>
    <row r="83" spans="1:11" ht="15">
      <c r="A83" s="23" t="s">
        <v>136</v>
      </c>
      <c r="B83" s="24" t="s">
        <v>106</v>
      </c>
      <c r="C83" s="29">
        <v>207</v>
      </c>
      <c r="D83" s="34">
        <v>0</v>
      </c>
      <c r="E83" s="29">
        <f t="shared" si="16"/>
        <v>0</v>
      </c>
      <c r="F83" s="34">
        <v>0</v>
      </c>
      <c r="G83" s="29">
        <f t="shared" si="17"/>
        <v>0</v>
      </c>
      <c r="H83" s="29">
        <f t="shared" si="14"/>
        <v>0</v>
      </c>
      <c r="I83" s="29">
        <f t="shared" si="15"/>
        <v>0</v>
      </c>
      <c r="J83" s="3"/>
      <c r="K83" s="3"/>
    </row>
    <row r="84" spans="1:11" ht="15">
      <c r="A84" s="21" t="s">
        <v>137</v>
      </c>
      <c r="B84" s="13" t="s">
        <v>12</v>
      </c>
      <c r="C84" s="14"/>
      <c r="D84" s="14"/>
      <c r="E84" s="14"/>
      <c r="F84" s="14"/>
      <c r="G84" s="14"/>
      <c r="H84" s="14"/>
      <c r="I84" s="14"/>
      <c r="J84" s="3"/>
      <c r="K84" s="3"/>
    </row>
    <row r="85" spans="1:11" ht="15">
      <c r="A85" s="23" t="s">
        <v>138</v>
      </c>
      <c r="B85" s="24" t="s">
        <v>106</v>
      </c>
      <c r="C85" s="29">
        <v>12</v>
      </c>
      <c r="D85" s="34">
        <v>0</v>
      </c>
      <c r="E85" s="29">
        <f>C85*D85</f>
        <v>0</v>
      </c>
      <c r="F85" s="29"/>
      <c r="G85" s="29"/>
      <c r="H85" s="29">
        <f>D85+F85</f>
        <v>0</v>
      </c>
      <c r="I85" s="29">
        <f>E85+G85</f>
        <v>0</v>
      </c>
      <c r="J85" s="3"/>
      <c r="K85" s="3"/>
    </row>
    <row r="86" spans="1:11" ht="15">
      <c r="A86" s="23" t="s">
        <v>139</v>
      </c>
      <c r="B86" s="24" t="s">
        <v>106</v>
      </c>
      <c r="C86" s="29">
        <v>24</v>
      </c>
      <c r="D86" s="34">
        <v>0</v>
      </c>
      <c r="E86" s="29">
        <f>C86*D86</f>
        <v>0</v>
      </c>
      <c r="F86" s="29"/>
      <c r="G86" s="29"/>
      <c r="H86" s="29">
        <f>D86+F86</f>
        <v>0</v>
      </c>
      <c r="I86" s="29">
        <f>E86+G86</f>
        <v>0</v>
      </c>
      <c r="J86" s="3"/>
      <c r="K86" s="3"/>
    </row>
    <row r="87" spans="1:11" ht="15">
      <c r="A87" s="21" t="s">
        <v>140</v>
      </c>
      <c r="B87" s="13" t="s">
        <v>12</v>
      </c>
      <c r="C87" s="14"/>
      <c r="D87" s="14"/>
      <c r="E87" s="14"/>
      <c r="F87" s="14"/>
      <c r="G87" s="14"/>
      <c r="H87" s="14"/>
      <c r="I87" s="14"/>
      <c r="J87" s="3"/>
      <c r="K87" s="3"/>
    </row>
    <row r="88" spans="1:11" ht="15">
      <c r="A88" s="23" t="s">
        <v>141</v>
      </c>
      <c r="B88" s="24" t="s">
        <v>142</v>
      </c>
      <c r="C88" s="29">
        <v>1.25</v>
      </c>
      <c r="D88" s="29"/>
      <c r="E88" s="29"/>
      <c r="F88" s="34">
        <v>0</v>
      </c>
      <c r="G88" s="29">
        <f>C88*F88</f>
        <v>0</v>
      </c>
      <c r="H88" s="29">
        <f>D88+F88</f>
        <v>0</v>
      </c>
      <c r="I88" s="29">
        <f>E88+G88</f>
        <v>0</v>
      </c>
      <c r="J88" s="3"/>
      <c r="K88" s="3"/>
    </row>
    <row r="89" spans="1:11" ht="15">
      <c r="A89" s="21" t="s">
        <v>143</v>
      </c>
      <c r="B89" s="13" t="s">
        <v>12</v>
      </c>
      <c r="C89" s="14"/>
      <c r="D89" s="14"/>
      <c r="E89" s="14"/>
      <c r="F89" s="14"/>
      <c r="G89" s="14"/>
      <c r="H89" s="14"/>
      <c r="I89" s="14"/>
      <c r="J89" s="3"/>
      <c r="K89" s="3"/>
    </row>
    <row r="90" spans="1:11" ht="15">
      <c r="A90" s="23" t="s">
        <v>144</v>
      </c>
      <c r="B90" s="24" t="s">
        <v>58</v>
      </c>
      <c r="C90" s="29">
        <v>3</v>
      </c>
      <c r="D90" s="29"/>
      <c r="E90" s="29"/>
      <c r="F90" s="34">
        <v>0</v>
      </c>
      <c r="G90" s="29">
        <f>C90*F90</f>
        <v>0</v>
      </c>
      <c r="H90" s="29">
        <f aca="true" t="shared" si="18" ref="H90:I92">D90+F90</f>
        <v>0</v>
      </c>
      <c r="I90" s="29">
        <f t="shared" si="18"/>
        <v>0</v>
      </c>
      <c r="J90" s="3"/>
      <c r="K90" s="3"/>
    </row>
    <row r="91" spans="1:11" ht="15">
      <c r="A91" s="23" t="s">
        <v>145</v>
      </c>
      <c r="B91" s="24" t="s">
        <v>58</v>
      </c>
      <c r="C91" s="29">
        <v>1</v>
      </c>
      <c r="D91" s="29"/>
      <c r="E91" s="29"/>
      <c r="F91" s="34">
        <v>0</v>
      </c>
      <c r="G91" s="29">
        <f>C91*F91</f>
        <v>0</v>
      </c>
      <c r="H91" s="29">
        <f t="shared" si="18"/>
        <v>0</v>
      </c>
      <c r="I91" s="29">
        <f t="shared" si="18"/>
        <v>0</v>
      </c>
      <c r="J91" s="3"/>
      <c r="K91" s="3"/>
    </row>
    <row r="92" spans="1:11" ht="15">
      <c r="A92" s="23" t="s">
        <v>146</v>
      </c>
      <c r="B92" s="24" t="s">
        <v>58</v>
      </c>
      <c r="C92" s="29">
        <v>4</v>
      </c>
      <c r="D92" s="29"/>
      <c r="E92" s="29"/>
      <c r="F92" s="34">
        <v>0</v>
      </c>
      <c r="G92" s="29">
        <f>C92*F92</f>
        <v>0</v>
      </c>
      <c r="H92" s="29">
        <f t="shared" si="18"/>
        <v>0</v>
      </c>
      <c r="I92" s="29">
        <f t="shared" si="18"/>
        <v>0</v>
      </c>
      <c r="J92" s="3"/>
      <c r="K92" s="3"/>
    </row>
    <row r="93" spans="1:11" ht="15">
      <c r="A93" s="21" t="s">
        <v>147</v>
      </c>
      <c r="B93" s="13" t="s">
        <v>12</v>
      </c>
      <c r="C93" s="14"/>
      <c r="D93" s="14"/>
      <c r="E93" s="14"/>
      <c r="F93" s="14"/>
      <c r="G93" s="14"/>
      <c r="H93" s="14"/>
      <c r="I93" s="14"/>
      <c r="J93" s="3"/>
      <c r="K93" s="3"/>
    </row>
    <row r="94" spans="1:11" ht="15">
      <c r="A94" s="23" t="s">
        <v>148</v>
      </c>
      <c r="B94" s="24" t="s">
        <v>106</v>
      </c>
      <c r="C94" s="29">
        <v>259</v>
      </c>
      <c r="D94" s="34">
        <v>0</v>
      </c>
      <c r="E94" s="29">
        <f aca="true" t="shared" si="19" ref="E94:E103">C94*D94</f>
        <v>0</v>
      </c>
      <c r="F94" s="34">
        <v>0</v>
      </c>
      <c r="G94" s="29">
        <f aca="true" t="shared" si="20" ref="G94:G103">C94*F94</f>
        <v>0</v>
      </c>
      <c r="H94" s="29">
        <f aca="true" t="shared" si="21" ref="H94:H103">D94+F94</f>
        <v>0</v>
      </c>
      <c r="I94" s="29">
        <f aca="true" t="shared" si="22" ref="I94:I103">E94+G94</f>
        <v>0</v>
      </c>
      <c r="J94" s="3"/>
      <c r="K94" s="3"/>
    </row>
    <row r="95" spans="1:11" ht="15">
      <c r="A95" s="23" t="s">
        <v>149</v>
      </c>
      <c r="B95" s="24" t="s">
        <v>106</v>
      </c>
      <c r="C95" s="29">
        <v>675</v>
      </c>
      <c r="D95" s="34">
        <v>0</v>
      </c>
      <c r="E95" s="29">
        <f t="shared" si="19"/>
        <v>0</v>
      </c>
      <c r="F95" s="34">
        <v>0</v>
      </c>
      <c r="G95" s="29">
        <f t="shared" si="20"/>
        <v>0</v>
      </c>
      <c r="H95" s="29">
        <f t="shared" si="21"/>
        <v>0</v>
      </c>
      <c r="I95" s="29">
        <f t="shared" si="22"/>
        <v>0</v>
      </c>
      <c r="J95" s="3"/>
      <c r="K95" s="3"/>
    </row>
    <row r="96" spans="1:11" ht="15">
      <c r="A96" s="23" t="s">
        <v>150</v>
      </c>
      <c r="B96" s="24" t="s">
        <v>106</v>
      </c>
      <c r="C96" s="29">
        <v>2091</v>
      </c>
      <c r="D96" s="34">
        <v>0</v>
      </c>
      <c r="E96" s="29">
        <f t="shared" si="19"/>
        <v>0</v>
      </c>
      <c r="F96" s="34">
        <v>0</v>
      </c>
      <c r="G96" s="29">
        <f t="shared" si="20"/>
        <v>0</v>
      </c>
      <c r="H96" s="29">
        <f t="shared" si="21"/>
        <v>0</v>
      </c>
      <c r="I96" s="29">
        <f t="shared" si="22"/>
        <v>0</v>
      </c>
      <c r="J96" s="3"/>
      <c r="K96" s="3"/>
    </row>
    <row r="97" spans="1:11" ht="15">
      <c r="A97" s="23" t="s">
        <v>151</v>
      </c>
      <c r="B97" s="24" t="s">
        <v>106</v>
      </c>
      <c r="C97" s="29">
        <v>2203</v>
      </c>
      <c r="D97" s="34">
        <v>0</v>
      </c>
      <c r="E97" s="29">
        <f t="shared" si="19"/>
        <v>0</v>
      </c>
      <c r="F97" s="34">
        <v>0</v>
      </c>
      <c r="G97" s="29">
        <f t="shared" si="20"/>
        <v>0</v>
      </c>
      <c r="H97" s="29">
        <f t="shared" si="21"/>
        <v>0</v>
      </c>
      <c r="I97" s="29">
        <f t="shared" si="22"/>
        <v>0</v>
      </c>
      <c r="J97" s="3"/>
      <c r="K97" s="3"/>
    </row>
    <row r="98" spans="1:11" ht="15">
      <c r="A98" s="23" t="s">
        <v>152</v>
      </c>
      <c r="B98" s="24" t="s">
        <v>106</v>
      </c>
      <c r="C98" s="29">
        <v>72</v>
      </c>
      <c r="D98" s="34">
        <v>0</v>
      </c>
      <c r="E98" s="29">
        <f t="shared" si="19"/>
        <v>0</v>
      </c>
      <c r="F98" s="34">
        <v>0</v>
      </c>
      <c r="G98" s="29">
        <f t="shared" si="20"/>
        <v>0</v>
      </c>
      <c r="H98" s="29">
        <f t="shared" si="21"/>
        <v>0</v>
      </c>
      <c r="I98" s="29">
        <f t="shared" si="22"/>
        <v>0</v>
      </c>
      <c r="J98" s="3"/>
      <c r="K98" s="3"/>
    </row>
    <row r="99" spans="1:11" ht="15">
      <c r="A99" s="23" t="s">
        <v>153</v>
      </c>
      <c r="B99" s="24" t="s">
        <v>106</v>
      </c>
      <c r="C99" s="29">
        <v>35</v>
      </c>
      <c r="D99" s="34">
        <v>0</v>
      </c>
      <c r="E99" s="29">
        <f t="shared" si="19"/>
        <v>0</v>
      </c>
      <c r="F99" s="34">
        <v>0</v>
      </c>
      <c r="G99" s="29">
        <f t="shared" si="20"/>
        <v>0</v>
      </c>
      <c r="H99" s="29">
        <f t="shared" si="21"/>
        <v>0</v>
      </c>
      <c r="I99" s="29">
        <f t="shared" si="22"/>
        <v>0</v>
      </c>
      <c r="J99" s="3"/>
      <c r="K99" s="3"/>
    </row>
    <row r="100" spans="1:11" ht="15">
      <c r="A100" s="23" t="s">
        <v>154</v>
      </c>
      <c r="B100" s="24" t="s">
        <v>106</v>
      </c>
      <c r="C100" s="29">
        <v>19</v>
      </c>
      <c r="D100" s="34">
        <v>0</v>
      </c>
      <c r="E100" s="29">
        <f t="shared" si="19"/>
        <v>0</v>
      </c>
      <c r="F100" s="34">
        <v>0</v>
      </c>
      <c r="G100" s="29">
        <f t="shared" si="20"/>
        <v>0</v>
      </c>
      <c r="H100" s="29">
        <f t="shared" si="21"/>
        <v>0</v>
      </c>
      <c r="I100" s="29">
        <f t="shared" si="22"/>
        <v>0</v>
      </c>
      <c r="J100" s="3"/>
      <c r="K100" s="3"/>
    </row>
    <row r="101" spans="1:11" ht="15">
      <c r="A101" s="23" t="s">
        <v>155</v>
      </c>
      <c r="B101" s="24" t="s">
        <v>106</v>
      </c>
      <c r="C101" s="29">
        <v>54</v>
      </c>
      <c r="D101" s="34">
        <v>0</v>
      </c>
      <c r="E101" s="29">
        <f t="shared" si="19"/>
        <v>0</v>
      </c>
      <c r="F101" s="34">
        <v>0</v>
      </c>
      <c r="G101" s="29">
        <f t="shared" si="20"/>
        <v>0</v>
      </c>
      <c r="H101" s="29">
        <f t="shared" si="21"/>
        <v>0</v>
      </c>
      <c r="I101" s="29">
        <f t="shared" si="22"/>
        <v>0</v>
      </c>
      <c r="J101" s="3"/>
      <c r="K101" s="3"/>
    </row>
    <row r="102" spans="1:11" ht="15">
      <c r="A102" s="23" t="s">
        <v>156</v>
      </c>
      <c r="B102" s="24" t="s">
        <v>106</v>
      </c>
      <c r="C102" s="29">
        <v>61</v>
      </c>
      <c r="D102" s="34">
        <v>0</v>
      </c>
      <c r="E102" s="29">
        <f t="shared" si="19"/>
        <v>0</v>
      </c>
      <c r="F102" s="34">
        <v>0</v>
      </c>
      <c r="G102" s="29">
        <f t="shared" si="20"/>
        <v>0</v>
      </c>
      <c r="H102" s="29">
        <f t="shared" si="21"/>
        <v>0</v>
      </c>
      <c r="I102" s="29">
        <f t="shared" si="22"/>
        <v>0</v>
      </c>
      <c r="J102" s="3"/>
      <c r="K102" s="3"/>
    </row>
    <row r="103" spans="1:11" ht="15">
      <c r="A103" s="23" t="s">
        <v>157</v>
      </c>
      <c r="B103" s="24" t="s">
        <v>106</v>
      </c>
      <c r="C103" s="29">
        <v>72</v>
      </c>
      <c r="D103" s="34">
        <v>0</v>
      </c>
      <c r="E103" s="29">
        <f t="shared" si="19"/>
        <v>0</v>
      </c>
      <c r="F103" s="34">
        <v>0</v>
      </c>
      <c r="G103" s="29">
        <f t="shared" si="20"/>
        <v>0</v>
      </c>
      <c r="H103" s="29">
        <f t="shared" si="21"/>
        <v>0</v>
      </c>
      <c r="I103" s="29">
        <f t="shared" si="22"/>
        <v>0</v>
      </c>
      <c r="J103" s="3"/>
      <c r="K103" s="3"/>
    </row>
    <row r="104" spans="1:11" ht="45">
      <c r="A104" s="21" t="s">
        <v>158</v>
      </c>
      <c r="B104" s="13" t="s">
        <v>12</v>
      </c>
      <c r="C104" s="14"/>
      <c r="D104" s="14"/>
      <c r="E104" s="14"/>
      <c r="F104" s="14"/>
      <c r="G104" s="14"/>
      <c r="H104" s="14"/>
      <c r="I104" s="14"/>
      <c r="J104" s="3"/>
      <c r="K104" s="3"/>
    </row>
    <row r="105" spans="1:11" ht="15">
      <c r="A105" s="23" t="s">
        <v>159</v>
      </c>
      <c r="B105" s="24" t="s">
        <v>106</v>
      </c>
      <c r="C105" s="29">
        <v>1165</v>
      </c>
      <c r="D105" s="34">
        <v>0</v>
      </c>
      <c r="E105" s="29">
        <f>C105*D105</f>
        <v>0</v>
      </c>
      <c r="F105" s="34">
        <v>0</v>
      </c>
      <c r="G105" s="29">
        <f>C105*F105</f>
        <v>0</v>
      </c>
      <c r="H105" s="29">
        <f aca="true" t="shared" si="23" ref="H105:I108">D105+F105</f>
        <v>0</v>
      </c>
      <c r="I105" s="29">
        <f t="shared" si="23"/>
        <v>0</v>
      </c>
      <c r="J105" s="3"/>
      <c r="K105" s="3"/>
    </row>
    <row r="106" spans="1:11" ht="15">
      <c r="A106" s="23" t="s">
        <v>160</v>
      </c>
      <c r="B106" s="24" t="s">
        <v>106</v>
      </c>
      <c r="C106" s="29">
        <v>60</v>
      </c>
      <c r="D106" s="34">
        <v>0</v>
      </c>
      <c r="E106" s="29">
        <f>C106*D106</f>
        <v>0</v>
      </c>
      <c r="F106" s="34">
        <v>0</v>
      </c>
      <c r="G106" s="29">
        <f>C106*F106</f>
        <v>0</v>
      </c>
      <c r="H106" s="29">
        <f t="shared" si="23"/>
        <v>0</v>
      </c>
      <c r="I106" s="29">
        <f t="shared" si="23"/>
        <v>0</v>
      </c>
      <c r="J106" s="3"/>
      <c r="K106" s="3"/>
    </row>
    <row r="107" spans="1:11" ht="15">
      <c r="A107" s="23" t="s">
        <v>161</v>
      </c>
      <c r="B107" s="24" t="s">
        <v>106</v>
      </c>
      <c r="C107" s="29">
        <v>31</v>
      </c>
      <c r="D107" s="34">
        <v>0</v>
      </c>
      <c r="E107" s="29">
        <f>C107*D107</f>
        <v>0</v>
      </c>
      <c r="F107" s="34">
        <v>0</v>
      </c>
      <c r="G107" s="29">
        <f>C107*F107</f>
        <v>0</v>
      </c>
      <c r="H107" s="29">
        <f t="shared" si="23"/>
        <v>0</v>
      </c>
      <c r="I107" s="29">
        <f t="shared" si="23"/>
        <v>0</v>
      </c>
      <c r="J107" s="3"/>
      <c r="K107" s="3"/>
    </row>
    <row r="108" spans="1:11" ht="15">
      <c r="A108" s="23" t="s">
        <v>162</v>
      </c>
      <c r="B108" s="24" t="s">
        <v>106</v>
      </c>
      <c r="C108" s="29">
        <v>10</v>
      </c>
      <c r="D108" s="34">
        <v>0</v>
      </c>
      <c r="E108" s="29">
        <f>C108*D108</f>
        <v>0</v>
      </c>
      <c r="F108" s="34">
        <v>0</v>
      </c>
      <c r="G108" s="29">
        <f>C108*F108</f>
        <v>0</v>
      </c>
      <c r="H108" s="29">
        <f t="shared" si="23"/>
        <v>0</v>
      </c>
      <c r="I108" s="29">
        <f t="shared" si="23"/>
        <v>0</v>
      </c>
      <c r="J108" s="3"/>
      <c r="K108" s="3"/>
    </row>
    <row r="109" spans="1:11" ht="15">
      <c r="A109" s="21" t="s">
        <v>163</v>
      </c>
      <c r="B109" s="13" t="s">
        <v>12</v>
      </c>
      <c r="C109" s="14"/>
      <c r="D109" s="14"/>
      <c r="E109" s="14"/>
      <c r="F109" s="14"/>
      <c r="G109" s="14"/>
      <c r="H109" s="14"/>
      <c r="I109" s="14"/>
      <c r="J109" s="3"/>
      <c r="K109" s="3"/>
    </row>
    <row r="110" spans="1:11" ht="15">
      <c r="A110" s="23" t="s">
        <v>164</v>
      </c>
      <c r="B110" s="24" t="s">
        <v>106</v>
      </c>
      <c r="C110" s="29">
        <v>20</v>
      </c>
      <c r="D110" s="34">
        <v>0</v>
      </c>
      <c r="E110" s="29">
        <f>C110*D110</f>
        <v>0</v>
      </c>
      <c r="F110" s="34">
        <v>0</v>
      </c>
      <c r="G110" s="29">
        <f>C110*F110</f>
        <v>0</v>
      </c>
      <c r="H110" s="29">
        <f>D110+F110</f>
        <v>0</v>
      </c>
      <c r="I110" s="29">
        <f>E110+G110</f>
        <v>0</v>
      </c>
      <c r="J110" s="3"/>
      <c r="K110" s="3"/>
    </row>
    <row r="111" spans="1:11" ht="15">
      <c r="A111" s="23" t="s">
        <v>165</v>
      </c>
      <c r="B111" s="24" t="s">
        <v>106</v>
      </c>
      <c r="C111" s="29">
        <v>24</v>
      </c>
      <c r="D111" s="34">
        <v>0</v>
      </c>
      <c r="E111" s="29">
        <f>C111*D111</f>
        <v>0</v>
      </c>
      <c r="F111" s="34">
        <v>0</v>
      </c>
      <c r="G111" s="29">
        <f>C111*F111</f>
        <v>0</v>
      </c>
      <c r="H111" s="29">
        <f>D111+F111</f>
        <v>0</v>
      </c>
      <c r="I111" s="29">
        <f>E111+G111</f>
        <v>0</v>
      </c>
      <c r="J111" s="3"/>
      <c r="K111" s="3"/>
    </row>
    <row r="112" spans="1:11" ht="15">
      <c r="A112" s="21" t="s">
        <v>166</v>
      </c>
      <c r="B112" s="13" t="s">
        <v>12</v>
      </c>
      <c r="C112" s="14"/>
      <c r="D112" s="14"/>
      <c r="E112" s="14"/>
      <c r="F112" s="14"/>
      <c r="G112" s="14"/>
      <c r="H112" s="14"/>
      <c r="I112" s="14"/>
      <c r="J112" s="3"/>
      <c r="K112" s="3"/>
    </row>
    <row r="113" spans="1:11" ht="15">
      <c r="A113" s="23" t="s">
        <v>167</v>
      </c>
      <c r="B113" s="24" t="s">
        <v>58</v>
      </c>
      <c r="C113" s="29">
        <v>250</v>
      </c>
      <c r="D113" s="29"/>
      <c r="E113" s="29"/>
      <c r="F113" s="34">
        <v>0</v>
      </c>
      <c r="G113" s="29">
        <f>C113*F113</f>
        <v>0</v>
      </c>
      <c r="H113" s="29">
        <f aca="true" t="shared" si="24" ref="H113:I117">D113+F113</f>
        <v>0</v>
      </c>
      <c r="I113" s="29">
        <f t="shared" si="24"/>
        <v>0</v>
      </c>
      <c r="J113" s="3"/>
      <c r="K113" s="3"/>
    </row>
    <row r="114" spans="1:11" ht="15">
      <c r="A114" s="23" t="s">
        <v>168</v>
      </c>
      <c r="B114" s="24" t="s">
        <v>58</v>
      </c>
      <c r="C114" s="29">
        <v>12</v>
      </c>
      <c r="D114" s="29"/>
      <c r="E114" s="29"/>
      <c r="F114" s="34">
        <v>0</v>
      </c>
      <c r="G114" s="29">
        <f>C114*F114</f>
        <v>0</v>
      </c>
      <c r="H114" s="29">
        <f t="shared" si="24"/>
        <v>0</v>
      </c>
      <c r="I114" s="29">
        <f t="shared" si="24"/>
        <v>0</v>
      </c>
      <c r="J114" s="3"/>
      <c r="K114" s="3"/>
    </row>
    <row r="115" spans="1:11" ht="15">
      <c r="A115" s="23" t="s">
        <v>169</v>
      </c>
      <c r="B115" s="24" t="s">
        <v>58</v>
      </c>
      <c r="C115" s="29">
        <v>8</v>
      </c>
      <c r="D115" s="29"/>
      <c r="E115" s="29"/>
      <c r="F115" s="34">
        <v>0</v>
      </c>
      <c r="G115" s="29">
        <f>C115*F115</f>
        <v>0</v>
      </c>
      <c r="H115" s="29">
        <f t="shared" si="24"/>
        <v>0</v>
      </c>
      <c r="I115" s="29">
        <f t="shared" si="24"/>
        <v>0</v>
      </c>
      <c r="J115" s="3"/>
      <c r="K115" s="3"/>
    </row>
    <row r="116" spans="1:11" ht="15">
      <c r="A116" s="23" t="s">
        <v>170</v>
      </c>
      <c r="B116" s="24" t="s">
        <v>58</v>
      </c>
      <c r="C116" s="29">
        <v>24</v>
      </c>
      <c r="D116" s="29"/>
      <c r="E116" s="29"/>
      <c r="F116" s="34">
        <v>0</v>
      </c>
      <c r="G116" s="29">
        <f>C116*F116</f>
        <v>0</v>
      </c>
      <c r="H116" s="29">
        <f t="shared" si="24"/>
        <v>0</v>
      </c>
      <c r="I116" s="29">
        <f t="shared" si="24"/>
        <v>0</v>
      </c>
      <c r="J116" s="3"/>
      <c r="K116" s="3"/>
    </row>
    <row r="117" spans="1:11" ht="15">
      <c r="A117" s="23" t="s">
        <v>171</v>
      </c>
      <c r="B117" s="24" t="s">
        <v>58</v>
      </c>
      <c r="C117" s="29">
        <v>2</v>
      </c>
      <c r="D117" s="29"/>
      <c r="E117" s="29"/>
      <c r="F117" s="34">
        <v>0</v>
      </c>
      <c r="G117" s="29">
        <f>C117*F117</f>
        <v>0</v>
      </c>
      <c r="H117" s="29">
        <f t="shared" si="24"/>
        <v>0</v>
      </c>
      <c r="I117" s="29">
        <f t="shared" si="24"/>
        <v>0</v>
      </c>
      <c r="J117" s="3"/>
      <c r="K117" s="3"/>
    </row>
    <row r="118" spans="1:11" ht="30">
      <c r="A118" s="21" t="s">
        <v>172</v>
      </c>
      <c r="B118" s="13" t="s">
        <v>12</v>
      </c>
      <c r="C118" s="14"/>
      <c r="D118" s="14"/>
      <c r="E118" s="14"/>
      <c r="F118" s="14"/>
      <c r="G118" s="14"/>
      <c r="H118" s="14"/>
      <c r="I118" s="14"/>
      <c r="J118" s="3"/>
      <c r="K118" s="3"/>
    </row>
    <row r="119" spans="1:11" ht="15">
      <c r="A119" s="23" t="s">
        <v>173</v>
      </c>
      <c r="B119" s="24" t="s">
        <v>58</v>
      </c>
      <c r="C119" s="29">
        <v>8</v>
      </c>
      <c r="D119" s="29"/>
      <c r="E119" s="29"/>
      <c r="F119" s="34">
        <v>0</v>
      </c>
      <c r="G119" s="29">
        <f>C119*F119</f>
        <v>0</v>
      </c>
      <c r="H119" s="29">
        <f>D119+F119</f>
        <v>0</v>
      </c>
      <c r="I119" s="29">
        <f>E119+G119</f>
        <v>0</v>
      </c>
      <c r="J119" s="3"/>
      <c r="K119" s="3"/>
    </row>
    <row r="120" spans="1:11" ht="15">
      <c r="A120" s="23" t="s">
        <v>174</v>
      </c>
      <c r="B120" s="24" t="s">
        <v>58</v>
      </c>
      <c r="C120" s="29">
        <v>2</v>
      </c>
      <c r="D120" s="29"/>
      <c r="E120" s="29"/>
      <c r="F120" s="34">
        <v>0</v>
      </c>
      <c r="G120" s="29">
        <f>C120*F120</f>
        <v>0</v>
      </c>
      <c r="H120" s="29">
        <f>D120+F120</f>
        <v>0</v>
      </c>
      <c r="I120" s="29">
        <f>E120+G120</f>
        <v>0</v>
      </c>
      <c r="J120" s="3"/>
      <c r="K120" s="3"/>
    </row>
    <row r="121" spans="1:11" ht="60">
      <c r="A121" s="21" t="s">
        <v>175</v>
      </c>
      <c r="B121" s="13" t="s">
        <v>12</v>
      </c>
      <c r="C121" s="14"/>
      <c r="D121" s="14"/>
      <c r="E121" s="14"/>
      <c r="F121" s="14"/>
      <c r="G121" s="14"/>
      <c r="H121" s="14"/>
      <c r="I121" s="14"/>
      <c r="J121" s="3"/>
      <c r="K121" s="3"/>
    </row>
    <row r="122" spans="1:11" ht="15">
      <c r="A122" s="23" t="s">
        <v>176</v>
      </c>
      <c r="B122" s="24" t="s">
        <v>58</v>
      </c>
      <c r="C122" s="29">
        <v>26</v>
      </c>
      <c r="D122" s="34">
        <v>0</v>
      </c>
      <c r="E122" s="29">
        <f aca="true" t="shared" si="25" ref="E122:E130">C122*D122</f>
        <v>0</v>
      </c>
      <c r="F122" s="34">
        <v>0</v>
      </c>
      <c r="G122" s="29">
        <f aca="true" t="shared" si="26" ref="G122:G130">C122*F122</f>
        <v>0</v>
      </c>
      <c r="H122" s="29">
        <f aca="true" t="shared" si="27" ref="H122:H130">D122+F122</f>
        <v>0</v>
      </c>
      <c r="I122" s="29">
        <f aca="true" t="shared" si="28" ref="I122:I130">E122+G122</f>
        <v>0</v>
      </c>
      <c r="J122" s="3"/>
      <c r="K122" s="3"/>
    </row>
    <row r="123" spans="1:11" ht="15">
      <c r="A123" s="23" t="s">
        <v>177</v>
      </c>
      <c r="B123" s="24" t="s">
        <v>58</v>
      </c>
      <c r="C123" s="29">
        <v>6</v>
      </c>
      <c r="D123" s="34">
        <v>0</v>
      </c>
      <c r="E123" s="29">
        <f t="shared" si="25"/>
        <v>0</v>
      </c>
      <c r="F123" s="34">
        <v>0</v>
      </c>
      <c r="G123" s="29">
        <f t="shared" si="26"/>
        <v>0</v>
      </c>
      <c r="H123" s="29">
        <f t="shared" si="27"/>
        <v>0</v>
      </c>
      <c r="I123" s="29">
        <f t="shared" si="28"/>
        <v>0</v>
      </c>
      <c r="J123" s="3"/>
      <c r="K123" s="3"/>
    </row>
    <row r="124" spans="1:11" ht="15">
      <c r="A124" s="23" t="s">
        <v>178</v>
      </c>
      <c r="B124" s="24" t="s">
        <v>58</v>
      </c>
      <c r="C124" s="29">
        <v>4</v>
      </c>
      <c r="D124" s="34">
        <v>0</v>
      </c>
      <c r="E124" s="29">
        <f t="shared" si="25"/>
        <v>0</v>
      </c>
      <c r="F124" s="34">
        <v>0</v>
      </c>
      <c r="G124" s="29">
        <f t="shared" si="26"/>
        <v>0</v>
      </c>
      <c r="H124" s="29">
        <f t="shared" si="27"/>
        <v>0</v>
      </c>
      <c r="I124" s="29">
        <f t="shared" si="28"/>
        <v>0</v>
      </c>
      <c r="J124" s="3"/>
      <c r="K124" s="3"/>
    </row>
    <row r="125" spans="1:11" ht="15">
      <c r="A125" s="23" t="s">
        <v>179</v>
      </c>
      <c r="B125" s="24" t="s">
        <v>58</v>
      </c>
      <c r="C125" s="29">
        <v>4</v>
      </c>
      <c r="D125" s="34">
        <v>0</v>
      </c>
      <c r="E125" s="29">
        <f t="shared" si="25"/>
        <v>0</v>
      </c>
      <c r="F125" s="34">
        <v>0</v>
      </c>
      <c r="G125" s="29">
        <f t="shared" si="26"/>
        <v>0</v>
      </c>
      <c r="H125" s="29">
        <f t="shared" si="27"/>
        <v>0</v>
      </c>
      <c r="I125" s="29">
        <f t="shared" si="28"/>
        <v>0</v>
      </c>
      <c r="J125" s="3"/>
      <c r="K125" s="3"/>
    </row>
    <row r="126" spans="1:11" ht="15">
      <c r="A126" s="23" t="s">
        <v>180</v>
      </c>
      <c r="B126" s="24" t="s">
        <v>58</v>
      </c>
      <c r="C126" s="29">
        <v>5</v>
      </c>
      <c r="D126" s="34">
        <v>0</v>
      </c>
      <c r="E126" s="29">
        <f t="shared" si="25"/>
        <v>0</v>
      </c>
      <c r="F126" s="34">
        <v>0</v>
      </c>
      <c r="G126" s="29">
        <f t="shared" si="26"/>
        <v>0</v>
      </c>
      <c r="H126" s="29">
        <f t="shared" si="27"/>
        <v>0</v>
      </c>
      <c r="I126" s="29">
        <f t="shared" si="28"/>
        <v>0</v>
      </c>
      <c r="J126" s="3"/>
      <c r="K126" s="3"/>
    </row>
    <row r="127" spans="1:11" ht="30">
      <c r="A127" s="23" t="s">
        <v>181</v>
      </c>
      <c r="B127" s="24" t="s">
        <v>58</v>
      </c>
      <c r="C127" s="29">
        <v>39</v>
      </c>
      <c r="D127" s="34">
        <v>0</v>
      </c>
      <c r="E127" s="29">
        <f t="shared" si="25"/>
        <v>0</v>
      </c>
      <c r="F127" s="34">
        <v>0</v>
      </c>
      <c r="G127" s="29">
        <f t="shared" si="26"/>
        <v>0</v>
      </c>
      <c r="H127" s="29">
        <f t="shared" si="27"/>
        <v>0</v>
      </c>
      <c r="I127" s="29">
        <f t="shared" si="28"/>
        <v>0</v>
      </c>
      <c r="J127" s="3"/>
      <c r="K127" s="3"/>
    </row>
    <row r="128" spans="1:11" ht="30">
      <c r="A128" s="23" t="s">
        <v>182</v>
      </c>
      <c r="B128" s="24" t="s">
        <v>58</v>
      </c>
      <c r="C128" s="29">
        <v>5</v>
      </c>
      <c r="D128" s="34">
        <v>0</v>
      </c>
      <c r="E128" s="29">
        <f t="shared" si="25"/>
        <v>0</v>
      </c>
      <c r="F128" s="34">
        <v>0</v>
      </c>
      <c r="G128" s="29">
        <f t="shared" si="26"/>
        <v>0</v>
      </c>
      <c r="H128" s="29">
        <f t="shared" si="27"/>
        <v>0</v>
      </c>
      <c r="I128" s="29">
        <f t="shared" si="28"/>
        <v>0</v>
      </c>
      <c r="J128" s="3"/>
      <c r="K128" s="3"/>
    </row>
    <row r="129" spans="1:11" ht="60">
      <c r="A129" s="23" t="s">
        <v>183</v>
      </c>
      <c r="B129" s="24" t="s">
        <v>58</v>
      </c>
      <c r="C129" s="29">
        <v>8</v>
      </c>
      <c r="D129" s="34">
        <v>0</v>
      </c>
      <c r="E129" s="29">
        <f t="shared" si="25"/>
        <v>0</v>
      </c>
      <c r="F129" s="34">
        <v>0</v>
      </c>
      <c r="G129" s="29">
        <f t="shared" si="26"/>
        <v>0</v>
      </c>
      <c r="H129" s="29">
        <f t="shared" si="27"/>
        <v>0</v>
      </c>
      <c r="I129" s="29">
        <f t="shared" si="28"/>
        <v>0</v>
      </c>
      <c r="J129" s="3"/>
      <c r="K129" s="3"/>
    </row>
    <row r="130" spans="1:11" ht="30">
      <c r="A130" s="23" t="s">
        <v>184</v>
      </c>
      <c r="B130" s="24" t="s">
        <v>58</v>
      </c>
      <c r="C130" s="29">
        <v>5</v>
      </c>
      <c r="D130" s="34">
        <v>0</v>
      </c>
      <c r="E130" s="29">
        <f t="shared" si="25"/>
        <v>0</v>
      </c>
      <c r="F130" s="34">
        <v>0</v>
      </c>
      <c r="G130" s="29">
        <f t="shared" si="26"/>
        <v>0</v>
      </c>
      <c r="H130" s="29">
        <f t="shared" si="27"/>
        <v>0</v>
      </c>
      <c r="I130" s="29">
        <f t="shared" si="28"/>
        <v>0</v>
      </c>
      <c r="J130" s="3"/>
      <c r="K130" s="3"/>
    </row>
    <row r="131" spans="1:11" ht="60">
      <c r="A131" s="21" t="s">
        <v>185</v>
      </c>
      <c r="B131" s="13" t="s">
        <v>12</v>
      </c>
      <c r="C131" s="14"/>
      <c r="D131" s="14"/>
      <c r="E131" s="14"/>
      <c r="F131" s="14"/>
      <c r="G131" s="14"/>
      <c r="H131" s="14"/>
      <c r="I131" s="14"/>
      <c r="J131" s="3"/>
      <c r="K131" s="3"/>
    </row>
    <row r="132" spans="1:11" ht="15">
      <c r="A132" s="23" t="s">
        <v>186</v>
      </c>
      <c r="B132" s="24" t="s">
        <v>58</v>
      </c>
      <c r="C132" s="29">
        <v>239</v>
      </c>
      <c r="D132" s="34">
        <v>0</v>
      </c>
      <c r="E132" s="29">
        <f>C132*D132</f>
        <v>0</v>
      </c>
      <c r="F132" s="34">
        <v>0</v>
      </c>
      <c r="G132" s="29">
        <f>C132*F132</f>
        <v>0</v>
      </c>
      <c r="H132" s="29">
        <f>D132+F132</f>
        <v>0</v>
      </c>
      <c r="I132" s="29">
        <f>E132+G132</f>
        <v>0</v>
      </c>
      <c r="J132" s="3"/>
      <c r="K132" s="3"/>
    </row>
    <row r="133" spans="1:11" ht="15">
      <c r="A133" s="21" t="s">
        <v>187</v>
      </c>
      <c r="B133" s="13" t="s">
        <v>12</v>
      </c>
      <c r="C133" s="14"/>
      <c r="D133" s="14"/>
      <c r="E133" s="14"/>
      <c r="F133" s="14"/>
      <c r="G133" s="14"/>
      <c r="H133" s="14"/>
      <c r="I133" s="14"/>
      <c r="J133" s="3"/>
      <c r="K133" s="3"/>
    </row>
    <row r="134" spans="1:11" ht="15">
      <c r="A134" s="23" t="s">
        <v>188</v>
      </c>
      <c r="B134" s="24" t="s">
        <v>58</v>
      </c>
      <c r="C134" s="29">
        <v>42</v>
      </c>
      <c r="D134" s="34">
        <v>0</v>
      </c>
      <c r="E134" s="29">
        <f>C134*D134</f>
        <v>0</v>
      </c>
      <c r="F134" s="29"/>
      <c r="G134" s="29"/>
      <c r="H134" s="29">
        <f>D134+F134</f>
        <v>0</v>
      </c>
      <c r="I134" s="29">
        <f>E134+G134</f>
        <v>0</v>
      </c>
      <c r="J134" s="3"/>
      <c r="K134" s="3"/>
    </row>
    <row r="135" spans="1:11" ht="15">
      <c r="A135" s="23" t="s">
        <v>189</v>
      </c>
      <c r="B135" s="24" t="s">
        <v>58</v>
      </c>
      <c r="C135" s="29">
        <v>100</v>
      </c>
      <c r="D135" s="34">
        <v>0</v>
      </c>
      <c r="E135" s="29">
        <f>C135*D135</f>
        <v>0</v>
      </c>
      <c r="F135" s="29"/>
      <c r="G135" s="29"/>
      <c r="H135" s="29">
        <f>D135+F135</f>
        <v>0</v>
      </c>
      <c r="I135" s="29">
        <f>E135+G135</f>
        <v>0</v>
      </c>
      <c r="J135" s="3"/>
      <c r="K135" s="3"/>
    </row>
    <row r="136" spans="1:11" ht="30">
      <c r="A136" s="21" t="s">
        <v>190</v>
      </c>
      <c r="B136" s="13" t="s">
        <v>12</v>
      </c>
      <c r="C136" s="14"/>
      <c r="D136" s="14"/>
      <c r="E136" s="14"/>
      <c r="F136" s="14"/>
      <c r="G136" s="14"/>
      <c r="H136" s="14"/>
      <c r="I136" s="14"/>
      <c r="J136" s="3"/>
      <c r="K136" s="3"/>
    </row>
    <row r="137" spans="1:11" ht="30">
      <c r="A137" s="23" t="s">
        <v>191</v>
      </c>
      <c r="B137" s="24" t="s">
        <v>58</v>
      </c>
      <c r="C137" s="29">
        <v>3</v>
      </c>
      <c r="D137" s="34">
        <v>0</v>
      </c>
      <c r="E137" s="29">
        <f>C137*D137</f>
        <v>0</v>
      </c>
      <c r="F137" s="34">
        <v>0</v>
      </c>
      <c r="G137" s="29">
        <f>C137*F137</f>
        <v>0</v>
      </c>
      <c r="H137" s="29">
        <f>D137+F137</f>
        <v>0</v>
      </c>
      <c r="I137" s="29">
        <f>E137+G137</f>
        <v>0</v>
      </c>
      <c r="J137" s="3"/>
      <c r="K137" s="3"/>
    </row>
    <row r="138" spans="1:11" ht="15">
      <c r="A138" s="21" t="s">
        <v>192</v>
      </c>
      <c r="B138" s="13" t="s">
        <v>12</v>
      </c>
      <c r="C138" s="14"/>
      <c r="D138" s="14"/>
      <c r="E138" s="14"/>
      <c r="F138" s="14"/>
      <c r="G138" s="14"/>
      <c r="H138" s="14"/>
      <c r="I138" s="14"/>
      <c r="J138" s="3"/>
      <c r="K138" s="3"/>
    </row>
    <row r="139" spans="1:11" ht="15">
      <c r="A139" s="23" t="s">
        <v>193</v>
      </c>
      <c r="B139" s="24" t="s">
        <v>58</v>
      </c>
      <c r="C139" s="29">
        <v>1</v>
      </c>
      <c r="D139" s="34">
        <v>0</v>
      </c>
      <c r="E139" s="29">
        <f>C139*D139</f>
        <v>0</v>
      </c>
      <c r="F139" s="34">
        <v>0</v>
      </c>
      <c r="G139" s="29">
        <f>C139*F139</f>
        <v>0</v>
      </c>
      <c r="H139" s="29">
        <f aca="true" t="shared" si="29" ref="H139:I142">D139+F139</f>
        <v>0</v>
      </c>
      <c r="I139" s="29">
        <f t="shared" si="29"/>
        <v>0</v>
      </c>
      <c r="J139" s="3"/>
      <c r="K139" s="3"/>
    </row>
    <row r="140" spans="1:11" ht="15">
      <c r="A140" s="23" t="s">
        <v>194</v>
      </c>
      <c r="B140" s="24" t="s">
        <v>58</v>
      </c>
      <c r="C140" s="29">
        <v>1</v>
      </c>
      <c r="D140" s="34">
        <v>0</v>
      </c>
      <c r="E140" s="29">
        <f>C140*D140</f>
        <v>0</v>
      </c>
      <c r="F140" s="34">
        <v>0</v>
      </c>
      <c r="G140" s="29">
        <f>C140*F140</f>
        <v>0</v>
      </c>
      <c r="H140" s="29">
        <f t="shared" si="29"/>
        <v>0</v>
      </c>
      <c r="I140" s="29">
        <f t="shared" si="29"/>
        <v>0</v>
      </c>
      <c r="J140" s="3"/>
      <c r="K140" s="3"/>
    </row>
    <row r="141" spans="1:11" ht="60">
      <c r="A141" s="23" t="s">
        <v>195</v>
      </c>
      <c r="B141" s="24" t="s">
        <v>58</v>
      </c>
      <c r="C141" s="29">
        <v>4</v>
      </c>
      <c r="D141" s="34">
        <v>0</v>
      </c>
      <c r="E141" s="29">
        <f>C141*D141</f>
        <v>0</v>
      </c>
      <c r="F141" s="34">
        <v>0</v>
      </c>
      <c r="G141" s="29">
        <f>C141*F141</f>
        <v>0</v>
      </c>
      <c r="H141" s="29">
        <f t="shared" si="29"/>
        <v>0</v>
      </c>
      <c r="I141" s="29">
        <f t="shared" si="29"/>
        <v>0</v>
      </c>
      <c r="J141" s="3"/>
      <c r="K141" s="3"/>
    </row>
    <row r="142" spans="1:11" ht="15">
      <c r="A142" s="21" t="s">
        <v>196</v>
      </c>
      <c r="B142" s="13" t="s">
        <v>12</v>
      </c>
      <c r="C142" s="14"/>
      <c r="D142" s="14"/>
      <c r="E142" s="14"/>
      <c r="F142" s="14"/>
      <c r="G142" s="14"/>
      <c r="H142" s="14">
        <f t="shared" si="29"/>
        <v>0</v>
      </c>
      <c r="I142" s="14">
        <f t="shared" si="29"/>
        <v>0</v>
      </c>
      <c r="J142" s="3"/>
      <c r="K142" s="3"/>
    </row>
    <row r="143" spans="1:11" ht="15">
      <c r="A143" s="21" t="s">
        <v>197</v>
      </c>
      <c r="B143" s="13" t="s">
        <v>12</v>
      </c>
      <c r="C143" s="14"/>
      <c r="D143" s="14"/>
      <c r="E143" s="14"/>
      <c r="F143" s="14"/>
      <c r="G143" s="14"/>
      <c r="H143" s="14"/>
      <c r="I143" s="14"/>
      <c r="J143" s="3"/>
      <c r="K143" s="3"/>
    </row>
    <row r="144" spans="1:11" ht="15">
      <c r="A144" s="23" t="s">
        <v>198</v>
      </c>
      <c r="B144" s="24" t="s">
        <v>58</v>
      </c>
      <c r="C144" s="29">
        <v>4</v>
      </c>
      <c r="D144" s="34">
        <v>0</v>
      </c>
      <c r="E144" s="29">
        <f>C144*D144</f>
        <v>0</v>
      </c>
      <c r="F144" s="34">
        <v>0</v>
      </c>
      <c r="G144" s="29">
        <f>C144*F144</f>
        <v>0</v>
      </c>
      <c r="H144" s="29">
        <f>D144+F144</f>
        <v>0</v>
      </c>
      <c r="I144" s="29">
        <f>E144+G144</f>
        <v>0</v>
      </c>
      <c r="J144" s="3"/>
      <c r="K144" s="3"/>
    </row>
    <row r="145" spans="1:11" ht="15">
      <c r="A145" s="23" t="s">
        <v>95</v>
      </c>
      <c r="B145" s="24" t="s">
        <v>58</v>
      </c>
      <c r="C145" s="29">
        <v>1</v>
      </c>
      <c r="D145" s="34">
        <v>0</v>
      </c>
      <c r="E145" s="29">
        <f>C145*D145</f>
        <v>0</v>
      </c>
      <c r="F145" s="34">
        <v>0</v>
      </c>
      <c r="G145" s="29">
        <f>C145*F145</f>
        <v>0</v>
      </c>
      <c r="H145" s="29">
        <f>D145+F145</f>
        <v>0</v>
      </c>
      <c r="I145" s="29">
        <f>E145+G145</f>
        <v>0</v>
      </c>
      <c r="J145" s="3"/>
      <c r="K145" s="3"/>
    </row>
    <row r="146" spans="1:11" ht="15">
      <c r="A146" s="21" t="s">
        <v>199</v>
      </c>
      <c r="B146" s="13" t="s">
        <v>12</v>
      </c>
      <c r="C146" s="14"/>
      <c r="D146" s="14"/>
      <c r="E146" s="14"/>
      <c r="F146" s="14"/>
      <c r="G146" s="14"/>
      <c r="H146" s="14"/>
      <c r="I146" s="14"/>
      <c r="J146" s="3"/>
      <c r="K146" s="3"/>
    </row>
    <row r="147" spans="1:11" ht="15">
      <c r="A147" s="23" t="s">
        <v>200</v>
      </c>
      <c r="B147" s="24" t="s">
        <v>58</v>
      </c>
      <c r="C147" s="29">
        <v>12</v>
      </c>
      <c r="D147" s="34">
        <v>0</v>
      </c>
      <c r="E147" s="29">
        <f>C147*D147</f>
        <v>0</v>
      </c>
      <c r="F147" s="34">
        <v>0</v>
      </c>
      <c r="G147" s="29">
        <f>C147*F147</f>
        <v>0</v>
      </c>
      <c r="H147" s="29">
        <f aca="true" t="shared" si="30" ref="H147:I149">D147+F147</f>
        <v>0</v>
      </c>
      <c r="I147" s="29">
        <f t="shared" si="30"/>
        <v>0</v>
      </c>
      <c r="J147" s="3"/>
      <c r="K147" s="3"/>
    </row>
    <row r="148" spans="1:11" ht="15">
      <c r="A148" s="23" t="s">
        <v>201</v>
      </c>
      <c r="B148" s="24" t="s">
        <v>58</v>
      </c>
      <c r="C148" s="29">
        <v>12</v>
      </c>
      <c r="D148" s="34">
        <v>0</v>
      </c>
      <c r="E148" s="29">
        <f>C148*D148</f>
        <v>0</v>
      </c>
      <c r="F148" s="34">
        <v>0</v>
      </c>
      <c r="G148" s="29">
        <f>C148*F148</f>
        <v>0</v>
      </c>
      <c r="H148" s="29">
        <f t="shared" si="30"/>
        <v>0</v>
      </c>
      <c r="I148" s="29">
        <f t="shared" si="30"/>
        <v>0</v>
      </c>
      <c r="J148" s="3"/>
      <c r="K148" s="3"/>
    </row>
    <row r="149" spans="1:11" ht="15">
      <c r="A149" s="23" t="s">
        <v>202</v>
      </c>
      <c r="B149" s="24" t="s">
        <v>58</v>
      </c>
      <c r="C149" s="29">
        <v>6</v>
      </c>
      <c r="D149" s="34">
        <v>0</v>
      </c>
      <c r="E149" s="29">
        <f>C149*D149</f>
        <v>0</v>
      </c>
      <c r="F149" s="34">
        <v>0</v>
      </c>
      <c r="G149" s="29">
        <f>C149*F149</f>
        <v>0</v>
      </c>
      <c r="H149" s="29">
        <f t="shared" si="30"/>
        <v>0</v>
      </c>
      <c r="I149" s="29">
        <f t="shared" si="30"/>
        <v>0</v>
      </c>
      <c r="J149" s="3"/>
      <c r="K149" s="3"/>
    </row>
    <row r="150" spans="1:11" ht="15">
      <c r="A150" s="21" t="s">
        <v>203</v>
      </c>
      <c r="B150" s="13" t="s">
        <v>12</v>
      </c>
      <c r="C150" s="14"/>
      <c r="D150" s="14"/>
      <c r="E150" s="14"/>
      <c r="F150" s="14"/>
      <c r="G150" s="14"/>
      <c r="H150" s="14"/>
      <c r="I150" s="14"/>
      <c r="J150" s="3"/>
      <c r="K150" s="3"/>
    </row>
    <row r="151" spans="1:11" ht="15">
      <c r="A151" s="23" t="s">
        <v>204</v>
      </c>
      <c r="B151" s="24" t="s">
        <v>58</v>
      </c>
      <c r="C151" s="29">
        <v>4</v>
      </c>
      <c r="D151" s="34">
        <v>0</v>
      </c>
      <c r="E151" s="29">
        <f>C151*D151</f>
        <v>0</v>
      </c>
      <c r="F151" s="34">
        <v>0</v>
      </c>
      <c r="G151" s="29">
        <f>C151*F151</f>
        <v>0</v>
      </c>
      <c r="H151" s="29">
        <f>D151+F151</f>
        <v>0</v>
      </c>
      <c r="I151" s="29">
        <f>E151+G151</f>
        <v>0</v>
      </c>
      <c r="J151" s="3"/>
      <c r="K151" s="3"/>
    </row>
    <row r="152" spans="1:11" ht="15">
      <c r="A152" s="23" t="s">
        <v>205</v>
      </c>
      <c r="B152" s="24" t="s">
        <v>58</v>
      </c>
      <c r="C152" s="29">
        <v>4</v>
      </c>
      <c r="D152" s="34">
        <v>0</v>
      </c>
      <c r="E152" s="29">
        <f>C152*D152</f>
        <v>0</v>
      </c>
      <c r="F152" s="34">
        <v>0</v>
      </c>
      <c r="G152" s="29">
        <f>C152*F152</f>
        <v>0</v>
      </c>
      <c r="H152" s="29">
        <f>D152+F152</f>
        <v>0</v>
      </c>
      <c r="I152" s="29">
        <f>E152+G152</f>
        <v>0</v>
      </c>
      <c r="J152" s="3"/>
      <c r="K152" s="3"/>
    </row>
    <row r="153" spans="1:11" ht="30">
      <c r="A153" s="21" t="s">
        <v>206</v>
      </c>
      <c r="B153" s="13" t="s">
        <v>12</v>
      </c>
      <c r="C153" s="14"/>
      <c r="D153" s="14"/>
      <c r="E153" s="14"/>
      <c r="F153" s="14"/>
      <c r="G153" s="14"/>
      <c r="H153" s="14"/>
      <c r="I153" s="14"/>
      <c r="J153" s="3"/>
      <c r="K153" s="3"/>
    </row>
    <row r="154" spans="1:11" ht="15">
      <c r="A154" s="23" t="s">
        <v>207</v>
      </c>
      <c r="B154" s="24" t="s">
        <v>106</v>
      </c>
      <c r="C154" s="29">
        <v>115</v>
      </c>
      <c r="D154" s="34">
        <v>0</v>
      </c>
      <c r="E154" s="29">
        <f aca="true" t="shared" si="31" ref="E154:E159">C154*D154</f>
        <v>0</v>
      </c>
      <c r="F154" s="34">
        <v>0</v>
      </c>
      <c r="G154" s="29">
        <f aca="true" t="shared" si="32" ref="G154:G159">C154*F154</f>
        <v>0</v>
      </c>
      <c r="H154" s="29">
        <f aca="true" t="shared" si="33" ref="H154:I159">D154+F154</f>
        <v>0</v>
      </c>
      <c r="I154" s="29">
        <f t="shared" si="33"/>
        <v>0</v>
      </c>
      <c r="J154" s="3"/>
      <c r="K154" s="3"/>
    </row>
    <row r="155" spans="1:11" ht="15">
      <c r="A155" s="23" t="s">
        <v>208</v>
      </c>
      <c r="B155" s="24" t="s">
        <v>106</v>
      </c>
      <c r="C155" s="29">
        <v>48</v>
      </c>
      <c r="D155" s="34">
        <v>0</v>
      </c>
      <c r="E155" s="29">
        <f t="shared" si="31"/>
        <v>0</v>
      </c>
      <c r="F155" s="34">
        <v>0</v>
      </c>
      <c r="G155" s="29">
        <f t="shared" si="32"/>
        <v>0</v>
      </c>
      <c r="H155" s="29">
        <f t="shared" si="33"/>
        <v>0</v>
      </c>
      <c r="I155" s="29">
        <f t="shared" si="33"/>
        <v>0</v>
      </c>
      <c r="J155" s="3"/>
      <c r="K155" s="3"/>
    </row>
    <row r="156" spans="1:11" ht="15">
      <c r="A156" s="23" t="s">
        <v>209</v>
      </c>
      <c r="B156" s="24" t="s">
        <v>106</v>
      </c>
      <c r="C156" s="29">
        <v>12</v>
      </c>
      <c r="D156" s="34">
        <v>0</v>
      </c>
      <c r="E156" s="29">
        <f t="shared" si="31"/>
        <v>0</v>
      </c>
      <c r="F156" s="34">
        <v>0</v>
      </c>
      <c r="G156" s="29">
        <f t="shared" si="32"/>
        <v>0</v>
      </c>
      <c r="H156" s="29">
        <f t="shared" si="33"/>
        <v>0</v>
      </c>
      <c r="I156" s="29">
        <f t="shared" si="33"/>
        <v>0</v>
      </c>
      <c r="J156" s="3"/>
      <c r="K156" s="3"/>
    </row>
    <row r="157" spans="1:11" ht="15">
      <c r="A157" s="23" t="s">
        <v>210</v>
      </c>
      <c r="B157" s="24" t="s">
        <v>106</v>
      </c>
      <c r="C157" s="29">
        <v>116</v>
      </c>
      <c r="D157" s="34">
        <v>0</v>
      </c>
      <c r="E157" s="29">
        <f t="shared" si="31"/>
        <v>0</v>
      </c>
      <c r="F157" s="34">
        <v>0</v>
      </c>
      <c r="G157" s="29">
        <f t="shared" si="32"/>
        <v>0</v>
      </c>
      <c r="H157" s="29">
        <f t="shared" si="33"/>
        <v>0</v>
      </c>
      <c r="I157" s="29">
        <f t="shared" si="33"/>
        <v>0</v>
      </c>
      <c r="J157" s="3"/>
      <c r="K157" s="3"/>
    </row>
    <row r="158" spans="1:11" ht="15">
      <c r="A158" s="23" t="s">
        <v>211</v>
      </c>
      <c r="B158" s="24" t="s">
        <v>106</v>
      </c>
      <c r="C158" s="29">
        <v>8</v>
      </c>
      <c r="D158" s="34">
        <v>0</v>
      </c>
      <c r="E158" s="29">
        <f t="shared" si="31"/>
        <v>0</v>
      </c>
      <c r="F158" s="34">
        <v>0</v>
      </c>
      <c r="G158" s="29">
        <f t="shared" si="32"/>
        <v>0</v>
      </c>
      <c r="H158" s="29">
        <f t="shared" si="33"/>
        <v>0</v>
      </c>
      <c r="I158" s="29">
        <f t="shared" si="33"/>
        <v>0</v>
      </c>
      <c r="J158" s="3"/>
      <c r="K158" s="3"/>
    </row>
    <row r="159" spans="1:11" ht="15">
      <c r="A159" s="23" t="s">
        <v>212</v>
      </c>
      <c r="B159" s="24" t="s">
        <v>106</v>
      </c>
      <c r="C159" s="29">
        <v>4</v>
      </c>
      <c r="D159" s="34">
        <v>0</v>
      </c>
      <c r="E159" s="29">
        <f t="shared" si="31"/>
        <v>0</v>
      </c>
      <c r="F159" s="34">
        <v>0</v>
      </c>
      <c r="G159" s="29">
        <f t="shared" si="32"/>
        <v>0</v>
      </c>
      <c r="H159" s="29">
        <f t="shared" si="33"/>
        <v>0</v>
      </c>
      <c r="I159" s="29">
        <f t="shared" si="33"/>
        <v>0</v>
      </c>
      <c r="J159" s="3"/>
      <c r="K159" s="3"/>
    </row>
    <row r="160" spans="1:11" ht="45">
      <c r="A160" s="21" t="s">
        <v>213</v>
      </c>
      <c r="B160" s="13" t="s">
        <v>12</v>
      </c>
      <c r="C160" s="14"/>
      <c r="D160" s="14"/>
      <c r="E160" s="14"/>
      <c r="F160" s="14"/>
      <c r="G160" s="14"/>
      <c r="H160" s="14"/>
      <c r="I160" s="14"/>
      <c r="J160" s="3"/>
      <c r="K160" s="3"/>
    </row>
    <row r="161" spans="1:11" ht="15">
      <c r="A161" s="23" t="s">
        <v>214</v>
      </c>
      <c r="B161" s="24" t="s">
        <v>58</v>
      </c>
      <c r="C161" s="29">
        <v>66</v>
      </c>
      <c r="D161" s="34">
        <v>0</v>
      </c>
      <c r="E161" s="29">
        <f>C161*D161</f>
        <v>0</v>
      </c>
      <c r="F161" s="34">
        <v>0</v>
      </c>
      <c r="G161" s="29">
        <f>C161*F161</f>
        <v>0</v>
      </c>
      <c r="H161" s="29">
        <f aca="true" t="shared" si="34" ref="H161:H169">D161+F161</f>
        <v>0</v>
      </c>
      <c r="I161" s="29">
        <f aca="true" t="shared" si="35" ref="I161:I169">E161+G161</f>
        <v>0</v>
      </c>
      <c r="J161" s="3"/>
      <c r="K161" s="3"/>
    </row>
    <row r="162" spans="1:11" ht="15">
      <c r="A162" s="23" t="s">
        <v>215</v>
      </c>
      <c r="B162" s="24" t="s">
        <v>58</v>
      </c>
      <c r="C162" s="29">
        <v>8</v>
      </c>
      <c r="D162" s="34">
        <v>0</v>
      </c>
      <c r="E162" s="29">
        <f>C162*D162</f>
        <v>0</v>
      </c>
      <c r="F162" s="34">
        <v>0</v>
      </c>
      <c r="G162" s="29">
        <f>C162*F162</f>
        <v>0</v>
      </c>
      <c r="H162" s="29">
        <f t="shared" si="34"/>
        <v>0</v>
      </c>
      <c r="I162" s="29">
        <f t="shared" si="35"/>
        <v>0</v>
      </c>
      <c r="J162" s="3"/>
      <c r="K162" s="3"/>
    </row>
    <row r="163" spans="1:11" ht="15">
      <c r="A163" s="23" t="s">
        <v>216</v>
      </c>
      <c r="B163" s="24" t="s">
        <v>58</v>
      </c>
      <c r="C163" s="29">
        <v>24</v>
      </c>
      <c r="D163" s="34">
        <v>0</v>
      </c>
      <c r="E163" s="29">
        <f>C163*D163</f>
        <v>0</v>
      </c>
      <c r="F163" s="34">
        <v>0</v>
      </c>
      <c r="G163" s="29">
        <f>C163*F163</f>
        <v>0</v>
      </c>
      <c r="H163" s="29">
        <f t="shared" si="34"/>
        <v>0</v>
      </c>
      <c r="I163" s="29">
        <f t="shared" si="35"/>
        <v>0</v>
      </c>
      <c r="J163" s="3"/>
      <c r="K163" s="3"/>
    </row>
    <row r="164" spans="1:11" ht="15">
      <c r="A164" s="23" t="s">
        <v>217</v>
      </c>
      <c r="B164" s="24" t="s">
        <v>58</v>
      </c>
      <c r="C164" s="29">
        <v>2</v>
      </c>
      <c r="D164" s="34">
        <v>0</v>
      </c>
      <c r="E164" s="29">
        <f>C164*D164</f>
        <v>0</v>
      </c>
      <c r="F164" s="34">
        <v>0</v>
      </c>
      <c r="G164" s="29">
        <f>C164*F164</f>
        <v>0</v>
      </c>
      <c r="H164" s="29">
        <f t="shared" si="34"/>
        <v>0</v>
      </c>
      <c r="I164" s="29">
        <f t="shared" si="35"/>
        <v>0</v>
      </c>
      <c r="J164" s="3"/>
      <c r="K164" s="3"/>
    </row>
    <row r="165" spans="1:11" ht="15">
      <c r="A165" s="23" t="s">
        <v>218</v>
      </c>
      <c r="B165" s="24" t="s">
        <v>58</v>
      </c>
      <c r="C165" s="29">
        <v>4</v>
      </c>
      <c r="D165" s="34">
        <v>0</v>
      </c>
      <c r="E165" s="29">
        <f>C165*D165</f>
        <v>0</v>
      </c>
      <c r="F165" s="34">
        <v>0</v>
      </c>
      <c r="G165" s="29">
        <f>C165*F165</f>
        <v>0</v>
      </c>
      <c r="H165" s="29">
        <f t="shared" si="34"/>
        <v>0</v>
      </c>
      <c r="I165" s="29">
        <f t="shared" si="35"/>
        <v>0</v>
      </c>
      <c r="J165" s="3"/>
      <c r="K165" s="3"/>
    </row>
    <row r="166" spans="1:11" ht="15">
      <c r="A166" s="21" t="s">
        <v>219</v>
      </c>
      <c r="B166" s="13" t="s">
        <v>12</v>
      </c>
      <c r="C166" s="14"/>
      <c r="D166" s="14"/>
      <c r="E166" s="14"/>
      <c r="F166" s="14"/>
      <c r="G166" s="14"/>
      <c r="H166" s="14">
        <f t="shared" si="34"/>
        <v>0</v>
      </c>
      <c r="I166" s="14">
        <f t="shared" si="35"/>
        <v>0</v>
      </c>
      <c r="J166" s="3"/>
      <c r="K166" s="3"/>
    </row>
    <row r="167" spans="1:11" ht="60">
      <c r="A167" s="23" t="s">
        <v>220</v>
      </c>
      <c r="B167" s="24" t="s">
        <v>58</v>
      </c>
      <c r="C167" s="29">
        <v>1</v>
      </c>
      <c r="D167" s="29"/>
      <c r="E167" s="29"/>
      <c r="F167" s="34">
        <v>0</v>
      </c>
      <c r="G167" s="29">
        <f>C167*F167</f>
        <v>0</v>
      </c>
      <c r="H167" s="29">
        <f t="shared" si="34"/>
        <v>0</v>
      </c>
      <c r="I167" s="29">
        <f t="shared" si="35"/>
        <v>0</v>
      </c>
      <c r="J167" s="3"/>
      <c r="K167" s="3"/>
    </row>
    <row r="168" spans="1:11" ht="30">
      <c r="A168" s="21" t="s">
        <v>221</v>
      </c>
      <c r="B168" s="13" t="s">
        <v>12</v>
      </c>
      <c r="C168" s="14"/>
      <c r="D168" s="14"/>
      <c r="E168" s="14"/>
      <c r="F168" s="14"/>
      <c r="G168" s="14"/>
      <c r="H168" s="14">
        <f t="shared" si="34"/>
        <v>0</v>
      </c>
      <c r="I168" s="14">
        <f t="shared" si="35"/>
        <v>0</v>
      </c>
      <c r="J168" s="3"/>
      <c r="K168" s="3"/>
    </row>
    <row r="169" spans="1:11" ht="45">
      <c r="A169" s="23" t="s">
        <v>222</v>
      </c>
      <c r="B169" s="24" t="s">
        <v>58</v>
      </c>
      <c r="C169" s="29">
        <v>1</v>
      </c>
      <c r="D169" s="29"/>
      <c r="E169" s="29"/>
      <c r="F169" s="34">
        <v>0</v>
      </c>
      <c r="G169" s="29">
        <f>C169*F169</f>
        <v>0</v>
      </c>
      <c r="H169" s="29">
        <f t="shared" si="34"/>
        <v>0</v>
      </c>
      <c r="I169" s="29">
        <f t="shared" si="35"/>
        <v>0</v>
      </c>
      <c r="J169" s="3"/>
      <c r="K169" s="3"/>
    </row>
    <row r="170" spans="1:11" ht="15">
      <c r="A170" s="21" t="s">
        <v>223</v>
      </c>
      <c r="B170" s="13" t="s">
        <v>12</v>
      </c>
      <c r="C170" s="14"/>
      <c r="D170" s="14"/>
      <c r="E170" s="14"/>
      <c r="F170" s="14"/>
      <c r="G170" s="14"/>
      <c r="H170" s="14"/>
      <c r="I170" s="14"/>
      <c r="J170" s="3"/>
      <c r="K170" s="3"/>
    </row>
    <row r="171" spans="1:11" ht="15">
      <c r="A171" s="23" t="s">
        <v>224</v>
      </c>
      <c r="B171" s="24" t="s">
        <v>225</v>
      </c>
      <c r="C171" s="29">
        <v>16</v>
      </c>
      <c r="D171" s="29"/>
      <c r="E171" s="29"/>
      <c r="F171" s="34">
        <v>0</v>
      </c>
      <c r="G171" s="29">
        <f aca="true" t="shared" si="36" ref="G171:G179">C171*F171</f>
        <v>0</v>
      </c>
      <c r="H171" s="29">
        <f aca="true" t="shared" si="37" ref="H171:H179">D171+F171</f>
        <v>0</v>
      </c>
      <c r="I171" s="29">
        <f aca="true" t="shared" si="38" ref="I171:I179">E171+G171</f>
        <v>0</v>
      </c>
      <c r="J171" s="3"/>
      <c r="K171" s="3"/>
    </row>
    <row r="172" spans="1:11" ht="15">
      <c r="A172" s="23" t="s">
        <v>226</v>
      </c>
      <c r="B172" s="24" t="s">
        <v>225</v>
      </c>
      <c r="C172" s="29">
        <v>16</v>
      </c>
      <c r="D172" s="29"/>
      <c r="E172" s="29"/>
      <c r="F172" s="34">
        <v>0</v>
      </c>
      <c r="G172" s="29">
        <f t="shared" si="36"/>
        <v>0</v>
      </c>
      <c r="H172" s="29">
        <f t="shared" si="37"/>
        <v>0</v>
      </c>
      <c r="I172" s="29">
        <f t="shared" si="38"/>
        <v>0</v>
      </c>
      <c r="J172" s="3"/>
      <c r="K172" s="3"/>
    </row>
    <row r="173" spans="1:11" ht="45">
      <c r="A173" s="23" t="s">
        <v>227</v>
      </c>
      <c r="B173" s="24" t="s">
        <v>225</v>
      </c>
      <c r="C173" s="29">
        <v>155</v>
      </c>
      <c r="D173" s="29"/>
      <c r="E173" s="29"/>
      <c r="F173" s="34">
        <v>0</v>
      </c>
      <c r="G173" s="29">
        <f t="shared" si="36"/>
        <v>0</v>
      </c>
      <c r="H173" s="29">
        <f t="shared" si="37"/>
        <v>0</v>
      </c>
      <c r="I173" s="29">
        <f t="shared" si="38"/>
        <v>0</v>
      </c>
      <c r="J173" s="3"/>
      <c r="K173" s="3"/>
    </row>
    <row r="174" spans="1:11" ht="30">
      <c r="A174" s="23" t="s">
        <v>228</v>
      </c>
      <c r="B174" s="24" t="s">
        <v>225</v>
      </c>
      <c r="C174" s="29">
        <v>10</v>
      </c>
      <c r="D174" s="29"/>
      <c r="E174" s="29"/>
      <c r="F174" s="34">
        <v>0</v>
      </c>
      <c r="G174" s="29">
        <f t="shared" si="36"/>
        <v>0</v>
      </c>
      <c r="H174" s="29">
        <f t="shared" si="37"/>
        <v>0</v>
      </c>
      <c r="I174" s="29">
        <f t="shared" si="38"/>
        <v>0</v>
      </c>
      <c r="J174" s="3"/>
      <c r="K174" s="3"/>
    </row>
    <row r="175" spans="1:11" ht="30">
      <c r="A175" s="23" t="s">
        <v>229</v>
      </c>
      <c r="B175" s="24" t="s">
        <v>225</v>
      </c>
      <c r="C175" s="29">
        <v>36</v>
      </c>
      <c r="D175" s="29"/>
      <c r="E175" s="29"/>
      <c r="F175" s="34">
        <v>0</v>
      </c>
      <c r="G175" s="29">
        <f t="shared" si="36"/>
        <v>0</v>
      </c>
      <c r="H175" s="29">
        <f t="shared" si="37"/>
        <v>0</v>
      </c>
      <c r="I175" s="29">
        <f t="shared" si="38"/>
        <v>0</v>
      </c>
      <c r="J175" s="3"/>
      <c r="K175" s="3"/>
    </row>
    <row r="176" spans="1:11" ht="30">
      <c r="A176" s="23" t="s">
        <v>230</v>
      </c>
      <c r="B176" s="24" t="s">
        <v>225</v>
      </c>
      <c r="C176" s="29">
        <v>12</v>
      </c>
      <c r="D176" s="29"/>
      <c r="E176" s="29"/>
      <c r="F176" s="34">
        <v>0</v>
      </c>
      <c r="G176" s="29">
        <f t="shared" si="36"/>
        <v>0</v>
      </c>
      <c r="H176" s="29">
        <f t="shared" si="37"/>
        <v>0</v>
      </c>
      <c r="I176" s="29">
        <f t="shared" si="38"/>
        <v>0</v>
      </c>
      <c r="J176" s="3"/>
      <c r="K176" s="3"/>
    </row>
    <row r="177" spans="1:11" ht="30">
      <c r="A177" s="23" t="s">
        <v>231</v>
      </c>
      <c r="B177" s="24" t="s">
        <v>225</v>
      </c>
      <c r="C177" s="29">
        <v>8</v>
      </c>
      <c r="D177" s="29"/>
      <c r="E177" s="29"/>
      <c r="F177" s="34">
        <v>0</v>
      </c>
      <c r="G177" s="29">
        <f t="shared" si="36"/>
        <v>0</v>
      </c>
      <c r="H177" s="29">
        <f t="shared" si="37"/>
        <v>0</v>
      </c>
      <c r="I177" s="29">
        <f t="shared" si="38"/>
        <v>0</v>
      </c>
      <c r="J177" s="3"/>
      <c r="K177" s="3"/>
    </row>
    <row r="178" spans="1:11" ht="15">
      <c r="A178" s="23" t="s">
        <v>232</v>
      </c>
      <c r="B178" s="24" t="s">
        <v>225</v>
      </c>
      <c r="C178" s="29">
        <v>16</v>
      </c>
      <c r="D178" s="29"/>
      <c r="E178" s="29"/>
      <c r="F178" s="34">
        <v>0</v>
      </c>
      <c r="G178" s="29">
        <f t="shared" si="36"/>
        <v>0</v>
      </c>
      <c r="H178" s="29">
        <f t="shared" si="37"/>
        <v>0</v>
      </c>
      <c r="I178" s="29">
        <f t="shared" si="38"/>
        <v>0</v>
      </c>
      <c r="J178" s="3"/>
      <c r="K178" s="3"/>
    </row>
    <row r="179" spans="1:11" ht="15">
      <c r="A179" s="23" t="s">
        <v>233</v>
      </c>
      <c r="B179" s="24" t="s">
        <v>225</v>
      </c>
      <c r="C179" s="29">
        <v>14</v>
      </c>
      <c r="D179" s="29"/>
      <c r="E179" s="29"/>
      <c r="F179" s="34">
        <v>0</v>
      </c>
      <c r="G179" s="29">
        <f t="shared" si="36"/>
        <v>0</v>
      </c>
      <c r="H179" s="29">
        <f t="shared" si="37"/>
        <v>0</v>
      </c>
      <c r="I179" s="29">
        <f t="shared" si="38"/>
        <v>0</v>
      </c>
      <c r="J179" s="3"/>
      <c r="K179" s="3"/>
    </row>
    <row r="180" spans="1:11" ht="15">
      <c r="A180" s="21" t="s">
        <v>234</v>
      </c>
      <c r="B180" s="13" t="s">
        <v>12</v>
      </c>
      <c r="C180" s="14"/>
      <c r="D180" s="14"/>
      <c r="E180" s="14"/>
      <c r="F180" s="14"/>
      <c r="G180" s="14"/>
      <c r="H180" s="14"/>
      <c r="I180" s="14"/>
      <c r="J180" s="3"/>
      <c r="K180" s="3"/>
    </row>
    <row r="181" spans="1:11" ht="15">
      <c r="A181" s="23" t="s">
        <v>235</v>
      </c>
      <c r="B181" s="24" t="s">
        <v>225</v>
      </c>
      <c r="C181" s="29">
        <v>24</v>
      </c>
      <c r="D181" s="29"/>
      <c r="E181" s="29"/>
      <c r="F181" s="34">
        <v>0</v>
      </c>
      <c r="G181" s="29">
        <f>C181*F181</f>
        <v>0</v>
      </c>
      <c r="H181" s="29">
        <f>D181+F181</f>
        <v>0</v>
      </c>
      <c r="I181" s="29">
        <f>E181+G181</f>
        <v>0</v>
      </c>
      <c r="J181" s="3"/>
      <c r="K181" s="3"/>
    </row>
    <row r="182" spans="1:11" ht="30">
      <c r="A182" s="21" t="s">
        <v>236</v>
      </c>
      <c r="B182" s="13" t="s">
        <v>12</v>
      </c>
      <c r="C182" s="14"/>
      <c r="D182" s="14"/>
      <c r="E182" s="14"/>
      <c r="F182" s="14"/>
      <c r="G182" s="14"/>
      <c r="H182" s="14"/>
      <c r="I182" s="14"/>
      <c r="J182" s="3"/>
      <c r="K182" s="3"/>
    </row>
    <row r="183" spans="1:11" ht="30">
      <c r="A183" s="23" t="s">
        <v>237</v>
      </c>
      <c r="B183" s="24" t="s">
        <v>225</v>
      </c>
      <c r="C183" s="29">
        <v>116</v>
      </c>
      <c r="D183" s="29"/>
      <c r="E183" s="29"/>
      <c r="F183" s="34">
        <v>0</v>
      </c>
      <c r="G183" s="29">
        <f>C183*F183</f>
        <v>0</v>
      </c>
      <c r="H183" s="29">
        <f aca="true" t="shared" si="39" ref="H183:I185">D183+F183</f>
        <v>0</v>
      </c>
      <c r="I183" s="29">
        <f t="shared" si="39"/>
        <v>0</v>
      </c>
      <c r="J183" s="3"/>
      <c r="K183" s="3"/>
    </row>
    <row r="184" spans="1:11" ht="15">
      <c r="A184" s="23" t="s">
        <v>238</v>
      </c>
      <c r="B184" s="24" t="s">
        <v>225</v>
      </c>
      <c r="C184" s="29">
        <v>24</v>
      </c>
      <c r="D184" s="29"/>
      <c r="E184" s="29"/>
      <c r="F184" s="34">
        <v>0</v>
      </c>
      <c r="G184" s="29">
        <f>C184*F184</f>
        <v>0</v>
      </c>
      <c r="H184" s="29">
        <f t="shared" si="39"/>
        <v>0</v>
      </c>
      <c r="I184" s="29">
        <f t="shared" si="39"/>
        <v>0</v>
      </c>
      <c r="J184" s="3"/>
      <c r="K184" s="3"/>
    </row>
    <row r="185" spans="1:11" ht="45">
      <c r="A185" s="23" t="s">
        <v>239</v>
      </c>
      <c r="B185" s="24" t="s">
        <v>225</v>
      </c>
      <c r="C185" s="29">
        <v>10</v>
      </c>
      <c r="D185" s="29"/>
      <c r="E185" s="29"/>
      <c r="F185" s="34">
        <v>0</v>
      </c>
      <c r="G185" s="29">
        <f>C185*F185</f>
        <v>0</v>
      </c>
      <c r="H185" s="29">
        <f t="shared" si="39"/>
        <v>0</v>
      </c>
      <c r="I185" s="29">
        <f t="shared" si="39"/>
        <v>0</v>
      </c>
      <c r="J185" s="3"/>
      <c r="K185" s="3"/>
    </row>
    <row r="186" spans="1:11" ht="15">
      <c r="A186" s="17" t="s">
        <v>240</v>
      </c>
      <c r="B186" s="5" t="s">
        <v>12</v>
      </c>
      <c r="C186" s="12"/>
      <c r="D186" s="12"/>
      <c r="E186" s="12">
        <f>SUM(E37:E185)</f>
        <v>0</v>
      </c>
      <c r="F186" s="12"/>
      <c r="G186" s="12">
        <f>SUM(G37:G185)</f>
        <v>0</v>
      </c>
      <c r="H186" s="12"/>
      <c r="I186" s="12">
        <f>SUM(I37:I185)</f>
        <v>0</v>
      </c>
      <c r="J186" s="3"/>
      <c r="K186" s="3"/>
    </row>
    <row r="187" spans="1:11" ht="15">
      <c r="A187" s="26" t="s">
        <v>241</v>
      </c>
      <c r="B187" s="27" t="s">
        <v>12</v>
      </c>
      <c r="C187" s="28"/>
      <c r="D187" s="28"/>
      <c r="E187" s="28">
        <f>SUM(E16:E33,E35,E37:E185)</f>
        <v>0</v>
      </c>
      <c r="F187" s="28"/>
      <c r="G187" s="28">
        <f>SUM(G16:G33,G35,G37:G185)</f>
        <v>0</v>
      </c>
      <c r="H187" s="28"/>
      <c r="I187" s="28">
        <f>SUM(I16:I33,I35,I37:I185)</f>
        <v>0</v>
      </c>
      <c r="J187" s="3"/>
      <c r="K187" s="3"/>
    </row>
    <row r="188" spans="1:11" ht="15">
      <c r="A188" s="23" t="s">
        <v>12</v>
      </c>
      <c r="B188" s="24" t="s">
        <v>12</v>
      </c>
      <c r="C188" s="29"/>
      <c r="D188" s="29"/>
      <c r="E188" s="29"/>
      <c r="F188" s="29"/>
      <c r="G188" s="29"/>
      <c r="H188" s="29">
        <f>D188+F188</f>
        <v>0</v>
      </c>
      <c r="I188" s="29">
        <f>E188+G188</f>
        <v>0</v>
      </c>
      <c r="J188" s="3"/>
      <c r="K188" s="3"/>
    </row>
    <row r="189" spans="1:11" ht="15">
      <c r="A189" s="26" t="s">
        <v>242</v>
      </c>
      <c r="B189" s="27" t="s">
        <v>12</v>
      </c>
      <c r="C189" s="28"/>
      <c r="D189" s="28"/>
      <c r="E189" s="28"/>
      <c r="F189" s="28"/>
      <c r="G189" s="28"/>
      <c r="H189" s="28"/>
      <c r="I189" s="28"/>
      <c r="J189" s="3"/>
      <c r="K189" s="3"/>
    </row>
    <row r="190" spans="1:11" ht="15">
      <c r="A190" s="17" t="s">
        <v>243</v>
      </c>
      <c r="B190" s="5" t="s">
        <v>12</v>
      </c>
      <c r="C190" s="12"/>
      <c r="D190" s="12"/>
      <c r="E190" s="12"/>
      <c r="F190" s="12"/>
      <c r="G190" s="12"/>
      <c r="H190" s="12"/>
      <c r="I190" s="12"/>
      <c r="J190" s="3"/>
      <c r="K190" s="3"/>
    </row>
    <row r="191" spans="1:11" ht="15">
      <c r="A191" s="31" t="s">
        <v>244</v>
      </c>
      <c r="B191" s="32" t="s">
        <v>12</v>
      </c>
      <c r="C191" s="33"/>
      <c r="D191" s="33"/>
      <c r="E191" s="33"/>
      <c r="F191" s="33"/>
      <c r="G191" s="33"/>
      <c r="H191" s="33"/>
      <c r="I191" s="33"/>
      <c r="J191" s="3"/>
      <c r="K191" s="3"/>
    </row>
    <row r="192" spans="1:11" ht="15">
      <c r="A192" s="23" t="s">
        <v>245</v>
      </c>
      <c r="B192" s="24" t="s">
        <v>58</v>
      </c>
      <c r="C192" s="29">
        <v>14</v>
      </c>
      <c r="D192" s="34">
        <v>0</v>
      </c>
      <c r="E192" s="29">
        <f aca="true" t="shared" si="40" ref="E192:E198">C192*D192</f>
        <v>0</v>
      </c>
      <c r="F192" s="34">
        <v>0</v>
      </c>
      <c r="G192" s="29">
        <f aca="true" t="shared" si="41" ref="G192:G198">C192*F192</f>
        <v>0</v>
      </c>
      <c r="H192" s="29">
        <f aca="true" t="shared" si="42" ref="H192:I198">D192+F192</f>
        <v>0</v>
      </c>
      <c r="I192" s="29">
        <f t="shared" si="42"/>
        <v>0</v>
      </c>
      <c r="J192" s="3"/>
      <c r="K192" s="3"/>
    </row>
    <row r="193" spans="1:11" ht="15">
      <c r="A193" s="23" t="s">
        <v>246</v>
      </c>
      <c r="B193" s="24" t="s">
        <v>58</v>
      </c>
      <c r="C193" s="29">
        <v>128</v>
      </c>
      <c r="D193" s="34">
        <v>0</v>
      </c>
      <c r="E193" s="29">
        <f t="shared" si="40"/>
        <v>0</v>
      </c>
      <c r="F193" s="34">
        <v>0</v>
      </c>
      <c r="G193" s="29">
        <f t="shared" si="41"/>
        <v>0</v>
      </c>
      <c r="H193" s="29">
        <f t="shared" si="42"/>
        <v>0</v>
      </c>
      <c r="I193" s="29">
        <f t="shared" si="42"/>
        <v>0</v>
      </c>
      <c r="J193" s="3"/>
      <c r="K193" s="3"/>
    </row>
    <row r="194" spans="1:11" ht="105">
      <c r="A194" s="30" t="s">
        <v>247</v>
      </c>
      <c r="B194" s="24" t="s">
        <v>58</v>
      </c>
      <c r="C194" s="29">
        <v>1</v>
      </c>
      <c r="D194" s="34">
        <v>0</v>
      </c>
      <c r="E194" s="29">
        <f t="shared" si="40"/>
        <v>0</v>
      </c>
      <c r="F194" s="34">
        <v>0</v>
      </c>
      <c r="G194" s="29">
        <f t="shared" si="41"/>
        <v>0</v>
      </c>
      <c r="H194" s="29">
        <f t="shared" si="42"/>
        <v>0</v>
      </c>
      <c r="I194" s="29">
        <f t="shared" si="42"/>
        <v>0</v>
      </c>
      <c r="J194" s="3"/>
      <c r="K194" s="3"/>
    </row>
    <row r="195" spans="1:11" ht="75">
      <c r="A195" s="23" t="s">
        <v>248</v>
      </c>
      <c r="B195" s="24" t="s">
        <v>58</v>
      </c>
      <c r="C195" s="29">
        <v>1</v>
      </c>
      <c r="D195" s="34">
        <v>0</v>
      </c>
      <c r="E195" s="29">
        <f t="shared" si="40"/>
        <v>0</v>
      </c>
      <c r="F195" s="34">
        <v>0</v>
      </c>
      <c r="G195" s="29">
        <f t="shared" si="41"/>
        <v>0</v>
      </c>
      <c r="H195" s="29">
        <f t="shared" si="42"/>
        <v>0</v>
      </c>
      <c r="I195" s="29">
        <f t="shared" si="42"/>
        <v>0</v>
      </c>
      <c r="J195" s="3"/>
      <c r="K195" s="3"/>
    </row>
    <row r="196" spans="1:11" ht="135">
      <c r="A196" s="30" t="s">
        <v>249</v>
      </c>
      <c r="B196" s="24" t="s">
        <v>58</v>
      </c>
      <c r="C196" s="29">
        <v>3</v>
      </c>
      <c r="D196" s="34">
        <v>0</v>
      </c>
      <c r="E196" s="29">
        <f t="shared" si="40"/>
        <v>0</v>
      </c>
      <c r="F196" s="34">
        <v>0</v>
      </c>
      <c r="G196" s="29">
        <f t="shared" si="41"/>
        <v>0</v>
      </c>
      <c r="H196" s="29">
        <f t="shared" si="42"/>
        <v>0</v>
      </c>
      <c r="I196" s="29">
        <f t="shared" si="42"/>
        <v>0</v>
      </c>
      <c r="J196" s="3"/>
      <c r="K196" s="3"/>
    </row>
    <row r="197" spans="1:11" ht="30">
      <c r="A197" s="23" t="s">
        <v>250</v>
      </c>
      <c r="B197" s="24" t="s">
        <v>58</v>
      </c>
      <c r="C197" s="29">
        <v>2</v>
      </c>
      <c r="D197" s="34">
        <v>0</v>
      </c>
      <c r="E197" s="29">
        <f t="shared" si="40"/>
        <v>0</v>
      </c>
      <c r="F197" s="34">
        <v>0</v>
      </c>
      <c r="G197" s="29">
        <f t="shared" si="41"/>
        <v>0</v>
      </c>
      <c r="H197" s="29">
        <f t="shared" si="42"/>
        <v>0</v>
      </c>
      <c r="I197" s="29">
        <f t="shared" si="42"/>
        <v>0</v>
      </c>
      <c r="J197" s="3"/>
      <c r="K197" s="3"/>
    </row>
    <row r="198" spans="1:11" ht="30">
      <c r="A198" s="23" t="s">
        <v>251</v>
      </c>
      <c r="B198" s="24" t="s">
        <v>252</v>
      </c>
      <c r="C198" s="29">
        <v>6</v>
      </c>
      <c r="D198" s="34">
        <v>0</v>
      </c>
      <c r="E198" s="29">
        <f t="shared" si="40"/>
        <v>0</v>
      </c>
      <c r="F198" s="34">
        <v>0</v>
      </c>
      <c r="G198" s="29">
        <f t="shared" si="41"/>
        <v>0</v>
      </c>
      <c r="H198" s="29">
        <f t="shared" si="42"/>
        <v>0</v>
      </c>
      <c r="I198" s="29">
        <f t="shared" si="42"/>
        <v>0</v>
      </c>
      <c r="J198" s="3"/>
      <c r="K198" s="3"/>
    </row>
    <row r="199" spans="1:11" ht="15">
      <c r="A199" s="31" t="s">
        <v>253</v>
      </c>
      <c r="B199" s="32" t="s">
        <v>12</v>
      </c>
      <c r="C199" s="33"/>
      <c r="D199" s="33"/>
      <c r="E199" s="33">
        <f>SUM(E192:E198)</f>
        <v>0</v>
      </c>
      <c r="F199" s="33"/>
      <c r="G199" s="33">
        <f>SUM(G192:G198)</f>
        <v>0</v>
      </c>
      <c r="H199" s="33"/>
      <c r="I199" s="33">
        <f>SUM(I192:I198)</f>
        <v>0</v>
      </c>
      <c r="J199" s="3"/>
      <c r="K199" s="3"/>
    </row>
    <row r="200" spans="1:11" ht="15">
      <c r="A200" s="23" t="s">
        <v>12</v>
      </c>
      <c r="B200" s="24" t="s">
        <v>12</v>
      </c>
      <c r="C200" s="29"/>
      <c r="D200" s="29"/>
      <c r="E200" s="29"/>
      <c r="F200" s="29"/>
      <c r="G200" s="29"/>
      <c r="H200" s="29">
        <f>D200+F200</f>
        <v>0</v>
      </c>
      <c r="I200" s="29">
        <f>E200+G200</f>
        <v>0</v>
      </c>
      <c r="J200" s="3"/>
      <c r="K200" s="3"/>
    </row>
    <row r="201" spans="1:11" ht="15">
      <c r="A201" s="31" t="s">
        <v>254</v>
      </c>
      <c r="B201" s="32" t="s">
        <v>12</v>
      </c>
      <c r="C201" s="33"/>
      <c r="D201" s="33"/>
      <c r="E201" s="33"/>
      <c r="F201" s="33"/>
      <c r="G201" s="33"/>
      <c r="H201" s="33"/>
      <c r="I201" s="33"/>
      <c r="J201" s="3"/>
      <c r="K201" s="3"/>
    </row>
    <row r="202" spans="1:11" ht="45">
      <c r="A202" s="23" t="s">
        <v>255</v>
      </c>
      <c r="B202" s="24" t="s">
        <v>58</v>
      </c>
      <c r="C202" s="29">
        <v>1</v>
      </c>
      <c r="D202" s="34">
        <v>0</v>
      </c>
      <c r="E202" s="29">
        <f>C202*D202</f>
        <v>0</v>
      </c>
      <c r="F202" s="34">
        <v>0</v>
      </c>
      <c r="G202" s="29">
        <f>C202*F202</f>
        <v>0</v>
      </c>
      <c r="H202" s="29">
        <f aca="true" t="shared" si="43" ref="H202:I206">D202+F202</f>
        <v>0</v>
      </c>
      <c r="I202" s="29">
        <f t="shared" si="43"/>
        <v>0</v>
      </c>
      <c r="J202" s="3"/>
      <c r="K202" s="3"/>
    </row>
    <row r="203" spans="1:11" ht="165">
      <c r="A203" s="30" t="s">
        <v>256</v>
      </c>
      <c r="B203" s="24" t="s">
        <v>58</v>
      </c>
      <c r="C203" s="29">
        <v>1</v>
      </c>
      <c r="D203" s="34">
        <v>0</v>
      </c>
      <c r="E203" s="29">
        <f>C203*D203</f>
        <v>0</v>
      </c>
      <c r="F203" s="34">
        <v>0</v>
      </c>
      <c r="G203" s="29">
        <f>C203*F203</f>
        <v>0</v>
      </c>
      <c r="H203" s="29">
        <f t="shared" si="43"/>
        <v>0</v>
      </c>
      <c r="I203" s="29">
        <f t="shared" si="43"/>
        <v>0</v>
      </c>
      <c r="J203" s="3"/>
      <c r="K203" s="3"/>
    </row>
    <row r="204" spans="1:11" ht="195">
      <c r="A204" s="30" t="s">
        <v>257</v>
      </c>
      <c r="B204" s="24" t="s">
        <v>58</v>
      </c>
      <c r="C204" s="29">
        <v>10</v>
      </c>
      <c r="D204" s="34">
        <v>0</v>
      </c>
      <c r="E204" s="29">
        <f>C204*D204</f>
        <v>0</v>
      </c>
      <c r="F204" s="34">
        <v>0</v>
      </c>
      <c r="G204" s="29">
        <f>C204*F204</f>
        <v>0</v>
      </c>
      <c r="H204" s="29">
        <f t="shared" si="43"/>
        <v>0</v>
      </c>
      <c r="I204" s="29">
        <f t="shared" si="43"/>
        <v>0</v>
      </c>
      <c r="J204" s="3"/>
      <c r="K204" s="3"/>
    </row>
    <row r="205" spans="1:11" ht="15">
      <c r="A205" s="23" t="s">
        <v>258</v>
      </c>
      <c r="B205" s="24" t="s">
        <v>58</v>
      </c>
      <c r="C205" s="29">
        <v>10</v>
      </c>
      <c r="D205" s="34">
        <v>0</v>
      </c>
      <c r="E205" s="29">
        <f>C205*D205</f>
        <v>0</v>
      </c>
      <c r="F205" s="34">
        <v>0</v>
      </c>
      <c r="G205" s="29">
        <f>C205*F205</f>
        <v>0</v>
      </c>
      <c r="H205" s="29">
        <f t="shared" si="43"/>
        <v>0</v>
      </c>
      <c r="I205" s="29">
        <f t="shared" si="43"/>
        <v>0</v>
      </c>
      <c r="J205" s="3"/>
      <c r="K205" s="3"/>
    </row>
    <row r="206" spans="1:11" ht="30">
      <c r="A206" s="23" t="s">
        <v>259</v>
      </c>
      <c r="B206" s="24" t="s">
        <v>225</v>
      </c>
      <c r="C206" s="29">
        <v>16</v>
      </c>
      <c r="D206" s="29"/>
      <c r="E206" s="29"/>
      <c r="F206" s="34">
        <v>0</v>
      </c>
      <c r="G206" s="29">
        <f>C206*F206</f>
        <v>0</v>
      </c>
      <c r="H206" s="29">
        <f t="shared" si="43"/>
        <v>0</v>
      </c>
      <c r="I206" s="29">
        <f t="shared" si="43"/>
        <v>0</v>
      </c>
      <c r="J206" s="3"/>
      <c r="K206" s="3"/>
    </row>
    <row r="207" spans="1:11" ht="15">
      <c r="A207" s="31" t="s">
        <v>260</v>
      </c>
      <c r="B207" s="32" t="s">
        <v>12</v>
      </c>
      <c r="C207" s="33"/>
      <c r="D207" s="33"/>
      <c r="E207" s="33">
        <f>SUM(E202:E206)</f>
        <v>0</v>
      </c>
      <c r="F207" s="33"/>
      <c r="G207" s="33">
        <f>SUM(G202:G206)</f>
        <v>0</v>
      </c>
      <c r="H207" s="33"/>
      <c r="I207" s="33">
        <f>SUM(I202:I206)</f>
        <v>0</v>
      </c>
      <c r="J207" s="3"/>
      <c r="K207" s="3"/>
    </row>
    <row r="208" spans="1:11" ht="15">
      <c r="A208" s="23" t="s">
        <v>12</v>
      </c>
      <c r="B208" s="24" t="s">
        <v>12</v>
      </c>
      <c r="C208" s="29"/>
      <c r="D208" s="29"/>
      <c r="E208" s="29"/>
      <c r="F208" s="29"/>
      <c r="G208" s="29"/>
      <c r="H208" s="29">
        <f>D208+F208</f>
        <v>0</v>
      </c>
      <c r="I208" s="29">
        <f>E208+G208</f>
        <v>0</v>
      </c>
      <c r="J208" s="3"/>
      <c r="K208" s="3"/>
    </row>
    <row r="209" spans="1:11" ht="45">
      <c r="A209" s="31" t="s">
        <v>261</v>
      </c>
      <c r="B209" s="32" t="s">
        <v>12</v>
      </c>
      <c r="C209" s="33"/>
      <c r="D209" s="33"/>
      <c r="E209" s="33"/>
      <c r="F209" s="33"/>
      <c r="G209" s="33"/>
      <c r="H209" s="33"/>
      <c r="I209" s="33"/>
      <c r="J209" s="3"/>
      <c r="K209" s="3"/>
    </row>
    <row r="210" spans="1:11" ht="30">
      <c r="A210" s="23" t="s">
        <v>91</v>
      </c>
      <c r="B210" s="24" t="s">
        <v>58</v>
      </c>
      <c r="C210" s="29">
        <v>74</v>
      </c>
      <c r="D210" s="34">
        <v>0</v>
      </c>
      <c r="E210" s="29">
        <f aca="true" t="shared" si="44" ref="E210:E219">C210*D210</f>
        <v>0</v>
      </c>
      <c r="F210" s="34">
        <v>0</v>
      </c>
      <c r="G210" s="29">
        <f aca="true" t="shared" si="45" ref="G210:G219">C210*F210</f>
        <v>0</v>
      </c>
      <c r="H210" s="29">
        <f aca="true" t="shared" si="46" ref="H210:H219">D210+F210</f>
        <v>0</v>
      </c>
      <c r="I210" s="29">
        <f aca="true" t="shared" si="47" ref="I210:I219">E210+G210</f>
        <v>0</v>
      </c>
      <c r="J210" s="3"/>
      <c r="K210" s="3"/>
    </row>
    <row r="211" spans="1:11" ht="15">
      <c r="A211" s="23" t="s">
        <v>92</v>
      </c>
      <c r="B211" s="24" t="s">
        <v>58</v>
      </c>
      <c r="C211" s="29">
        <v>20</v>
      </c>
      <c r="D211" s="34">
        <v>0</v>
      </c>
      <c r="E211" s="29">
        <f t="shared" si="44"/>
        <v>0</v>
      </c>
      <c r="F211" s="34">
        <v>0</v>
      </c>
      <c r="G211" s="29">
        <f t="shared" si="45"/>
        <v>0</v>
      </c>
      <c r="H211" s="29">
        <f t="shared" si="46"/>
        <v>0</v>
      </c>
      <c r="I211" s="29">
        <f t="shared" si="47"/>
        <v>0</v>
      </c>
      <c r="J211" s="3"/>
      <c r="K211" s="3"/>
    </row>
    <row r="212" spans="1:11" ht="15">
      <c r="A212" s="23" t="s">
        <v>93</v>
      </c>
      <c r="B212" s="24" t="s">
        <v>58</v>
      </c>
      <c r="C212" s="29">
        <v>38</v>
      </c>
      <c r="D212" s="34">
        <v>0</v>
      </c>
      <c r="E212" s="29">
        <f t="shared" si="44"/>
        <v>0</v>
      </c>
      <c r="F212" s="34">
        <v>0</v>
      </c>
      <c r="G212" s="29">
        <f t="shared" si="45"/>
        <v>0</v>
      </c>
      <c r="H212" s="29">
        <f t="shared" si="46"/>
        <v>0</v>
      </c>
      <c r="I212" s="29">
        <f t="shared" si="47"/>
        <v>0</v>
      </c>
      <c r="J212" s="3"/>
      <c r="K212" s="3"/>
    </row>
    <row r="213" spans="1:11" ht="15">
      <c r="A213" s="23" t="s">
        <v>94</v>
      </c>
      <c r="B213" s="24" t="s">
        <v>58</v>
      </c>
      <c r="C213" s="29">
        <v>14</v>
      </c>
      <c r="D213" s="34">
        <v>0</v>
      </c>
      <c r="E213" s="29">
        <f t="shared" si="44"/>
        <v>0</v>
      </c>
      <c r="F213" s="34">
        <v>0</v>
      </c>
      <c r="G213" s="29">
        <f t="shared" si="45"/>
        <v>0</v>
      </c>
      <c r="H213" s="29">
        <f t="shared" si="46"/>
        <v>0</v>
      </c>
      <c r="I213" s="29">
        <f t="shared" si="47"/>
        <v>0</v>
      </c>
      <c r="J213" s="3"/>
      <c r="K213" s="3"/>
    </row>
    <row r="214" spans="1:11" ht="15">
      <c r="A214" s="23" t="s">
        <v>105</v>
      </c>
      <c r="B214" s="24" t="s">
        <v>106</v>
      </c>
      <c r="C214" s="29">
        <v>110</v>
      </c>
      <c r="D214" s="34">
        <v>0</v>
      </c>
      <c r="E214" s="29">
        <f t="shared" si="44"/>
        <v>0</v>
      </c>
      <c r="F214" s="34">
        <v>0</v>
      </c>
      <c r="G214" s="29">
        <f t="shared" si="45"/>
        <v>0</v>
      </c>
      <c r="H214" s="29">
        <f t="shared" si="46"/>
        <v>0</v>
      </c>
      <c r="I214" s="29">
        <f t="shared" si="47"/>
        <v>0</v>
      </c>
      <c r="J214" s="3"/>
      <c r="K214" s="3"/>
    </row>
    <row r="215" spans="1:11" ht="15">
      <c r="A215" s="23" t="s">
        <v>107</v>
      </c>
      <c r="B215" s="24" t="s">
        <v>106</v>
      </c>
      <c r="C215" s="29">
        <v>148</v>
      </c>
      <c r="D215" s="34">
        <v>0</v>
      </c>
      <c r="E215" s="29">
        <f t="shared" si="44"/>
        <v>0</v>
      </c>
      <c r="F215" s="34">
        <v>0</v>
      </c>
      <c r="G215" s="29">
        <f t="shared" si="45"/>
        <v>0</v>
      </c>
      <c r="H215" s="29">
        <f t="shared" si="46"/>
        <v>0</v>
      </c>
      <c r="I215" s="29">
        <f t="shared" si="47"/>
        <v>0</v>
      </c>
      <c r="J215" s="3"/>
      <c r="K215" s="3"/>
    </row>
    <row r="216" spans="1:11" ht="15">
      <c r="A216" s="23" t="s">
        <v>108</v>
      </c>
      <c r="B216" s="24" t="s">
        <v>106</v>
      </c>
      <c r="C216" s="29">
        <v>85</v>
      </c>
      <c r="D216" s="34">
        <v>0</v>
      </c>
      <c r="E216" s="29">
        <f t="shared" si="44"/>
        <v>0</v>
      </c>
      <c r="F216" s="34">
        <v>0</v>
      </c>
      <c r="G216" s="29">
        <f t="shared" si="45"/>
        <v>0</v>
      </c>
      <c r="H216" s="29">
        <f t="shared" si="46"/>
        <v>0</v>
      </c>
      <c r="I216" s="29">
        <f t="shared" si="47"/>
        <v>0</v>
      </c>
      <c r="J216" s="3"/>
      <c r="K216" s="3"/>
    </row>
    <row r="217" spans="1:11" ht="15">
      <c r="A217" s="23" t="s">
        <v>114</v>
      </c>
      <c r="B217" s="24" t="s">
        <v>106</v>
      </c>
      <c r="C217" s="29">
        <v>12</v>
      </c>
      <c r="D217" s="34">
        <v>0</v>
      </c>
      <c r="E217" s="29">
        <f t="shared" si="44"/>
        <v>0</v>
      </c>
      <c r="F217" s="34">
        <v>0</v>
      </c>
      <c r="G217" s="29">
        <f t="shared" si="45"/>
        <v>0</v>
      </c>
      <c r="H217" s="29">
        <f t="shared" si="46"/>
        <v>0</v>
      </c>
      <c r="I217" s="29">
        <f t="shared" si="47"/>
        <v>0</v>
      </c>
      <c r="J217" s="3"/>
      <c r="K217" s="3"/>
    </row>
    <row r="218" spans="1:11" ht="30">
      <c r="A218" s="23" t="s">
        <v>115</v>
      </c>
      <c r="B218" s="24" t="s">
        <v>106</v>
      </c>
      <c r="C218" s="29">
        <v>15</v>
      </c>
      <c r="D218" s="34">
        <v>0</v>
      </c>
      <c r="E218" s="29">
        <f t="shared" si="44"/>
        <v>0</v>
      </c>
      <c r="F218" s="34">
        <v>0</v>
      </c>
      <c r="G218" s="29">
        <f t="shared" si="45"/>
        <v>0</v>
      </c>
      <c r="H218" s="29">
        <f t="shared" si="46"/>
        <v>0</v>
      </c>
      <c r="I218" s="29">
        <f t="shared" si="47"/>
        <v>0</v>
      </c>
      <c r="J218" s="3"/>
      <c r="K218" s="3"/>
    </row>
    <row r="219" spans="1:11" ht="15">
      <c r="A219" s="23" t="s">
        <v>262</v>
      </c>
      <c r="B219" s="24" t="s">
        <v>106</v>
      </c>
      <c r="C219" s="29">
        <v>19</v>
      </c>
      <c r="D219" s="34">
        <v>0</v>
      </c>
      <c r="E219" s="29">
        <f t="shared" si="44"/>
        <v>0</v>
      </c>
      <c r="F219" s="34">
        <v>0</v>
      </c>
      <c r="G219" s="29">
        <f t="shared" si="45"/>
        <v>0</v>
      </c>
      <c r="H219" s="29">
        <f t="shared" si="46"/>
        <v>0</v>
      </c>
      <c r="I219" s="29">
        <f t="shared" si="47"/>
        <v>0</v>
      </c>
      <c r="J219" s="3"/>
      <c r="K219" s="3"/>
    </row>
    <row r="220" spans="1:11" ht="15">
      <c r="A220" s="21" t="s">
        <v>263</v>
      </c>
      <c r="B220" s="13" t="s">
        <v>12</v>
      </c>
      <c r="C220" s="14"/>
      <c r="D220" s="14"/>
      <c r="E220" s="14"/>
      <c r="F220" s="14"/>
      <c r="G220" s="14"/>
      <c r="H220" s="14"/>
      <c r="I220" s="14"/>
      <c r="J220" s="3"/>
      <c r="K220" s="3"/>
    </row>
    <row r="221" spans="1:11" ht="15">
      <c r="A221" s="23" t="s">
        <v>264</v>
      </c>
      <c r="B221" s="24" t="s">
        <v>106</v>
      </c>
      <c r="C221" s="29">
        <v>4096</v>
      </c>
      <c r="D221" s="34">
        <v>0</v>
      </c>
      <c r="E221" s="29">
        <f>C221*D221</f>
        <v>0</v>
      </c>
      <c r="F221" s="34">
        <v>0</v>
      </c>
      <c r="G221" s="29">
        <f>C221*F221</f>
        <v>0</v>
      </c>
      <c r="H221" s="29">
        <f aca="true" t="shared" si="48" ref="H221:I224">D221+F221</f>
        <v>0</v>
      </c>
      <c r="I221" s="29">
        <f t="shared" si="48"/>
        <v>0</v>
      </c>
      <c r="J221" s="3"/>
      <c r="K221" s="3"/>
    </row>
    <row r="222" spans="1:11" ht="15">
      <c r="A222" s="23" t="s">
        <v>265</v>
      </c>
      <c r="B222" s="24" t="s">
        <v>58</v>
      </c>
      <c r="C222" s="29">
        <v>2</v>
      </c>
      <c r="D222" s="34">
        <v>0</v>
      </c>
      <c r="E222" s="29">
        <f>C222*D222</f>
        <v>0</v>
      </c>
      <c r="F222" s="34">
        <v>0</v>
      </c>
      <c r="G222" s="29">
        <f>C222*F222</f>
        <v>0</v>
      </c>
      <c r="H222" s="29">
        <f t="shared" si="48"/>
        <v>0</v>
      </c>
      <c r="I222" s="29">
        <f t="shared" si="48"/>
        <v>0</v>
      </c>
      <c r="J222" s="3"/>
      <c r="K222" s="3"/>
    </row>
    <row r="223" spans="1:11" ht="15">
      <c r="A223" s="23" t="s">
        <v>266</v>
      </c>
      <c r="B223" s="24" t="s">
        <v>58</v>
      </c>
      <c r="C223" s="29">
        <v>1</v>
      </c>
      <c r="D223" s="34">
        <v>0</v>
      </c>
      <c r="E223" s="29">
        <f>C223*D223</f>
        <v>0</v>
      </c>
      <c r="F223" s="34">
        <v>0</v>
      </c>
      <c r="G223" s="29">
        <f>C223*F223</f>
        <v>0</v>
      </c>
      <c r="H223" s="29">
        <f t="shared" si="48"/>
        <v>0</v>
      </c>
      <c r="I223" s="29">
        <f t="shared" si="48"/>
        <v>0</v>
      </c>
      <c r="J223" s="3"/>
      <c r="K223" s="3"/>
    </row>
    <row r="224" spans="1:11" ht="15">
      <c r="A224" s="23" t="s">
        <v>267</v>
      </c>
      <c r="B224" s="24" t="s">
        <v>58</v>
      </c>
      <c r="C224" s="29">
        <v>1</v>
      </c>
      <c r="D224" s="34">
        <v>0</v>
      </c>
      <c r="E224" s="29">
        <f>C224*D224</f>
        <v>0</v>
      </c>
      <c r="F224" s="34">
        <v>0</v>
      </c>
      <c r="G224" s="29">
        <f>C224*F224</f>
        <v>0</v>
      </c>
      <c r="H224" s="29">
        <f t="shared" si="48"/>
        <v>0</v>
      </c>
      <c r="I224" s="29">
        <f t="shared" si="48"/>
        <v>0</v>
      </c>
      <c r="J224" s="3"/>
      <c r="K224" s="3"/>
    </row>
    <row r="225" spans="1:11" ht="15">
      <c r="A225" s="21" t="s">
        <v>268</v>
      </c>
      <c r="B225" s="13" t="s">
        <v>12</v>
      </c>
      <c r="C225" s="14"/>
      <c r="D225" s="14"/>
      <c r="E225" s="14"/>
      <c r="F225" s="14"/>
      <c r="G225" s="14"/>
      <c r="H225" s="14"/>
      <c r="I225" s="14"/>
      <c r="J225" s="3"/>
      <c r="K225" s="3"/>
    </row>
    <row r="226" spans="1:11" ht="30">
      <c r="A226" s="23" t="s">
        <v>269</v>
      </c>
      <c r="B226" s="24" t="s">
        <v>58</v>
      </c>
      <c r="C226" s="29">
        <v>10</v>
      </c>
      <c r="D226" s="34">
        <v>0</v>
      </c>
      <c r="E226" s="29">
        <f aca="true" t="shared" si="49" ref="E226:E230">C226*D226</f>
        <v>0</v>
      </c>
      <c r="F226" s="34">
        <v>0</v>
      </c>
      <c r="G226" s="29">
        <f aca="true" t="shared" si="50" ref="G226:G232">C226*F226</f>
        <v>0</v>
      </c>
      <c r="H226" s="29">
        <f aca="true" t="shared" si="51" ref="H226:I232">D226+F226</f>
        <v>0</v>
      </c>
      <c r="I226" s="29">
        <f t="shared" si="51"/>
        <v>0</v>
      </c>
      <c r="J226" s="3"/>
      <c r="K226" s="3"/>
    </row>
    <row r="227" spans="1:11" ht="30">
      <c r="A227" s="23" t="s">
        <v>270</v>
      </c>
      <c r="B227" s="24" t="s">
        <v>58</v>
      </c>
      <c r="C227" s="29">
        <v>54</v>
      </c>
      <c r="D227" s="34">
        <v>0</v>
      </c>
      <c r="E227" s="29">
        <f t="shared" si="49"/>
        <v>0</v>
      </c>
      <c r="F227" s="34">
        <v>0</v>
      </c>
      <c r="G227" s="29">
        <f t="shared" si="50"/>
        <v>0</v>
      </c>
      <c r="H227" s="29">
        <f t="shared" si="51"/>
        <v>0</v>
      </c>
      <c r="I227" s="29">
        <f t="shared" si="51"/>
        <v>0</v>
      </c>
      <c r="J227" s="3"/>
      <c r="K227" s="3"/>
    </row>
    <row r="228" spans="1:11" ht="15">
      <c r="A228" s="23" t="s">
        <v>271</v>
      </c>
      <c r="B228" s="24" t="s">
        <v>58</v>
      </c>
      <c r="C228" s="29">
        <v>14</v>
      </c>
      <c r="D228" s="34">
        <v>0</v>
      </c>
      <c r="E228" s="29">
        <f t="shared" si="49"/>
        <v>0</v>
      </c>
      <c r="F228" s="34">
        <v>0</v>
      </c>
      <c r="G228" s="29">
        <f t="shared" si="50"/>
        <v>0</v>
      </c>
      <c r="H228" s="29">
        <f t="shared" si="51"/>
        <v>0</v>
      </c>
      <c r="I228" s="29">
        <f t="shared" si="51"/>
        <v>0</v>
      </c>
      <c r="J228" s="3"/>
      <c r="K228" s="3"/>
    </row>
    <row r="229" spans="1:11" ht="15">
      <c r="A229" s="23" t="s">
        <v>272</v>
      </c>
      <c r="B229" s="24" t="s">
        <v>58</v>
      </c>
      <c r="C229" s="29">
        <v>4</v>
      </c>
      <c r="D229" s="34">
        <v>0</v>
      </c>
      <c r="E229" s="29">
        <f t="shared" si="49"/>
        <v>0</v>
      </c>
      <c r="F229" s="34">
        <v>0</v>
      </c>
      <c r="G229" s="29">
        <f t="shared" si="50"/>
        <v>0</v>
      </c>
      <c r="H229" s="29">
        <f t="shared" si="51"/>
        <v>0</v>
      </c>
      <c r="I229" s="29">
        <f t="shared" si="51"/>
        <v>0</v>
      </c>
      <c r="J229" s="3"/>
      <c r="K229" s="3"/>
    </row>
    <row r="230" spans="1:11" ht="15">
      <c r="A230" s="23" t="s">
        <v>273</v>
      </c>
      <c r="B230" s="24" t="s">
        <v>58</v>
      </c>
      <c r="C230" s="29">
        <v>2</v>
      </c>
      <c r="D230" s="34">
        <v>0</v>
      </c>
      <c r="E230" s="29">
        <f t="shared" si="49"/>
        <v>0</v>
      </c>
      <c r="F230" s="34">
        <v>0</v>
      </c>
      <c r="G230" s="29">
        <f t="shared" si="50"/>
        <v>0</v>
      </c>
      <c r="H230" s="29">
        <f t="shared" si="51"/>
        <v>0</v>
      </c>
      <c r="I230" s="29">
        <f t="shared" si="51"/>
        <v>0</v>
      </c>
      <c r="J230" s="3"/>
      <c r="K230" s="3"/>
    </row>
    <row r="231" spans="1:11" ht="30">
      <c r="A231" s="23" t="s">
        <v>274</v>
      </c>
      <c r="B231" s="24" t="s">
        <v>58</v>
      </c>
      <c r="C231" s="29">
        <v>4</v>
      </c>
      <c r="D231" s="29"/>
      <c r="E231" s="29"/>
      <c r="F231" s="34">
        <v>0</v>
      </c>
      <c r="G231" s="29">
        <f t="shared" si="50"/>
        <v>0</v>
      </c>
      <c r="H231" s="29">
        <f t="shared" si="51"/>
        <v>0</v>
      </c>
      <c r="I231" s="29">
        <f t="shared" si="51"/>
        <v>0</v>
      </c>
      <c r="J231" s="3"/>
      <c r="K231" s="3"/>
    </row>
    <row r="232" spans="1:11" ht="30">
      <c r="A232" s="23" t="s">
        <v>275</v>
      </c>
      <c r="B232" s="24" t="s">
        <v>225</v>
      </c>
      <c r="C232" s="29">
        <v>36</v>
      </c>
      <c r="D232" s="29"/>
      <c r="E232" s="29"/>
      <c r="F232" s="34">
        <v>0</v>
      </c>
      <c r="G232" s="29">
        <f t="shared" si="50"/>
        <v>0</v>
      </c>
      <c r="H232" s="29">
        <f t="shared" si="51"/>
        <v>0</v>
      </c>
      <c r="I232" s="29">
        <f t="shared" si="51"/>
        <v>0</v>
      </c>
      <c r="J232" s="3"/>
      <c r="K232" s="3"/>
    </row>
    <row r="233" spans="1:11" ht="30">
      <c r="A233" s="31" t="s">
        <v>276</v>
      </c>
      <c r="B233" s="32" t="s">
        <v>12</v>
      </c>
      <c r="C233" s="33"/>
      <c r="D233" s="33"/>
      <c r="E233" s="33">
        <f>SUM(E210:E232)</f>
        <v>0</v>
      </c>
      <c r="F233" s="33"/>
      <c r="G233" s="33">
        <f>SUM(G210:G232)</f>
        <v>0</v>
      </c>
      <c r="H233" s="33"/>
      <c r="I233" s="33">
        <f>SUM(I210:I232)</f>
        <v>0</v>
      </c>
      <c r="J233" s="3"/>
      <c r="K233" s="3"/>
    </row>
    <row r="234" spans="1:11" ht="15">
      <c r="A234" s="23" t="s">
        <v>12</v>
      </c>
      <c r="B234" s="24" t="s">
        <v>12</v>
      </c>
      <c r="C234" s="29"/>
      <c r="D234" s="29"/>
      <c r="E234" s="29"/>
      <c r="F234" s="29"/>
      <c r="G234" s="29"/>
      <c r="H234" s="29">
        <f>D234+F234</f>
        <v>0</v>
      </c>
      <c r="I234" s="29">
        <f>E234+G234</f>
        <v>0</v>
      </c>
      <c r="J234" s="3"/>
      <c r="K234" s="3"/>
    </row>
    <row r="235" spans="1:11" ht="15">
      <c r="A235" s="31" t="s">
        <v>277</v>
      </c>
      <c r="B235" s="32" t="s">
        <v>12</v>
      </c>
      <c r="C235" s="33"/>
      <c r="D235" s="33"/>
      <c r="E235" s="33"/>
      <c r="F235" s="33"/>
      <c r="G235" s="33"/>
      <c r="H235" s="33"/>
      <c r="I235" s="33"/>
      <c r="J235" s="3"/>
      <c r="K235" s="3"/>
    </row>
    <row r="236" spans="1:11" ht="15">
      <c r="A236" s="23" t="s">
        <v>278</v>
      </c>
      <c r="B236" s="24" t="s">
        <v>58</v>
      </c>
      <c r="C236" s="29">
        <v>128</v>
      </c>
      <c r="D236" s="29"/>
      <c r="E236" s="29"/>
      <c r="F236" s="34">
        <v>0</v>
      </c>
      <c r="G236" s="29">
        <f>C236*F236</f>
        <v>0</v>
      </c>
      <c r="H236" s="29">
        <f>D236+F236</f>
        <v>0</v>
      </c>
      <c r="I236" s="29">
        <f>E236+G236</f>
        <v>0</v>
      </c>
      <c r="J236" s="3"/>
      <c r="K236" s="3"/>
    </row>
    <row r="237" spans="1:11" ht="15">
      <c r="A237" s="31" t="s">
        <v>279</v>
      </c>
      <c r="B237" s="32" t="s">
        <v>12</v>
      </c>
      <c r="C237" s="33"/>
      <c r="D237" s="33"/>
      <c r="E237" s="33"/>
      <c r="F237" s="33"/>
      <c r="G237" s="33">
        <f>SUM(G236:G236)</f>
        <v>0</v>
      </c>
      <c r="H237" s="33"/>
      <c r="I237" s="33">
        <f>SUM(I236:I236)</f>
        <v>0</v>
      </c>
      <c r="J237" s="3"/>
      <c r="K237" s="3"/>
    </row>
    <row r="238" spans="1:11" ht="15">
      <c r="A238" s="17" t="s">
        <v>280</v>
      </c>
      <c r="B238" s="5" t="s">
        <v>12</v>
      </c>
      <c r="C238" s="12"/>
      <c r="D238" s="12"/>
      <c r="E238" s="12">
        <f>SUM(E191:E198,E200,E202:E206,E208,E210:E232,E234,E236)</f>
        <v>0</v>
      </c>
      <c r="F238" s="12"/>
      <c r="G238" s="12">
        <f>SUM(G191:G198,G200,G202:G206,G208,G210:G232,G234,G236)</f>
        <v>0</v>
      </c>
      <c r="H238" s="12"/>
      <c r="I238" s="12">
        <f>SUM(I191:I198,I200,I202:I206,I208,I210:I232,I234,I236)</f>
        <v>0</v>
      </c>
      <c r="J238" s="3"/>
      <c r="K238" s="3"/>
    </row>
    <row r="239" spans="1:11" ht="15">
      <c r="A239" s="23" t="s">
        <v>12</v>
      </c>
      <c r="B239" s="24" t="s">
        <v>12</v>
      </c>
      <c r="C239" s="25"/>
      <c r="D239" s="25"/>
      <c r="E239" s="25"/>
      <c r="F239" s="25"/>
      <c r="G239" s="25"/>
      <c r="H239" s="25">
        <f>D239+F239</f>
        <v>0</v>
      </c>
      <c r="I239" s="25">
        <f>E239+G239</f>
        <v>0</v>
      </c>
      <c r="J239" s="3"/>
      <c r="K239" s="3"/>
    </row>
    <row r="240" spans="1:11" ht="15">
      <c r="A240" s="17" t="s">
        <v>281</v>
      </c>
      <c r="B240" s="5" t="s">
        <v>12</v>
      </c>
      <c r="C240" s="12"/>
      <c r="D240" s="12"/>
      <c r="E240" s="12"/>
      <c r="F240" s="12"/>
      <c r="G240" s="12"/>
      <c r="H240" s="12"/>
      <c r="I240" s="12"/>
      <c r="J240" s="3"/>
      <c r="K240" s="3"/>
    </row>
    <row r="241" spans="1:11" ht="15">
      <c r="A241" s="21" t="s">
        <v>282</v>
      </c>
      <c r="B241" s="13" t="s">
        <v>12</v>
      </c>
      <c r="C241" s="14"/>
      <c r="D241" s="14"/>
      <c r="E241" s="14"/>
      <c r="F241" s="14"/>
      <c r="G241" s="14"/>
      <c r="H241" s="14"/>
      <c r="I241" s="14"/>
      <c r="J241" s="3"/>
      <c r="K241" s="3"/>
    </row>
    <row r="242" spans="1:11" ht="60">
      <c r="A242" s="23" t="s">
        <v>283</v>
      </c>
      <c r="B242" s="24" t="s">
        <v>58</v>
      </c>
      <c r="C242" s="29">
        <v>29</v>
      </c>
      <c r="D242" s="34">
        <v>0</v>
      </c>
      <c r="E242" s="29">
        <f>C242*D242</f>
        <v>0</v>
      </c>
      <c r="F242" s="34">
        <v>0</v>
      </c>
      <c r="G242" s="29">
        <f>C242*F242</f>
        <v>0</v>
      </c>
      <c r="H242" s="29">
        <f aca="true" t="shared" si="52" ref="H242:I244">D242+F242</f>
        <v>0</v>
      </c>
      <c r="I242" s="29">
        <f t="shared" si="52"/>
        <v>0</v>
      </c>
      <c r="J242" s="3"/>
      <c r="K242" s="3"/>
    </row>
    <row r="243" spans="1:11" ht="45">
      <c r="A243" s="23" t="s">
        <v>284</v>
      </c>
      <c r="B243" s="24" t="s">
        <v>58</v>
      </c>
      <c r="C243" s="29">
        <v>13</v>
      </c>
      <c r="D243" s="34">
        <v>0</v>
      </c>
      <c r="E243" s="29">
        <f>C243*D243</f>
        <v>0</v>
      </c>
      <c r="F243" s="34">
        <v>0</v>
      </c>
      <c r="G243" s="29">
        <f>C243*F243</f>
        <v>0</v>
      </c>
      <c r="H243" s="29">
        <f t="shared" si="52"/>
        <v>0</v>
      </c>
      <c r="I243" s="29">
        <f t="shared" si="52"/>
        <v>0</v>
      </c>
      <c r="J243" s="3"/>
      <c r="K243" s="3"/>
    </row>
    <row r="244" spans="1:11" ht="15">
      <c r="A244" s="23" t="s">
        <v>285</v>
      </c>
      <c r="B244" s="24" t="s">
        <v>58</v>
      </c>
      <c r="C244" s="29">
        <v>13</v>
      </c>
      <c r="D244" s="34">
        <v>0</v>
      </c>
      <c r="E244" s="29">
        <f>C244*D244</f>
        <v>0</v>
      </c>
      <c r="F244" s="34">
        <v>0</v>
      </c>
      <c r="G244" s="29">
        <f>C244*F244</f>
        <v>0</v>
      </c>
      <c r="H244" s="29">
        <f t="shared" si="52"/>
        <v>0</v>
      </c>
      <c r="I244" s="29">
        <f t="shared" si="52"/>
        <v>0</v>
      </c>
      <c r="J244" s="3"/>
      <c r="K244" s="3"/>
    </row>
    <row r="245" spans="1:11" ht="15">
      <c r="A245" s="21" t="s">
        <v>286</v>
      </c>
      <c r="B245" s="13" t="s">
        <v>12</v>
      </c>
      <c r="C245" s="14"/>
      <c r="D245" s="14"/>
      <c r="E245" s="14"/>
      <c r="F245" s="14"/>
      <c r="G245" s="14"/>
      <c r="H245" s="14"/>
      <c r="I245" s="14"/>
      <c r="J245" s="3"/>
      <c r="K245" s="3"/>
    </row>
    <row r="246" spans="1:11" ht="15">
      <c r="A246" s="23" t="s">
        <v>287</v>
      </c>
      <c r="B246" s="24" t="s">
        <v>58</v>
      </c>
      <c r="C246" s="29">
        <v>29</v>
      </c>
      <c r="D246" s="29"/>
      <c r="E246" s="29"/>
      <c r="F246" s="34">
        <v>0</v>
      </c>
      <c r="G246" s="29">
        <f>C246*F246</f>
        <v>0</v>
      </c>
      <c r="H246" s="29">
        <f>D246+F246</f>
        <v>0</v>
      </c>
      <c r="I246" s="29">
        <f>E246+G246</f>
        <v>0</v>
      </c>
      <c r="J246" s="3"/>
      <c r="K246" s="3"/>
    </row>
    <row r="247" spans="1:11" ht="60">
      <c r="A247" s="21" t="s">
        <v>99</v>
      </c>
      <c r="B247" s="13" t="s">
        <v>12</v>
      </c>
      <c r="C247" s="14"/>
      <c r="D247" s="14"/>
      <c r="E247" s="14"/>
      <c r="F247" s="14"/>
      <c r="G247" s="14"/>
      <c r="H247" s="14"/>
      <c r="I247" s="14"/>
      <c r="J247" s="3"/>
      <c r="K247" s="3"/>
    </row>
    <row r="248" spans="1:11" ht="30">
      <c r="A248" s="23" t="s">
        <v>288</v>
      </c>
      <c r="B248" s="24" t="s">
        <v>58</v>
      </c>
      <c r="C248" s="29">
        <v>34</v>
      </c>
      <c r="D248" s="34">
        <v>0</v>
      </c>
      <c r="E248" s="29">
        <f>C248*D248</f>
        <v>0</v>
      </c>
      <c r="F248" s="34">
        <v>0</v>
      </c>
      <c r="G248" s="29">
        <f>C248*F248</f>
        <v>0</v>
      </c>
      <c r="H248" s="29">
        <f aca="true" t="shared" si="53" ref="H248:I250">D248+F248</f>
        <v>0</v>
      </c>
      <c r="I248" s="29">
        <f t="shared" si="53"/>
        <v>0</v>
      </c>
      <c r="J248" s="3"/>
      <c r="K248" s="3"/>
    </row>
    <row r="249" spans="1:11" ht="60">
      <c r="A249" s="23" t="s">
        <v>289</v>
      </c>
      <c r="B249" s="24" t="s">
        <v>58</v>
      </c>
      <c r="C249" s="29">
        <v>1</v>
      </c>
      <c r="D249" s="34">
        <v>0</v>
      </c>
      <c r="E249" s="29">
        <f>C249*D249</f>
        <v>0</v>
      </c>
      <c r="F249" s="34">
        <v>0</v>
      </c>
      <c r="G249" s="29">
        <f>C249*F249</f>
        <v>0</v>
      </c>
      <c r="H249" s="29">
        <f t="shared" si="53"/>
        <v>0</v>
      </c>
      <c r="I249" s="29">
        <f t="shared" si="53"/>
        <v>0</v>
      </c>
      <c r="J249" s="3"/>
      <c r="K249" s="3"/>
    </row>
    <row r="250" spans="1:11" ht="30">
      <c r="A250" s="23" t="s">
        <v>91</v>
      </c>
      <c r="B250" s="24" t="s">
        <v>58</v>
      </c>
      <c r="C250" s="29">
        <v>13</v>
      </c>
      <c r="D250" s="34">
        <v>0</v>
      </c>
      <c r="E250" s="29">
        <f>C250*D250</f>
        <v>0</v>
      </c>
      <c r="F250" s="34">
        <v>0</v>
      </c>
      <c r="G250" s="29">
        <f>C250*F250</f>
        <v>0</v>
      </c>
      <c r="H250" s="29">
        <f t="shared" si="53"/>
        <v>0</v>
      </c>
      <c r="I250" s="29">
        <f t="shared" si="53"/>
        <v>0</v>
      </c>
      <c r="J250" s="3"/>
      <c r="K250" s="3"/>
    </row>
    <row r="251" spans="1:11" ht="45">
      <c r="A251" s="21" t="s">
        <v>158</v>
      </c>
      <c r="B251" s="13" t="s">
        <v>12</v>
      </c>
      <c r="C251" s="14"/>
      <c r="D251" s="14"/>
      <c r="E251" s="14"/>
      <c r="F251" s="14"/>
      <c r="G251" s="14"/>
      <c r="H251" s="14"/>
      <c r="I251" s="14"/>
      <c r="J251" s="3"/>
      <c r="K251" s="3"/>
    </row>
    <row r="252" spans="1:11" ht="15">
      <c r="A252" s="23" t="s">
        <v>159</v>
      </c>
      <c r="B252" s="24" t="s">
        <v>106</v>
      </c>
      <c r="C252" s="29">
        <v>64</v>
      </c>
      <c r="D252" s="34">
        <v>0</v>
      </c>
      <c r="E252" s="29">
        <f>C252*D252</f>
        <v>0</v>
      </c>
      <c r="F252" s="34">
        <v>0</v>
      </c>
      <c r="G252" s="29">
        <f>C252*F252</f>
        <v>0</v>
      </c>
      <c r="H252" s="29">
        <f aca="true" t="shared" si="54" ref="H252:I254">D252+F252</f>
        <v>0</v>
      </c>
      <c r="I252" s="29">
        <f t="shared" si="54"/>
        <v>0</v>
      </c>
      <c r="J252" s="3"/>
      <c r="K252" s="3"/>
    </row>
    <row r="253" spans="1:11" ht="15">
      <c r="A253" s="23" t="s">
        <v>290</v>
      </c>
      <c r="B253" s="24" t="s">
        <v>106</v>
      </c>
      <c r="C253" s="29">
        <v>406</v>
      </c>
      <c r="D253" s="34">
        <v>0</v>
      </c>
      <c r="E253" s="29">
        <f>C253*D253</f>
        <v>0</v>
      </c>
      <c r="F253" s="34">
        <v>0</v>
      </c>
      <c r="G253" s="29">
        <f>C253*F253</f>
        <v>0</v>
      </c>
      <c r="H253" s="29">
        <f t="shared" si="54"/>
        <v>0</v>
      </c>
      <c r="I253" s="29">
        <f t="shared" si="54"/>
        <v>0</v>
      </c>
      <c r="J253" s="3"/>
      <c r="K253" s="3"/>
    </row>
    <row r="254" spans="1:11" ht="15">
      <c r="A254" s="23" t="s">
        <v>291</v>
      </c>
      <c r="B254" s="24" t="s">
        <v>106</v>
      </c>
      <c r="C254" s="29">
        <v>75</v>
      </c>
      <c r="D254" s="34">
        <v>0</v>
      </c>
      <c r="E254" s="29">
        <f>C254*D254</f>
        <v>0</v>
      </c>
      <c r="F254" s="34">
        <v>0</v>
      </c>
      <c r="G254" s="29">
        <f>C254*F254</f>
        <v>0</v>
      </c>
      <c r="H254" s="29">
        <f t="shared" si="54"/>
        <v>0</v>
      </c>
      <c r="I254" s="29">
        <f t="shared" si="54"/>
        <v>0</v>
      </c>
      <c r="J254" s="3"/>
      <c r="K254" s="3"/>
    </row>
    <row r="255" spans="1:11" ht="15">
      <c r="A255" s="21" t="s">
        <v>292</v>
      </c>
      <c r="B255" s="13" t="s">
        <v>12</v>
      </c>
      <c r="C255" s="14"/>
      <c r="D255" s="14"/>
      <c r="E255" s="14"/>
      <c r="F255" s="14"/>
      <c r="G255" s="14"/>
      <c r="H255" s="14"/>
      <c r="I255" s="14"/>
      <c r="J255" s="3"/>
      <c r="K255" s="3"/>
    </row>
    <row r="256" spans="1:11" ht="15">
      <c r="A256" s="23" t="s">
        <v>293</v>
      </c>
      <c r="B256" s="24" t="s">
        <v>106</v>
      </c>
      <c r="C256" s="29">
        <v>77</v>
      </c>
      <c r="D256" s="34">
        <v>0</v>
      </c>
      <c r="E256" s="29">
        <f>C256*D256</f>
        <v>0</v>
      </c>
      <c r="F256" s="34">
        <v>0</v>
      </c>
      <c r="G256" s="29">
        <f>C256*F256</f>
        <v>0</v>
      </c>
      <c r="H256" s="29">
        <f>D256+F256</f>
        <v>0</v>
      </c>
      <c r="I256" s="29">
        <f>E256+G256</f>
        <v>0</v>
      </c>
      <c r="J256" s="3"/>
      <c r="K256" s="3"/>
    </row>
    <row r="257" spans="1:11" ht="15">
      <c r="A257" s="23" t="s">
        <v>294</v>
      </c>
      <c r="B257" s="24" t="s">
        <v>106</v>
      </c>
      <c r="C257" s="29">
        <v>77</v>
      </c>
      <c r="D257" s="34">
        <v>0</v>
      </c>
      <c r="E257" s="29">
        <f>C257*D257</f>
        <v>0</v>
      </c>
      <c r="F257" s="34">
        <v>0</v>
      </c>
      <c r="G257" s="29">
        <f>C257*F257</f>
        <v>0</v>
      </c>
      <c r="H257" s="29">
        <f>D257+F257</f>
        <v>0</v>
      </c>
      <c r="I257" s="29">
        <f>E257+G257</f>
        <v>0</v>
      </c>
      <c r="J257" s="3"/>
      <c r="K257" s="3"/>
    </row>
    <row r="258" spans="1:11" ht="15">
      <c r="A258" s="21" t="s">
        <v>166</v>
      </c>
      <c r="B258" s="13" t="s">
        <v>12</v>
      </c>
      <c r="C258" s="14"/>
      <c r="D258" s="14"/>
      <c r="E258" s="14"/>
      <c r="F258" s="14"/>
      <c r="G258" s="14"/>
      <c r="H258" s="14"/>
      <c r="I258" s="14"/>
      <c r="J258" s="3"/>
      <c r="K258" s="3"/>
    </row>
    <row r="259" spans="1:11" ht="15">
      <c r="A259" s="23" t="s">
        <v>295</v>
      </c>
      <c r="B259" s="24" t="s">
        <v>58</v>
      </c>
      <c r="C259" s="29">
        <v>69</v>
      </c>
      <c r="D259" s="29"/>
      <c r="E259" s="29"/>
      <c r="F259" s="34">
        <v>0</v>
      </c>
      <c r="G259" s="29">
        <f>C259*F259</f>
        <v>0</v>
      </c>
      <c r="H259" s="29">
        <f aca="true" t="shared" si="55" ref="H259:I263">D259+F259</f>
        <v>0</v>
      </c>
      <c r="I259" s="29">
        <f t="shared" si="55"/>
        <v>0</v>
      </c>
      <c r="J259" s="3"/>
      <c r="K259" s="3"/>
    </row>
    <row r="260" spans="1:11" ht="15">
      <c r="A260" s="23" t="s">
        <v>296</v>
      </c>
      <c r="B260" s="24" t="s">
        <v>58</v>
      </c>
      <c r="C260" s="29">
        <v>26</v>
      </c>
      <c r="D260" s="29"/>
      <c r="E260" s="29"/>
      <c r="F260" s="34">
        <v>0</v>
      </c>
      <c r="G260" s="29">
        <f>C260*F260</f>
        <v>0</v>
      </c>
      <c r="H260" s="29">
        <f t="shared" si="55"/>
        <v>0</v>
      </c>
      <c r="I260" s="29">
        <f t="shared" si="55"/>
        <v>0</v>
      </c>
      <c r="J260" s="3"/>
      <c r="K260" s="3"/>
    </row>
    <row r="261" spans="1:11" ht="30">
      <c r="A261" s="23" t="s">
        <v>297</v>
      </c>
      <c r="B261" s="24" t="s">
        <v>298</v>
      </c>
      <c r="C261" s="29">
        <v>24</v>
      </c>
      <c r="D261" s="29"/>
      <c r="E261" s="29"/>
      <c r="F261" s="34">
        <v>0</v>
      </c>
      <c r="G261" s="29">
        <f>C261*F261</f>
        <v>0</v>
      </c>
      <c r="H261" s="29">
        <f t="shared" si="55"/>
        <v>0</v>
      </c>
      <c r="I261" s="29">
        <f t="shared" si="55"/>
        <v>0</v>
      </c>
      <c r="J261" s="3"/>
      <c r="K261" s="3"/>
    </row>
    <row r="262" spans="1:11" ht="15">
      <c r="A262" s="23" t="s">
        <v>299</v>
      </c>
      <c r="B262" s="24" t="s">
        <v>225</v>
      </c>
      <c r="C262" s="29">
        <v>16</v>
      </c>
      <c r="D262" s="29"/>
      <c r="E262" s="29"/>
      <c r="F262" s="34">
        <v>0</v>
      </c>
      <c r="G262" s="29">
        <f>C262*F262</f>
        <v>0</v>
      </c>
      <c r="H262" s="29">
        <f t="shared" si="55"/>
        <v>0</v>
      </c>
      <c r="I262" s="29">
        <f t="shared" si="55"/>
        <v>0</v>
      </c>
      <c r="J262" s="3"/>
      <c r="K262" s="3"/>
    </row>
    <row r="263" spans="1:11" ht="15">
      <c r="A263" s="23" t="s">
        <v>300</v>
      </c>
      <c r="B263" s="24" t="s">
        <v>301</v>
      </c>
      <c r="C263" s="29">
        <v>1</v>
      </c>
      <c r="D263" s="29"/>
      <c r="E263" s="29"/>
      <c r="F263" s="34">
        <v>0</v>
      </c>
      <c r="G263" s="29">
        <f>C263*F263</f>
        <v>0</v>
      </c>
      <c r="H263" s="29">
        <f t="shared" si="55"/>
        <v>0</v>
      </c>
      <c r="I263" s="29">
        <f t="shared" si="55"/>
        <v>0</v>
      </c>
      <c r="J263" s="3"/>
      <c r="K263" s="3"/>
    </row>
    <row r="264" spans="1:11" ht="15">
      <c r="A264" s="17" t="s">
        <v>302</v>
      </c>
      <c r="B264" s="5" t="s">
        <v>12</v>
      </c>
      <c r="C264" s="12"/>
      <c r="D264" s="12"/>
      <c r="E264" s="12">
        <f>SUM(E241:E263)</f>
        <v>0</v>
      </c>
      <c r="F264" s="12"/>
      <c r="G264" s="12">
        <f>SUM(G241:G263)</f>
        <v>0</v>
      </c>
      <c r="H264" s="12"/>
      <c r="I264" s="12">
        <f>SUM(I241:I263)</f>
        <v>0</v>
      </c>
      <c r="J264" s="3"/>
      <c r="K264" s="3"/>
    </row>
    <row r="265" spans="1:11" ht="15">
      <c r="A265" s="23" t="s">
        <v>12</v>
      </c>
      <c r="B265" s="24" t="s">
        <v>12</v>
      </c>
      <c r="C265" s="29"/>
      <c r="D265" s="29"/>
      <c r="E265" s="29"/>
      <c r="F265" s="29"/>
      <c r="G265" s="29"/>
      <c r="H265" s="29">
        <f>D265+F265</f>
        <v>0</v>
      </c>
      <c r="I265" s="29">
        <f>E265+G265</f>
        <v>0</v>
      </c>
      <c r="J265" s="3"/>
      <c r="K265" s="3"/>
    </row>
    <row r="266" spans="1:11" ht="30">
      <c r="A266" s="17" t="s">
        <v>303</v>
      </c>
      <c r="B266" s="5" t="s">
        <v>12</v>
      </c>
      <c r="C266" s="12"/>
      <c r="D266" s="12"/>
      <c r="E266" s="12"/>
      <c r="F266" s="12"/>
      <c r="G266" s="12"/>
      <c r="H266" s="12"/>
      <c r="I266" s="12"/>
      <c r="J266" s="3"/>
      <c r="K266" s="3"/>
    </row>
    <row r="267" spans="1:11" ht="165">
      <c r="A267" s="30" t="s">
        <v>304</v>
      </c>
      <c r="B267" s="24" t="s">
        <v>58</v>
      </c>
      <c r="C267" s="29">
        <v>1</v>
      </c>
      <c r="D267" s="34">
        <v>0</v>
      </c>
      <c r="E267" s="29">
        <f aca="true" t="shared" si="56" ref="E267:E274">C267*D267</f>
        <v>0</v>
      </c>
      <c r="F267" s="34">
        <v>0</v>
      </c>
      <c r="G267" s="29">
        <f aca="true" t="shared" si="57" ref="G267:G274">C267*F267</f>
        <v>0</v>
      </c>
      <c r="H267" s="29">
        <f aca="true" t="shared" si="58" ref="H267:I274">D267+F267</f>
        <v>0</v>
      </c>
      <c r="I267" s="29">
        <f t="shared" si="58"/>
        <v>0</v>
      </c>
      <c r="J267" s="3"/>
      <c r="K267" s="3"/>
    </row>
    <row r="268" spans="1:11" ht="30">
      <c r="A268" s="23" t="s">
        <v>305</v>
      </c>
      <c r="B268" s="24" t="s">
        <v>58</v>
      </c>
      <c r="C268" s="29">
        <v>1</v>
      </c>
      <c r="D268" s="34">
        <v>0</v>
      </c>
      <c r="E268" s="29">
        <f t="shared" si="56"/>
        <v>0</v>
      </c>
      <c r="F268" s="34">
        <v>0</v>
      </c>
      <c r="G268" s="29">
        <f t="shared" si="57"/>
        <v>0</v>
      </c>
      <c r="H268" s="29">
        <f t="shared" si="58"/>
        <v>0</v>
      </c>
      <c r="I268" s="29">
        <f t="shared" si="58"/>
        <v>0</v>
      </c>
      <c r="J268" s="3"/>
      <c r="K268" s="3"/>
    </row>
    <row r="269" spans="1:11" ht="15">
      <c r="A269" s="23" t="s">
        <v>306</v>
      </c>
      <c r="B269" s="24" t="s">
        <v>58</v>
      </c>
      <c r="C269" s="29">
        <v>1</v>
      </c>
      <c r="D269" s="34">
        <v>0</v>
      </c>
      <c r="E269" s="29">
        <f t="shared" si="56"/>
        <v>0</v>
      </c>
      <c r="F269" s="34">
        <v>0</v>
      </c>
      <c r="G269" s="29">
        <f t="shared" si="57"/>
        <v>0</v>
      </c>
      <c r="H269" s="29">
        <f t="shared" si="58"/>
        <v>0</v>
      </c>
      <c r="I269" s="29">
        <f t="shared" si="58"/>
        <v>0</v>
      </c>
      <c r="J269" s="3"/>
      <c r="K269" s="3"/>
    </row>
    <row r="270" spans="1:11" ht="30">
      <c r="A270" s="23" t="s">
        <v>307</v>
      </c>
      <c r="B270" s="24" t="s">
        <v>58</v>
      </c>
      <c r="C270" s="29">
        <v>1</v>
      </c>
      <c r="D270" s="34">
        <v>0</v>
      </c>
      <c r="E270" s="29">
        <f t="shared" si="56"/>
        <v>0</v>
      </c>
      <c r="F270" s="34">
        <v>0</v>
      </c>
      <c r="G270" s="29">
        <f t="shared" si="57"/>
        <v>0</v>
      </c>
      <c r="H270" s="29">
        <f t="shared" si="58"/>
        <v>0</v>
      </c>
      <c r="I270" s="29">
        <f t="shared" si="58"/>
        <v>0</v>
      </c>
      <c r="J270" s="3"/>
      <c r="K270" s="3"/>
    </row>
    <row r="271" spans="1:11" ht="90">
      <c r="A271" s="23" t="s">
        <v>308</v>
      </c>
      <c r="B271" s="24" t="s">
        <v>58</v>
      </c>
      <c r="C271" s="29">
        <v>15</v>
      </c>
      <c r="D271" s="34">
        <v>0</v>
      </c>
      <c r="E271" s="29">
        <f t="shared" si="56"/>
        <v>0</v>
      </c>
      <c r="F271" s="34">
        <v>0</v>
      </c>
      <c r="G271" s="29">
        <f t="shared" si="57"/>
        <v>0</v>
      </c>
      <c r="H271" s="29">
        <f t="shared" si="58"/>
        <v>0</v>
      </c>
      <c r="I271" s="29">
        <f t="shared" si="58"/>
        <v>0</v>
      </c>
      <c r="J271" s="3"/>
      <c r="K271" s="3"/>
    </row>
    <row r="272" spans="1:11" ht="90">
      <c r="A272" s="23" t="s">
        <v>309</v>
      </c>
      <c r="B272" s="24" t="s">
        <v>58</v>
      </c>
      <c r="C272" s="29">
        <v>3</v>
      </c>
      <c r="D272" s="34">
        <v>0</v>
      </c>
      <c r="E272" s="29">
        <f t="shared" si="56"/>
        <v>0</v>
      </c>
      <c r="F272" s="34">
        <v>0</v>
      </c>
      <c r="G272" s="29">
        <f t="shared" si="57"/>
        <v>0</v>
      </c>
      <c r="H272" s="29">
        <f t="shared" si="58"/>
        <v>0</v>
      </c>
      <c r="I272" s="29">
        <f t="shared" si="58"/>
        <v>0</v>
      </c>
      <c r="J272" s="3"/>
      <c r="K272" s="3"/>
    </row>
    <row r="273" spans="1:11" ht="30">
      <c r="A273" s="23" t="s">
        <v>310</v>
      </c>
      <c r="B273" s="24" t="s">
        <v>58</v>
      </c>
      <c r="C273" s="29">
        <v>2</v>
      </c>
      <c r="D273" s="34">
        <v>0</v>
      </c>
      <c r="E273" s="29">
        <f t="shared" si="56"/>
        <v>0</v>
      </c>
      <c r="F273" s="34">
        <v>0</v>
      </c>
      <c r="G273" s="29">
        <f t="shared" si="57"/>
        <v>0</v>
      </c>
      <c r="H273" s="29">
        <f t="shared" si="58"/>
        <v>0</v>
      </c>
      <c r="I273" s="29">
        <f t="shared" si="58"/>
        <v>0</v>
      </c>
      <c r="J273" s="3"/>
      <c r="K273" s="3"/>
    </row>
    <row r="274" spans="1:11" ht="45">
      <c r="A274" s="23" t="s">
        <v>311</v>
      </c>
      <c r="B274" s="24" t="s">
        <v>58</v>
      </c>
      <c r="C274" s="29">
        <v>4</v>
      </c>
      <c r="D274" s="34">
        <v>0</v>
      </c>
      <c r="E274" s="29">
        <f t="shared" si="56"/>
        <v>0</v>
      </c>
      <c r="F274" s="34">
        <v>0</v>
      </c>
      <c r="G274" s="29">
        <f t="shared" si="57"/>
        <v>0</v>
      </c>
      <c r="H274" s="29">
        <f t="shared" si="58"/>
        <v>0</v>
      </c>
      <c r="I274" s="29">
        <f t="shared" si="58"/>
        <v>0</v>
      </c>
      <c r="J274" s="3"/>
      <c r="K274" s="3"/>
    </row>
    <row r="275" spans="1:11" ht="15">
      <c r="A275" s="21" t="s">
        <v>90</v>
      </c>
      <c r="B275" s="13" t="s">
        <v>12</v>
      </c>
      <c r="C275" s="14"/>
      <c r="D275" s="14"/>
      <c r="E275" s="14"/>
      <c r="F275" s="14"/>
      <c r="G275" s="14"/>
      <c r="H275" s="14"/>
      <c r="I275" s="14"/>
      <c r="J275" s="3"/>
      <c r="K275" s="3"/>
    </row>
    <row r="276" spans="1:11" ht="15">
      <c r="A276" s="23" t="s">
        <v>92</v>
      </c>
      <c r="B276" s="24" t="s">
        <v>58</v>
      </c>
      <c r="C276" s="29">
        <v>28</v>
      </c>
      <c r="D276" s="34">
        <v>0</v>
      </c>
      <c r="E276" s="29">
        <f>C276*D276</f>
        <v>0</v>
      </c>
      <c r="F276" s="34">
        <v>0</v>
      </c>
      <c r="G276" s="29">
        <f>C276*F276</f>
        <v>0</v>
      </c>
      <c r="H276" s="29">
        <f>D276+F276</f>
        <v>0</v>
      </c>
      <c r="I276" s="29">
        <f>E276+G276</f>
        <v>0</v>
      </c>
      <c r="J276" s="3"/>
      <c r="K276" s="3"/>
    </row>
    <row r="277" spans="1:11" ht="15">
      <c r="A277" s="23" t="s">
        <v>93</v>
      </c>
      <c r="B277" s="24" t="s">
        <v>58</v>
      </c>
      <c r="C277" s="29">
        <v>2</v>
      </c>
      <c r="D277" s="34">
        <v>0</v>
      </c>
      <c r="E277" s="29">
        <f>C277*D277</f>
        <v>0</v>
      </c>
      <c r="F277" s="34">
        <v>0</v>
      </c>
      <c r="G277" s="29">
        <f>C277*F277</f>
        <v>0</v>
      </c>
      <c r="H277" s="29">
        <f>D277+F277</f>
        <v>0</v>
      </c>
      <c r="I277" s="29">
        <f>E277+G277</f>
        <v>0</v>
      </c>
      <c r="J277" s="3"/>
      <c r="K277" s="3"/>
    </row>
    <row r="278" spans="1:11" ht="45">
      <c r="A278" s="21" t="s">
        <v>96</v>
      </c>
      <c r="B278" s="13" t="s">
        <v>12</v>
      </c>
      <c r="C278" s="14"/>
      <c r="D278" s="14"/>
      <c r="E278" s="14"/>
      <c r="F278" s="14"/>
      <c r="G278" s="14"/>
      <c r="H278" s="14"/>
      <c r="I278" s="14"/>
      <c r="J278" s="3"/>
      <c r="K278" s="3"/>
    </row>
    <row r="279" spans="1:11" ht="30">
      <c r="A279" s="23" t="s">
        <v>97</v>
      </c>
      <c r="B279" s="24" t="s">
        <v>58</v>
      </c>
      <c r="C279" s="29">
        <v>4</v>
      </c>
      <c r="D279" s="34">
        <v>0</v>
      </c>
      <c r="E279" s="29">
        <f>C279*D279</f>
        <v>0</v>
      </c>
      <c r="F279" s="34">
        <v>0</v>
      </c>
      <c r="G279" s="29">
        <f>C279*F279</f>
        <v>0</v>
      </c>
      <c r="H279" s="29">
        <f>D279+F279</f>
        <v>0</v>
      </c>
      <c r="I279" s="29">
        <f>E279+G279</f>
        <v>0</v>
      </c>
      <c r="J279" s="3"/>
      <c r="K279" s="3"/>
    </row>
    <row r="280" spans="1:11" ht="15">
      <c r="A280" s="21" t="s">
        <v>101</v>
      </c>
      <c r="B280" s="13" t="s">
        <v>12</v>
      </c>
      <c r="C280" s="14"/>
      <c r="D280" s="14"/>
      <c r="E280" s="14"/>
      <c r="F280" s="14"/>
      <c r="G280" s="14"/>
      <c r="H280" s="14"/>
      <c r="I280" s="14"/>
      <c r="J280" s="3"/>
      <c r="K280" s="3"/>
    </row>
    <row r="281" spans="1:11" ht="15">
      <c r="A281" s="23" t="s">
        <v>102</v>
      </c>
      <c r="B281" s="24" t="s">
        <v>58</v>
      </c>
      <c r="C281" s="29">
        <v>88</v>
      </c>
      <c r="D281" s="34">
        <v>0</v>
      </c>
      <c r="E281" s="29">
        <f>C281*D281</f>
        <v>0</v>
      </c>
      <c r="F281" s="34">
        <v>0</v>
      </c>
      <c r="G281" s="29">
        <f>C281*F281</f>
        <v>0</v>
      </c>
      <c r="H281" s="29">
        <f>D281+F281</f>
        <v>0</v>
      </c>
      <c r="I281" s="29">
        <f>E281+G281</f>
        <v>0</v>
      </c>
      <c r="J281" s="3"/>
      <c r="K281" s="3"/>
    </row>
    <row r="282" spans="1:11" ht="15">
      <c r="A282" s="23" t="s">
        <v>105</v>
      </c>
      <c r="B282" s="24" t="s">
        <v>106</v>
      </c>
      <c r="C282" s="29">
        <v>12</v>
      </c>
      <c r="D282" s="34">
        <v>0</v>
      </c>
      <c r="E282" s="29">
        <f>C282*D282</f>
        <v>0</v>
      </c>
      <c r="F282" s="34">
        <v>0</v>
      </c>
      <c r="G282" s="29">
        <f>C282*F282</f>
        <v>0</v>
      </c>
      <c r="H282" s="29">
        <f>D282+F282</f>
        <v>0</v>
      </c>
      <c r="I282" s="29">
        <f>E282+G282</f>
        <v>0</v>
      </c>
      <c r="J282" s="3"/>
      <c r="K282" s="3"/>
    </row>
    <row r="283" spans="1:11" ht="15">
      <c r="A283" s="21" t="s">
        <v>147</v>
      </c>
      <c r="B283" s="13" t="s">
        <v>12</v>
      </c>
      <c r="C283" s="14"/>
      <c r="D283" s="14"/>
      <c r="E283" s="14"/>
      <c r="F283" s="14"/>
      <c r="G283" s="14"/>
      <c r="H283" s="14"/>
      <c r="I283" s="14"/>
      <c r="J283" s="3"/>
      <c r="K283" s="3"/>
    </row>
    <row r="284" spans="1:11" ht="15">
      <c r="A284" s="23" t="s">
        <v>148</v>
      </c>
      <c r="B284" s="24" t="s">
        <v>106</v>
      </c>
      <c r="C284" s="29">
        <v>316</v>
      </c>
      <c r="D284" s="34">
        <v>0</v>
      </c>
      <c r="E284" s="29">
        <f>C284*D284</f>
        <v>0</v>
      </c>
      <c r="F284" s="34">
        <v>0</v>
      </c>
      <c r="G284" s="29">
        <f>C284*F284</f>
        <v>0</v>
      </c>
      <c r="H284" s="29">
        <f>D284+F284</f>
        <v>0</v>
      </c>
      <c r="I284" s="29">
        <f>E284+G284</f>
        <v>0</v>
      </c>
      <c r="J284" s="3"/>
      <c r="K284" s="3"/>
    </row>
    <row r="285" spans="1:11" ht="15">
      <c r="A285" s="21" t="s">
        <v>166</v>
      </c>
      <c r="B285" s="13" t="s">
        <v>12</v>
      </c>
      <c r="C285" s="14"/>
      <c r="D285" s="14"/>
      <c r="E285" s="14"/>
      <c r="F285" s="14"/>
      <c r="G285" s="14"/>
      <c r="H285" s="14"/>
      <c r="I285" s="14"/>
      <c r="J285" s="3"/>
      <c r="K285" s="3"/>
    </row>
    <row r="286" spans="1:11" ht="15">
      <c r="A286" s="23" t="s">
        <v>167</v>
      </c>
      <c r="B286" s="24" t="s">
        <v>58</v>
      </c>
      <c r="C286" s="29">
        <v>44</v>
      </c>
      <c r="D286" s="29"/>
      <c r="E286" s="29"/>
      <c r="F286" s="34">
        <v>0</v>
      </c>
      <c r="G286" s="29">
        <f>C286*F286</f>
        <v>0</v>
      </c>
      <c r="H286" s="29">
        <f aca="true" t="shared" si="59" ref="H286:I288">D286+F286</f>
        <v>0</v>
      </c>
      <c r="I286" s="29">
        <f t="shared" si="59"/>
        <v>0</v>
      </c>
      <c r="J286" s="3"/>
      <c r="K286" s="3"/>
    </row>
    <row r="287" spans="1:11" ht="15">
      <c r="A287" s="23" t="s">
        <v>299</v>
      </c>
      <c r="B287" s="24" t="s">
        <v>225</v>
      </c>
      <c r="C287" s="29">
        <v>16</v>
      </c>
      <c r="D287" s="29"/>
      <c r="E287" s="29"/>
      <c r="F287" s="34">
        <v>0</v>
      </c>
      <c r="G287" s="29">
        <f>C287*F287</f>
        <v>0</v>
      </c>
      <c r="H287" s="29">
        <f t="shared" si="59"/>
        <v>0</v>
      </c>
      <c r="I287" s="29">
        <f t="shared" si="59"/>
        <v>0</v>
      </c>
      <c r="J287" s="3"/>
      <c r="K287" s="3"/>
    </row>
    <row r="288" spans="1:11" ht="15">
      <c r="A288" s="23" t="s">
        <v>300</v>
      </c>
      <c r="B288" s="24" t="s">
        <v>301</v>
      </c>
      <c r="C288" s="29">
        <v>1</v>
      </c>
      <c r="D288" s="29"/>
      <c r="E288" s="29"/>
      <c r="F288" s="34">
        <v>0</v>
      </c>
      <c r="G288" s="29">
        <f>C288*F288</f>
        <v>0</v>
      </c>
      <c r="H288" s="29">
        <f t="shared" si="59"/>
        <v>0</v>
      </c>
      <c r="I288" s="29">
        <f t="shared" si="59"/>
        <v>0</v>
      </c>
      <c r="J288" s="3"/>
      <c r="K288" s="3"/>
    </row>
    <row r="289" spans="1:11" ht="30">
      <c r="A289" s="17" t="s">
        <v>312</v>
      </c>
      <c r="B289" s="5" t="s">
        <v>12</v>
      </c>
      <c r="C289" s="12"/>
      <c r="D289" s="12"/>
      <c r="E289" s="12">
        <f>SUM(E267:E288)</f>
        <v>0</v>
      </c>
      <c r="F289" s="12"/>
      <c r="G289" s="12">
        <f>SUM(G267:G288)</f>
        <v>0</v>
      </c>
      <c r="H289" s="12"/>
      <c r="I289" s="12">
        <f>SUM(I267:I288)</f>
        <v>0</v>
      </c>
      <c r="J289" s="3"/>
      <c r="K289" s="3"/>
    </row>
    <row r="290" spans="1:11" ht="15">
      <c r="A290" s="23" t="s">
        <v>12</v>
      </c>
      <c r="B290" s="24" t="s">
        <v>12</v>
      </c>
      <c r="C290" s="29"/>
      <c r="D290" s="29"/>
      <c r="E290" s="29"/>
      <c r="F290" s="29"/>
      <c r="G290" s="29"/>
      <c r="H290" s="29">
        <f>D290+F290</f>
        <v>0</v>
      </c>
      <c r="I290" s="29">
        <f>E290+G290</f>
        <v>0</v>
      </c>
      <c r="J290" s="3"/>
      <c r="K290" s="3"/>
    </row>
    <row r="291" spans="1:11" ht="15">
      <c r="A291" s="17" t="s">
        <v>313</v>
      </c>
      <c r="B291" s="5" t="s">
        <v>12</v>
      </c>
      <c r="C291" s="12"/>
      <c r="D291" s="12"/>
      <c r="E291" s="12"/>
      <c r="F291" s="12"/>
      <c r="G291" s="12"/>
      <c r="H291" s="12"/>
      <c r="I291" s="12"/>
      <c r="J291" s="3"/>
      <c r="K291" s="3"/>
    </row>
    <row r="292" spans="1:11" ht="15">
      <c r="A292" s="31" t="s">
        <v>314</v>
      </c>
      <c r="B292" s="32" t="s">
        <v>12</v>
      </c>
      <c r="C292" s="33"/>
      <c r="D292" s="33"/>
      <c r="E292" s="33"/>
      <c r="F292" s="33"/>
      <c r="G292" s="33"/>
      <c r="H292" s="33"/>
      <c r="I292" s="33"/>
      <c r="J292" s="3"/>
      <c r="K292" s="3"/>
    </row>
    <row r="293" spans="1:11" ht="30">
      <c r="A293" s="21" t="s">
        <v>315</v>
      </c>
      <c r="B293" s="13" t="s">
        <v>12</v>
      </c>
      <c r="C293" s="14"/>
      <c r="D293" s="14"/>
      <c r="E293" s="14"/>
      <c r="F293" s="14"/>
      <c r="G293" s="14"/>
      <c r="H293" s="14">
        <f aca="true" t="shared" si="60" ref="H293:H302">D293+F293</f>
        <v>0</v>
      </c>
      <c r="I293" s="14">
        <f aca="true" t="shared" si="61" ref="I293:I302">E293+G293</f>
        <v>0</v>
      </c>
      <c r="J293" s="3"/>
      <c r="K293" s="3"/>
    </row>
    <row r="294" spans="1:11" ht="15">
      <c r="A294" s="23" t="s">
        <v>316</v>
      </c>
      <c r="B294" s="24" t="s">
        <v>58</v>
      </c>
      <c r="C294" s="29">
        <v>1</v>
      </c>
      <c r="D294" s="34">
        <v>0</v>
      </c>
      <c r="E294" s="29">
        <f aca="true" t="shared" si="62" ref="E294:E302">C294*D294</f>
        <v>0</v>
      </c>
      <c r="F294" s="34">
        <v>0</v>
      </c>
      <c r="G294" s="29">
        <f aca="true" t="shared" si="63" ref="G294:G302">C294*F294</f>
        <v>0</v>
      </c>
      <c r="H294" s="29">
        <f t="shared" si="60"/>
        <v>0</v>
      </c>
      <c r="I294" s="29">
        <f t="shared" si="61"/>
        <v>0</v>
      </c>
      <c r="J294" s="3"/>
      <c r="K294" s="3"/>
    </row>
    <row r="295" spans="1:11" ht="30">
      <c r="A295" s="23" t="s">
        <v>317</v>
      </c>
      <c r="B295" s="24" t="s">
        <v>58</v>
      </c>
      <c r="C295" s="29">
        <v>1</v>
      </c>
      <c r="D295" s="34">
        <v>0</v>
      </c>
      <c r="E295" s="29">
        <f t="shared" si="62"/>
        <v>0</v>
      </c>
      <c r="F295" s="34">
        <v>0</v>
      </c>
      <c r="G295" s="29">
        <f t="shared" si="63"/>
        <v>0</v>
      </c>
      <c r="H295" s="29">
        <f t="shared" si="60"/>
        <v>0</v>
      </c>
      <c r="I295" s="29">
        <f t="shared" si="61"/>
        <v>0</v>
      </c>
      <c r="J295" s="3"/>
      <c r="K295" s="3"/>
    </row>
    <row r="296" spans="1:11" ht="15">
      <c r="A296" s="23" t="s">
        <v>318</v>
      </c>
      <c r="B296" s="24" t="s">
        <v>58</v>
      </c>
      <c r="C296" s="29">
        <v>1</v>
      </c>
      <c r="D296" s="34">
        <v>0</v>
      </c>
      <c r="E296" s="29">
        <f t="shared" si="62"/>
        <v>0</v>
      </c>
      <c r="F296" s="34">
        <v>0</v>
      </c>
      <c r="G296" s="29">
        <f t="shared" si="63"/>
        <v>0</v>
      </c>
      <c r="H296" s="29">
        <f t="shared" si="60"/>
        <v>0</v>
      </c>
      <c r="I296" s="29">
        <f t="shared" si="61"/>
        <v>0</v>
      </c>
      <c r="J296" s="3"/>
      <c r="K296" s="3"/>
    </row>
    <row r="297" spans="1:11" ht="30">
      <c r="A297" s="23" t="s">
        <v>319</v>
      </c>
      <c r="B297" s="24" t="s">
        <v>58</v>
      </c>
      <c r="C297" s="29">
        <v>4</v>
      </c>
      <c r="D297" s="34">
        <v>0</v>
      </c>
      <c r="E297" s="29">
        <f t="shared" si="62"/>
        <v>0</v>
      </c>
      <c r="F297" s="34">
        <v>0</v>
      </c>
      <c r="G297" s="29">
        <f t="shared" si="63"/>
        <v>0</v>
      </c>
      <c r="H297" s="29">
        <f t="shared" si="60"/>
        <v>0</v>
      </c>
      <c r="I297" s="29">
        <f t="shared" si="61"/>
        <v>0</v>
      </c>
      <c r="J297" s="3"/>
      <c r="K297" s="3"/>
    </row>
    <row r="298" spans="1:11" ht="30">
      <c r="A298" s="23" t="s">
        <v>320</v>
      </c>
      <c r="B298" s="24" t="s">
        <v>58</v>
      </c>
      <c r="C298" s="29">
        <v>4</v>
      </c>
      <c r="D298" s="34">
        <v>0</v>
      </c>
      <c r="E298" s="29">
        <f t="shared" si="62"/>
        <v>0</v>
      </c>
      <c r="F298" s="34">
        <v>0</v>
      </c>
      <c r="G298" s="29">
        <f t="shared" si="63"/>
        <v>0</v>
      </c>
      <c r="H298" s="29">
        <f t="shared" si="60"/>
        <v>0</v>
      </c>
      <c r="I298" s="29">
        <f t="shared" si="61"/>
        <v>0</v>
      </c>
      <c r="J298" s="3"/>
      <c r="K298" s="3"/>
    </row>
    <row r="299" spans="1:11" ht="15">
      <c r="A299" s="23" t="s">
        <v>321</v>
      </c>
      <c r="B299" s="24" t="s">
        <v>58</v>
      </c>
      <c r="C299" s="29">
        <v>4</v>
      </c>
      <c r="D299" s="34">
        <v>0</v>
      </c>
      <c r="E299" s="29">
        <f t="shared" si="62"/>
        <v>0</v>
      </c>
      <c r="F299" s="34">
        <v>0</v>
      </c>
      <c r="G299" s="29">
        <f t="shared" si="63"/>
        <v>0</v>
      </c>
      <c r="H299" s="29">
        <f t="shared" si="60"/>
        <v>0</v>
      </c>
      <c r="I299" s="29">
        <f t="shared" si="61"/>
        <v>0</v>
      </c>
      <c r="J299" s="3"/>
      <c r="K299" s="3"/>
    </row>
    <row r="300" spans="1:11" ht="15">
      <c r="A300" s="23" t="s">
        <v>322</v>
      </c>
      <c r="B300" s="24" t="s">
        <v>58</v>
      </c>
      <c r="C300" s="29">
        <v>24</v>
      </c>
      <c r="D300" s="34">
        <v>0</v>
      </c>
      <c r="E300" s="29">
        <f t="shared" si="62"/>
        <v>0</v>
      </c>
      <c r="F300" s="34">
        <v>0</v>
      </c>
      <c r="G300" s="29">
        <f t="shared" si="63"/>
        <v>0</v>
      </c>
      <c r="H300" s="29">
        <f t="shared" si="60"/>
        <v>0</v>
      </c>
      <c r="I300" s="29">
        <f t="shared" si="61"/>
        <v>0</v>
      </c>
      <c r="J300" s="3"/>
      <c r="K300" s="3"/>
    </row>
    <row r="301" spans="1:11" ht="15">
      <c r="A301" s="23" t="s">
        <v>323</v>
      </c>
      <c r="B301" s="24" t="s">
        <v>58</v>
      </c>
      <c r="C301" s="29">
        <v>4</v>
      </c>
      <c r="D301" s="34">
        <v>0</v>
      </c>
      <c r="E301" s="29">
        <f t="shared" si="62"/>
        <v>0</v>
      </c>
      <c r="F301" s="34">
        <v>0</v>
      </c>
      <c r="G301" s="29">
        <f t="shared" si="63"/>
        <v>0</v>
      </c>
      <c r="H301" s="29">
        <f t="shared" si="60"/>
        <v>0</v>
      </c>
      <c r="I301" s="29">
        <f t="shared" si="61"/>
        <v>0</v>
      </c>
      <c r="J301" s="3"/>
      <c r="K301" s="3"/>
    </row>
    <row r="302" spans="1:11" ht="15">
      <c r="A302" s="23" t="s">
        <v>324</v>
      </c>
      <c r="B302" s="24" t="s">
        <v>301</v>
      </c>
      <c r="C302" s="29">
        <v>1</v>
      </c>
      <c r="D302" s="34">
        <v>0</v>
      </c>
      <c r="E302" s="29">
        <f t="shared" si="62"/>
        <v>0</v>
      </c>
      <c r="F302" s="34">
        <v>0</v>
      </c>
      <c r="G302" s="29">
        <f t="shared" si="63"/>
        <v>0</v>
      </c>
      <c r="H302" s="29">
        <f t="shared" si="60"/>
        <v>0</v>
      </c>
      <c r="I302" s="29">
        <f t="shared" si="61"/>
        <v>0</v>
      </c>
      <c r="J302" s="3"/>
      <c r="K302" s="3"/>
    </row>
    <row r="303" spans="1:11" ht="15">
      <c r="A303" s="31" t="s">
        <v>325</v>
      </c>
      <c r="B303" s="32" t="s">
        <v>12</v>
      </c>
      <c r="C303" s="33"/>
      <c r="D303" s="33"/>
      <c r="E303" s="33">
        <f>SUM(E293:E302)</f>
        <v>0</v>
      </c>
      <c r="F303" s="33"/>
      <c r="G303" s="33">
        <f>SUM(G293:G302)</f>
        <v>0</v>
      </c>
      <c r="H303" s="33"/>
      <c r="I303" s="33">
        <f>SUM(I293:I302)</f>
        <v>0</v>
      </c>
      <c r="J303" s="3"/>
      <c r="K303" s="3"/>
    </row>
    <row r="304" spans="1:11" ht="15">
      <c r="A304" s="23" t="s">
        <v>12</v>
      </c>
      <c r="B304" s="24" t="s">
        <v>12</v>
      </c>
      <c r="C304" s="29"/>
      <c r="D304" s="29"/>
      <c r="E304" s="29"/>
      <c r="F304" s="29"/>
      <c r="G304" s="29"/>
      <c r="H304" s="29">
        <f>D304+F304</f>
        <v>0</v>
      </c>
      <c r="I304" s="29">
        <f>E304+G304</f>
        <v>0</v>
      </c>
      <c r="J304" s="3"/>
      <c r="K304" s="3"/>
    </row>
    <row r="305" spans="1:11" ht="15">
      <c r="A305" s="31" t="s">
        <v>326</v>
      </c>
      <c r="B305" s="32" t="s">
        <v>12</v>
      </c>
      <c r="C305" s="33"/>
      <c r="D305" s="33"/>
      <c r="E305" s="33"/>
      <c r="F305" s="33"/>
      <c r="G305" s="33"/>
      <c r="H305" s="33"/>
      <c r="I305" s="33"/>
      <c r="J305" s="3"/>
      <c r="K305" s="3"/>
    </row>
    <row r="306" spans="1:11" ht="15">
      <c r="A306" s="23" t="s">
        <v>92</v>
      </c>
      <c r="B306" s="24" t="s">
        <v>58</v>
      </c>
      <c r="C306" s="29">
        <v>12</v>
      </c>
      <c r="D306" s="34">
        <v>0</v>
      </c>
      <c r="E306" s="29">
        <f>C306*D306</f>
        <v>0</v>
      </c>
      <c r="F306" s="34">
        <v>0</v>
      </c>
      <c r="G306" s="29">
        <f>C306*F306</f>
        <v>0</v>
      </c>
      <c r="H306" s="29">
        <f aca="true" t="shared" si="64" ref="H306:I309">D306+F306</f>
        <v>0</v>
      </c>
      <c r="I306" s="29">
        <f t="shared" si="64"/>
        <v>0</v>
      </c>
      <c r="J306" s="3"/>
      <c r="K306" s="3"/>
    </row>
    <row r="307" spans="1:11" ht="15">
      <c r="A307" s="23" t="s">
        <v>93</v>
      </c>
      <c r="B307" s="24" t="s">
        <v>58</v>
      </c>
      <c r="C307" s="29">
        <v>6</v>
      </c>
      <c r="D307" s="34">
        <v>0</v>
      </c>
      <c r="E307" s="29">
        <f>C307*D307</f>
        <v>0</v>
      </c>
      <c r="F307" s="34">
        <v>0</v>
      </c>
      <c r="G307" s="29">
        <f>C307*F307</f>
        <v>0</v>
      </c>
      <c r="H307" s="29">
        <f t="shared" si="64"/>
        <v>0</v>
      </c>
      <c r="I307" s="29">
        <f t="shared" si="64"/>
        <v>0</v>
      </c>
      <c r="J307" s="3"/>
      <c r="K307" s="3"/>
    </row>
    <row r="308" spans="1:11" ht="15">
      <c r="A308" s="23" t="s">
        <v>94</v>
      </c>
      <c r="B308" s="24" t="s">
        <v>58</v>
      </c>
      <c r="C308" s="29">
        <v>2</v>
      </c>
      <c r="D308" s="34">
        <v>0</v>
      </c>
      <c r="E308" s="29">
        <f>C308*D308</f>
        <v>0</v>
      </c>
      <c r="F308" s="34">
        <v>0</v>
      </c>
      <c r="G308" s="29">
        <f>C308*F308</f>
        <v>0</v>
      </c>
      <c r="H308" s="29">
        <f t="shared" si="64"/>
        <v>0</v>
      </c>
      <c r="I308" s="29">
        <f t="shared" si="64"/>
        <v>0</v>
      </c>
      <c r="J308" s="3"/>
      <c r="K308" s="3"/>
    </row>
    <row r="309" spans="1:11" ht="15">
      <c r="A309" s="23" t="s">
        <v>105</v>
      </c>
      <c r="B309" s="24" t="s">
        <v>106</v>
      </c>
      <c r="C309" s="29">
        <v>285</v>
      </c>
      <c r="D309" s="34">
        <v>0</v>
      </c>
      <c r="E309" s="29">
        <f>C309*D309</f>
        <v>0</v>
      </c>
      <c r="F309" s="34">
        <v>0</v>
      </c>
      <c r="G309" s="29">
        <f>C309*F309</f>
        <v>0</v>
      </c>
      <c r="H309" s="29">
        <f t="shared" si="64"/>
        <v>0</v>
      </c>
      <c r="I309" s="29">
        <f t="shared" si="64"/>
        <v>0</v>
      </c>
      <c r="J309" s="3"/>
      <c r="K309" s="3"/>
    </row>
    <row r="310" spans="1:11" ht="15">
      <c r="A310" s="21" t="s">
        <v>327</v>
      </c>
      <c r="B310" s="13" t="s">
        <v>12</v>
      </c>
      <c r="C310" s="14"/>
      <c r="D310" s="14"/>
      <c r="E310" s="14"/>
      <c r="F310" s="14"/>
      <c r="G310" s="14"/>
      <c r="H310" s="14"/>
      <c r="I310" s="14"/>
      <c r="J310" s="3"/>
      <c r="K310" s="3"/>
    </row>
    <row r="311" spans="1:11" ht="15">
      <c r="A311" s="23" t="s">
        <v>328</v>
      </c>
      <c r="B311" s="24" t="s">
        <v>106</v>
      </c>
      <c r="C311" s="29">
        <v>671</v>
      </c>
      <c r="D311" s="34">
        <v>0</v>
      </c>
      <c r="E311" s="29">
        <f>C311*D311</f>
        <v>0</v>
      </c>
      <c r="F311" s="34">
        <v>0</v>
      </c>
      <c r="G311" s="29">
        <f>C311*F311</f>
        <v>0</v>
      </c>
      <c r="H311" s="29">
        <f aca="true" t="shared" si="65" ref="H311:I313">D311+F311</f>
        <v>0</v>
      </c>
      <c r="I311" s="29">
        <f t="shared" si="65"/>
        <v>0</v>
      </c>
      <c r="J311" s="3"/>
      <c r="K311" s="3"/>
    </row>
    <row r="312" spans="1:11" ht="15">
      <c r="A312" s="23" t="s">
        <v>329</v>
      </c>
      <c r="B312" s="24" t="s">
        <v>106</v>
      </c>
      <c r="C312" s="29">
        <v>671</v>
      </c>
      <c r="D312" s="34">
        <v>0</v>
      </c>
      <c r="E312" s="29">
        <f>C312*D312</f>
        <v>0</v>
      </c>
      <c r="F312" s="34">
        <v>0</v>
      </c>
      <c r="G312" s="29">
        <f>C312*F312</f>
        <v>0</v>
      </c>
      <c r="H312" s="29">
        <f t="shared" si="65"/>
        <v>0</v>
      </c>
      <c r="I312" s="29">
        <f t="shared" si="65"/>
        <v>0</v>
      </c>
      <c r="J312" s="3"/>
      <c r="K312" s="3"/>
    </row>
    <row r="313" spans="1:11" ht="30">
      <c r="A313" s="23" t="s">
        <v>297</v>
      </c>
      <c r="B313" s="24" t="s">
        <v>298</v>
      </c>
      <c r="C313" s="29">
        <v>96</v>
      </c>
      <c r="D313" s="29"/>
      <c r="E313" s="29"/>
      <c r="F313" s="34">
        <v>0</v>
      </c>
      <c r="G313" s="29">
        <f>C313*F313</f>
        <v>0</v>
      </c>
      <c r="H313" s="29">
        <f t="shared" si="65"/>
        <v>0</v>
      </c>
      <c r="I313" s="29">
        <f t="shared" si="65"/>
        <v>0</v>
      </c>
      <c r="J313" s="3"/>
      <c r="K313" s="3"/>
    </row>
    <row r="314" spans="1:11" ht="15">
      <c r="A314" s="21" t="s">
        <v>147</v>
      </c>
      <c r="B314" s="13" t="s">
        <v>12</v>
      </c>
      <c r="C314" s="14"/>
      <c r="D314" s="14"/>
      <c r="E314" s="14"/>
      <c r="F314" s="14"/>
      <c r="G314" s="14"/>
      <c r="H314" s="14"/>
      <c r="I314" s="14"/>
      <c r="J314" s="3"/>
      <c r="K314" s="3"/>
    </row>
    <row r="315" spans="1:11" ht="15">
      <c r="A315" s="23" t="s">
        <v>148</v>
      </c>
      <c r="B315" s="24" t="s">
        <v>106</v>
      </c>
      <c r="C315" s="29">
        <v>49</v>
      </c>
      <c r="D315" s="34">
        <v>0</v>
      </c>
      <c r="E315" s="29">
        <f>C315*D315</f>
        <v>0</v>
      </c>
      <c r="F315" s="34">
        <v>0</v>
      </c>
      <c r="G315" s="29">
        <f>C315*F315</f>
        <v>0</v>
      </c>
      <c r="H315" s="29">
        <f aca="true" t="shared" si="66" ref="H315:I318">D315+F315</f>
        <v>0</v>
      </c>
      <c r="I315" s="29">
        <f t="shared" si="66"/>
        <v>0</v>
      </c>
      <c r="J315" s="3"/>
      <c r="K315" s="3"/>
    </row>
    <row r="316" spans="1:11" ht="30">
      <c r="A316" s="23" t="s">
        <v>330</v>
      </c>
      <c r="B316" s="24" t="s">
        <v>225</v>
      </c>
      <c r="C316" s="29">
        <v>16</v>
      </c>
      <c r="D316" s="29"/>
      <c r="E316" s="29"/>
      <c r="F316" s="34">
        <v>0</v>
      </c>
      <c r="G316" s="29">
        <f>C316*F316</f>
        <v>0</v>
      </c>
      <c r="H316" s="29">
        <f t="shared" si="66"/>
        <v>0</v>
      </c>
      <c r="I316" s="29">
        <f t="shared" si="66"/>
        <v>0</v>
      </c>
      <c r="J316" s="3"/>
      <c r="K316" s="3"/>
    </row>
    <row r="317" spans="1:11" ht="15">
      <c r="A317" s="23" t="s">
        <v>300</v>
      </c>
      <c r="B317" s="24" t="s">
        <v>58</v>
      </c>
      <c r="C317" s="29">
        <v>1</v>
      </c>
      <c r="D317" s="29"/>
      <c r="E317" s="29"/>
      <c r="F317" s="34">
        <v>0</v>
      </c>
      <c r="G317" s="29">
        <f>C317*F317</f>
        <v>0</v>
      </c>
      <c r="H317" s="29">
        <f t="shared" si="66"/>
        <v>0</v>
      </c>
      <c r="I317" s="29">
        <f t="shared" si="66"/>
        <v>0</v>
      </c>
      <c r="J317" s="3"/>
      <c r="K317" s="3"/>
    </row>
    <row r="318" spans="1:11" ht="15">
      <c r="A318" s="23" t="s">
        <v>331</v>
      </c>
      <c r="B318" s="24" t="s">
        <v>58</v>
      </c>
      <c r="C318" s="29">
        <v>1</v>
      </c>
      <c r="D318" s="29"/>
      <c r="E318" s="29"/>
      <c r="F318" s="34">
        <v>0</v>
      </c>
      <c r="G318" s="29">
        <f>C318*F318</f>
        <v>0</v>
      </c>
      <c r="H318" s="29">
        <f t="shared" si="66"/>
        <v>0</v>
      </c>
      <c r="I318" s="29">
        <f t="shared" si="66"/>
        <v>0</v>
      </c>
      <c r="J318" s="3"/>
      <c r="K318" s="3"/>
    </row>
    <row r="319" spans="1:11" ht="15">
      <c r="A319" s="31" t="s">
        <v>332</v>
      </c>
      <c r="B319" s="32" t="s">
        <v>12</v>
      </c>
      <c r="C319" s="33"/>
      <c r="D319" s="33"/>
      <c r="E319" s="33">
        <f>SUM(E306:E318)</f>
        <v>0</v>
      </c>
      <c r="F319" s="33"/>
      <c r="G319" s="33">
        <f>SUM(G306:G318)</f>
        <v>0</v>
      </c>
      <c r="H319" s="33"/>
      <c r="I319" s="33">
        <f>SUM(I306:I318)</f>
        <v>0</v>
      </c>
      <c r="J319" s="3"/>
      <c r="K319" s="3"/>
    </row>
    <row r="320" spans="1:11" ht="15">
      <c r="A320" s="17" t="s">
        <v>333</v>
      </c>
      <c r="B320" s="5" t="s">
        <v>12</v>
      </c>
      <c r="C320" s="12"/>
      <c r="D320" s="12"/>
      <c r="E320" s="12">
        <f>SUM(E292:E302,E304,E306:E318)</f>
        <v>0</v>
      </c>
      <c r="F320" s="12"/>
      <c r="G320" s="12">
        <f>SUM(G292:G302,G304,G306:G318)</f>
        <v>0</v>
      </c>
      <c r="H320" s="12"/>
      <c r="I320" s="12">
        <f>SUM(I292:I302,I304,I306:I318)</f>
        <v>0</v>
      </c>
      <c r="J320" s="3"/>
      <c r="K320" s="3"/>
    </row>
    <row r="321" spans="1:11" ht="15">
      <c r="A321" s="23" t="s">
        <v>12</v>
      </c>
      <c r="B321" s="24" t="s">
        <v>12</v>
      </c>
      <c r="C321" s="25"/>
      <c r="D321" s="25"/>
      <c r="E321" s="25"/>
      <c r="F321" s="25"/>
      <c r="G321" s="25"/>
      <c r="H321" s="25">
        <f>D321+F321</f>
        <v>0</v>
      </c>
      <c r="I321" s="25">
        <f>E321+G321</f>
        <v>0</v>
      </c>
      <c r="J321" s="3"/>
      <c r="K321" s="3"/>
    </row>
    <row r="322" spans="1:11" ht="15">
      <c r="A322" s="17" t="s">
        <v>334</v>
      </c>
      <c r="B322" s="5" t="s">
        <v>12</v>
      </c>
      <c r="C322" s="12"/>
      <c r="D322" s="12"/>
      <c r="E322" s="12"/>
      <c r="F322" s="12"/>
      <c r="G322" s="12"/>
      <c r="H322" s="12"/>
      <c r="I322" s="12"/>
      <c r="J322" s="3"/>
      <c r="K322" s="3"/>
    </row>
    <row r="323" spans="1:11" ht="15">
      <c r="A323" s="23" t="s">
        <v>92</v>
      </c>
      <c r="B323" s="24" t="s">
        <v>58</v>
      </c>
      <c r="C323" s="29">
        <v>2</v>
      </c>
      <c r="D323" s="34">
        <v>0</v>
      </c>
      <c r="E323" s="29">
        <f>C323*D323</f>
        <v>0</v>
      </c>
      <c r="F323" s="34">
        <v>0</v>
      </c>
      <c r="G323" s="29">
        <f>C323*F323</f>
        <v>0</v>
      </c>
      <c r="H323" s="29">
        <f aca="true" t="shared" si="67" ref="H323:I325">D323+F323</f>
        <v>0</v>
      </c>
      <c r="I323" s="29">
        <f t="shared" si="67"/>
        <v>0</v>
      </c>
      <c r="J323" s="3"/>
      <c r="K323" s="3"/>
    </row>
    <row r="324" spans="1:11" ht="15">
      <c r="A324" s="23" t="s">
        <v>93</v>
      </c>
      <c r="B324" s="24" t="s">
        <v>58</v>
      </c>
      <c r="C324" s="29">
        <v>3</v>
      </c>
      <c r="D324" s="34">
        <v>0</v>
      </c>
      <c r="E324" s="29">
        <f>C324*D324</f>
        <v>0</v>
      </c>
      <c r="F324" s="34">
        <v>0</v>
      </c>
      <c r="G324" s="29">
        <f>C324*F324</f>
        <v>0</v>
      </c>
      <c r="H324" s="29">
        <f t="shared" si="67"/>
        <v>0</v>
      </c>
      <c r="I324" s="29">
        <f t="shared" si="67"/>
        <v>0</v>
      </c>
      <c r="J324" s="3"/>
      <c r="K324" s="3"/>
    </row>
    <row r="325" spans="1:11" ht="15">
      <c r="A325" s="23" t="s">
        <v>105</v>
      </c>
      <c r="B325" s="24" t="s">
        <v>106</v>
      </c>
      <c r="C325" s="29">
        <v>56</v>
      </c>
      <c r="D325" s="34">
        <v>0</v>
      </c>
      <c r="E325" s="29">
        <f>C325*D325</f>
        <v>0</v>
      </c>
      <c r="F325" s="34">
        <v>0</v>
      </c>
      <c r="G325" s="29">
        <f>C325*F325</f>
        <v>0</v>
      </c>
      <c r="H325" s="29">
        <f t="shared" si="67"/>
        <v>0</v>
      </c>
      <c r="I325" s="29">
        <f t="shared" si="67"/>
        <v>0</v>
      </c>
      <c r="J325" s="3"/>
      <c r="K325" s="3"/>
    </row>
    <row r="326" spans="1:11" ht="15">
      <c r="A326" s="21" t="s">
        <v>335</v>
      </c>
      <c r="B326" s="13" t="s">
        <v>12</v>
      </c>
      <c r="C326" s="14"/>
      <c r="D326" s="14"/>
      <c r="E326" s="14"/>
      <c r="F326" s="14"/>
      <c r="G326" s="14"/>
      <c r="H326" s="14"/>
      <c r="I326" s="14"/>
      <c r="J326" s="3"/>
      <c r="K326" s="3"/>
    </row>
    <row r="327" spans="1:11" ht="15">
      <c r="A327" s="23" t="s">
        <v>264</v>
      </c>
      <c r="B327" s="24" t="s">
        <v>106</v>
      </c>
      <c r="C327" s="29">
        <v>63</v>
      </c>
      <c r="D327" s="34">
        <v>0</v>
      </c>
      <c r="E327" s="29">
        <f>C327*D327</f>
        <v>0</v>
      </c>
      <c r="F327" s="34">
        <v>0</v>
      </c>
      <c r="G327" s="29">
        <f>C327*F327</f>
        <v>0</v>
      </c>
      <c r="H327" s="29">
        <f aca="true" t="shared" si="68" ref="H327:I330">D327+F327</f>
        <v>0</v>
      </c>
      <c r="I327" s="29">
        <f t="shared" si="68"/>
        <v>0</v>
      </c>
      <c r="J327" s="3"/>
      <c r="K327" s="3"/>
    </row>
    <row r="328" spans="1:11" ht="30">
      <c r="A328" s="23" t="s">
        <v>297</v>
      </c>
      <c r="B328" s="24" t="s">
        <v>298</v>
      </c>
      <c r="C328" s="29">
        <v>24</v>
      </c>
      <c r="D328" s="29"/>
      <c r="E328" s="29"/>
      <c r="F328" s="34">
        <v>0</v>
      </c>
      <c r="G328" s="29">
        <f>C328*F328</f>
        <v>0</v>
      </c>
      <c r="H328" s="29">
        <f t="shared" si="68"/>
        <v>0</v>
      </c>
      <c r="I328" s="29">
        <f t="shared" si="68"/>
        <v>0</v>
      </c>
      <c r="J328" s="3"/>
      <c r="K328" s="3"/>
    </row>
    <row r="329" spans="1:11" ht="45">
      <c r="A329" s="21" t="s">
        <v>336</v>
      </c>
      <c r="B329" s="13" t="s">
        <v>12</v>
      </c>
      <c r="C329" s="14"/>
      <c r="D329" s="14"/>
      <c r="E329" s="14"/>
      <c r="F329" s="14"/>
      <c r="G329" s="14"/>
      <c r="H329" s="14">
        <f t="shared" si="68"/>
        <v>0</v>
      </c>
      <c r="I329" s="14">
        <f t="shared" si="68"/>
        <v>0</v>
      </c>
      <c r="J329" s="3"/>
      <c r="K329" s="3"/>
    </row>
    <row r="330" spans="1:11" ht="195">
      <c r="A330" s="30" t="s">
        <v>337</v>
      </c>
      <c r="B330" s="24" t="s">
        <v>338</v>
      </c>
      <c r="C330" s="29">
        <v>1</v>
      </c>
      <c r="D330" s="34">
        <v>0</v>
      </c>
      <c r="E330" s="29">
        <f>C330*D330</f>
        <v>0</v>
      </c>
      <c r="F330" s="34">
        <v>0</v>
      </c>
      <c r="G330" s="29">
        <f>C330*F330</f>
        <v>0</v>
      </c>
      <c r="H330" s="29">
        <f t="shared" si="68"/>
        <v>0</v>
      </c>
      <c r="I330" s="29">
        <f t="shared" si="68"/>
        <v>0</v>
      </c>
      <c r="J330" s="3"/>
      <c r="K330" s="3"/>
    </row>
    <row r="331" spans="1:11" ht="15">
      <c r="A331" s="21" t="s">
        <v>339</v>
      </c>
      <c r="B331" s="13" t="s">
        <v>12</v>
      </c>
      <c r="C331" s="14"/>
      <c r="D331" s="14"/>
      <c r="E331" s="14"/>
      <c r="F331" s="14"/>
      <c r="G331" s="14"/>
      <c r="H331" s="14"/>
      <c r="I331" s="14"/>
      <c r="J331" s="3"/>
      <c r="K331" s="3"/>
    </row>
    <row r="332" spans="1:11" ht="30">
      <c r="A332" s="23" t="s">
        <v>340</v>
      </c>
      <c r="B332" s="24" t="s">
        <v>58</v>
      </c>
      <c r="C332" s="29">
        <v>2</v>
      </c>
      <c r="D332" s="34">
        <v>0</v>
      </c>
      <c r="E332" s="29">
        <f>C332*D332</f>
        <v>0</v>
      </c>
      <c r="F332" s="34">
        <v>0</v>
      </c>
      <c r="G332" s="29">
        <f>C332*F332</f>
        <v>0</v>
      </c>
      <c r="H332" s="29">
        <f aca="true" t="shared" si="69" ref="H332:I334">D332+F332</f>
        <v>0</v>
      </c>
      <c r="I332" s="29">
        <f t="shared" si="69"/>
        <v>0</v>
      </c>
      <c r="J332" s="3"/>
      <c r="K332" s="3"/>
    </row>
    <row r="333" spans="1:11" ht="30">
      <c r="A333" s="23" t="s">
        <v>341</v>
      </c>
      <c r="B333" s="24" t="s">
        <v>58</v>
      </c>
      <c r="C333" s="29">
        <v>1</v>
      </c>
      <c r="D333" s="34">
        <v>0</v>
      </c>
      <c r="E333" s="29">
        <f>C333*D333</f>
        <v>0</v>
      </c>
      <c r="F333" s="34">
        <v>0</v>
      </c>
      <c r="G333" s="29">
        <f>C333*F333</f>
        <v>0</v>
      </c>
      <c r="H333" s="29">
        <f t="shared" si="69"/>
        <v>0</v>
      </c>
      <c r="I333" s="29">
        <f t="shared" si="69"/>
        <v>0</v>
      </c>
      <c r="J333" s="3"/>
      <c r="K333" s="3"/>
    </row>
    <row r="334" spans="1:11" ht="15">
      <c r="A334" s="23" t="s">
        <v>342</v>
      </c>
      <c r="B334" s="24" t="s">
        <v>58</v>
      </c>
      <c r="C334" s="29">
        <v>1</v>
      </c>
      <c r="D334" s="34">
        <v>0</v>
      </c>
      <c r="E334" s="29">
        <f>C334*D334</f>
        <v>0</v>
      </c>
      <c r="F334" s="34">
        <v>0</v>
      </c>
      <c r="G334" s="29">
        <f>C334*F334</f>
        <v>0</v>
      </c>
      <c r="H334" s="29">
        <f t="shared" si="69"/>
        <v>0</v>
      </c>
      <c r="I334" s="29">
        <f t="shared" si="69"/>
        <v>0</v>
      </c>
      <c r="J334" s="3"/>
      <c r="K334" s="3"/>
    </row>
    <row r="335" spans="1:11" ht="15">
      <c r="A335" s="17" t="s">
        <v>343</v>
      </c>
      <c r="B335" s="5" t="s">
        <v>12</v>
      </c>
      <c r="C335" s="12"/>
      <c r="D335" s="12"/>
      <c r="E335" s="12">
        <f>SUM(E323:E334)</f>
        <v>0</v>
      </c>
      <c r="F335" s="12"/>
      <c r="G335" s="12">
        <f>SUM(G323:G334)</f>
        <v>0</v>
      </c>
      <c r="H335" s="12"/>
      <c r="I335" s="12">
        <f>SUM(I323:I334)</f>
        <v>0</v>
      </c>
      <c r="J335" s="3"/>
      <c r="K335" s="3"/>
    </row>
    <row r="336" spans="1:11" ht="15">
      <c r="A336" s="26" t="s">
        <v>344</v>
      </c>
      <c r="B336" s="27" t="s">
        <v>12</v>
      </c>
      <c r="C336" s="28"/>
      <c r="D336" s="28"/>
      <c r="E336" s="28">
        <f>SUM(E190,E192:E198,E200,E202:E206,E208,E210:E232,E234,E236,E239,E241:E263,E265,E267:E288,E290,E293:E302,E304,E306:E318,E321,E323:E334)</f>
        <v>0</v>
      </c>
      <c r="F336" s="28"/>
      <c r="G336" s="28">
        <f>SUM(G190,G192:G198,G200,G202:G206,G208,G210:G232,G234,G236,G239,G241:G263,G265,G267:G288,G290,G293:G302,G304,G306:G318,G321,G323:G334)</f>
        <v>0</v>
      </c>
      <c r="H336" s="28"/>
      <c r="I336" s="28">
        <f>SUM(I190,I192:I198,I200,I202:I206,I208,I210:I232,I234,I236,I239,I241:I263,I265,I267:I288,I290,I293:I302,I304,I306:I318,I321,I323:I334)</f>
        <v>0</v>
      </c>
      <c r="J336" s="3"/>
      <c r="K336" s="3"/>
    </row>
    <row r="337" spans="1:11" ht="15">
      <c r="A337" s="23" t="s">
        <v>12</v>
      </c>
      <c r="B337" s="24" t="s">
        <v>12</v>
      </c>
      <c r="C337" s="29"/>
      <c r="D337" s="29"/>
      <c r="E337" s="29"/>
      <c r="F337" s="29"/>
      <c r="G337" s="29"/>
      <c r="H337" s="29">
        <f>D337+F337</f>
        <v>0</v>
      </c>
      <c r="I337" s="29">
        <f>E337+G337</f>
        <v>0</v>
      </c>
      <c r="J337" s="3"/>
      <c r="K337" s="3"/>
    </row>
    <row r="338" spans="1:11" ht="30">
      <c r="A338" s="26" t="s">
        <v>345</v>
      </c>
      <c r="B338" s="27" t="s">
        <v>12</v>
      </c>
      <c r="C338" s="28"/>
      <c r="D338" s="28"/>
      <c r="E338" s="28"/>
      <c r="F338" s="28"/>
      <c r="G338" s="28"/>
      <c r="H338" s="28"/>
      <c r="I338" s="28"/>
      <c r="J338" s="3"/>
      <c r="K338" s="3"/>
    </row>
    <row r="339" spans="1:11" ht="15">
      <c r="A339" s="17" t="s">
        <v>346</v>
      </c>
      <c r="B339" s="5" t="s">
        <v>12</v>
      </c>
      <c r="C339" s="12"/>
      <c r="D339" s="12"/>
      <c r="E339" s="12"/>
      <c r="F339" s="12"/>
      <c r="G339" s="12"/>
      <c r="H339" s="12"/>
      <c r="I339" s="12"/>
      <c r="J339" s="3"/>
      <c r="K339" s="3"/>
    </row>
    <row r="340" spans="1:11" ht="30">
      <c r="A340" s="21" t="s">
        <v>347</v>
      </c>
      <c r="B340" s="13" t="s">
        <v>12</v>
      </c>
      <c r="C340" s="14"/>
      <c r="D340" s="14"/>
      <c r="E340" s="14"/>
      <c r="F340" s="14"/>
      <c r="G340" s="14"/>
      <c r="H340" s="14"/>
      <c r="I340" s="14"/>
      <c r="J340" s="3"/>
      <c r="K340" s="3"/>
    </row>
    <row r="341" spans="1:11" ht="15">
      <c r="A341" s="23" t="s">
        <v>348</v>
      </c>
      <c r="B341" s="24" t="s">
        <v>58</v>
      </c>
      <c r="C341" s="29">
        <v>684</v>
      </c>
      <c r="D341" s="34">
        <v>0</v>
      </c>
      <c r="E341" s="29">
        <f>C341*D341</f>
        <v>0</v>
      </c>
      <c r="F341" s="29"/>
      <c r="G341" s="29"/>
      <c r="H341" s="29">
        <f>D341+F341</f>
        <v>0</v>
      </c>
      <c r="I341" s="29">
        <f>E341+G341</f>
        <v>0</v>
      </c>
      <c r="J341" s="3"/>
      <c r="K341" s="3"/>
    </row>
    <row r="342" spans="1:11" ht="15">
      <c r="A342" s="23" t="s">
        <v>349</v>
      </c>
      <c r="B342" s="24" t="s">
        <v>58</v>
      </c>
      <c r="C342" s="29">
        <v>12</v>
      </c>
      <c r="D342" s="34">
        <v>0</v>
      </c>
      <c r="E342" s="29">
        <f>C342*D342</f>
        <v>0</v>
      </c>
      <c r="F342" s="29"/>
      <c r="G342" s="29"/>
      <c r="H342" s="29">
        <f>D342+F342</f>
        <v>0</v>
      </c>
      <c r="I342" s="29">
        <f>E342+G342</f>
        <v>0</v>
      </c>
      <c r="J342" s="3"/>
      <c r="K342" s="3"/>
    </row>
    <row r="343" spans="1:11" ht="30">
      <c r="A343" s="21" t="s">
        <v>350</v>
      </c>
      <c r="B343" s="13" t="s">
        <v>12</v>
      </c>
      <c r="C343" s="14"/>
      <c r="D343" s="14"/>
      <c r="E343" s="14"/>
      <c r="F343" s="14"/>
      <c r="G343" s="14"/>
      <c r="H343" s="14"/>
      <c r="I343" s="14"/>
      <c r="J343" s="3"/>
      <c r="K343" s="3"/>
    </row>
    <row r="344" spans="1:11" ht="15">
      <c r="A344" s="23" t="s">
        <v>351</v>
      </c>
      <c r="B344" s="24" t="s">
        <v>58</v>
      </c>
      <c r="C344" s="29">
        <v>93</v>
      </c>
      <c r="D344" s="34">
        <v>0</v>
      </c>
      <c r="E344" s="29">
        <f>C344*D344</f>
        <v>0</v>
      </c>
      <c r="F344" s="29"/>
      <c r="G344" s="29"/>
      <c r="H344" s="29">
        <f>D344+F344</f>
        <v>0</v>
      </c>
      <c r="I344" s="29">
        <f>E344+G344</f>
        <v>0</v>
      </c>
      <c r="J344" s="3"/>
      <c r="K344" s="3"/>
    </row>
    <row r="345" spans="1:11" ht="15">
      <c r="A345" s="23" t="s">
        <v>352</v>
      </c>
      <c r="B345" s="24" t="s">
        <v>58</v>
      </c>
      <c r="C345" s="29">
        <v>18</v>
      </c>
      <c r="D345" s="34">
        <v>0</v>
      </c>
      <c r="E345" s="29">
        <f>C345*D345</f>
        <v>0</v>
      </c>
      <c r="F345" s="29"/>
      <c r="G345" s="29"/>
      <c r="H345" s="29">
        <f>D345+F345</f>
        <v>0</v>
      </c>
      <c r="I345" s="29">
        <f>E345+G345</f>
        <v>0</v>
      </c>
      <c r="J345" s="3"/>
      <c r="K345" s="3"/>
    </row>
    <row r="346" spans="1:11" ht="15">
      <c r="A346" s="21" t="s">
        <v>353</v>
      </c>
      <c r="B346" s="13" t="s">
        <v>12</v>
      </c>
      <c r="C346" s="14"/>
      <c r="D346" s="14"/>
      <c r="E346" s="14"/>
      <c r="F346" s="14"/>
      <c r="G346" s="14"/>
      <c r="H346" s="14"/>
      <c r="I346" s="14"/>
      <c r="J346" s="3"/>
      <c r="K346" s="3"/>
    </row>
    <row r="347" spans="1:11" ht="15">
      <c r="A347" s="23" t="s">
        <v>354</v>
      </c>
      <c r="B347" s="24" t="s">
        <v>106</v>
      </c>
      <c r="C347" s="29">
        <v>539</v>
      </c>
      <c r="D347" s="34">
        <v>0</v>
      </c>
      <c r="E347" s="29">
        <f>C347*D347</f>
        <v>0</v>
      </c>
      <c r="F347" s="29"/>
      <c r="G347" s="29"/>
      <c r="H347" s="29">
        <f>D347+F347</f>
        <v>0</v>
      </c>
      <c r="I347" s="29">
        <f>E347+G347</f>
        <v>0</v>
      </c>
      <c r="J347" s="3"/>
      <c r="K347" s="3"/>
    </row>
    <row r="348" spans="1:11" ht="30">
      <c r="A348" s="21" t="s">
        <v>355</v>
      </c>
      <c r="B348" s="13" t="s">
        <v>12</v>
      </c>
      <c r="C348" s="14"/>
      <c r="D348" s="14"/>
      <c r="E348" s="14"/>
      <c r="F348" s="14"/>
      <c r="G348" s="14"/>
      <c r="H348" s="14"/>
      <c r="I348" s="14"/>
      <c r="J348" s="3"/>
      <c r="K348" s="3"/>
    </row>
    <row r="349" spans="1:11" ht="15">
      <c r="A349" s="23" t="s">
        <v>354</v>
      </c>
      <c r="B349" s="24" t="s">
        <v>106</v>
      </c>
      <c r="C349" s="29">
        <v>323</v>
      </c>
      <c r="D349" s="34">
        <v>0</v>
      </c>
      <c r="E349" s="29">
        <f>C349*D349</f>
        <v>0</v>
      </c>
      <c r="F349" s="29"/>
      <c r="G349" s="29"/>
      <c r="H349" s="29">
        <f>D349+F349</f>
        <v>0</v>
      </c>
      <c r="I349" s="29">
        <f>E349+G349</f>
        <v>0</v>
      </c>
      <c r="J349" s="3"/>
      <c r="K349" s="3"/>
    </row>
    <row r="350" spans="1:11" ht="15">
      <c r="A350" s="23" t="s">
        <v>356</v>
      </c>
      <c r="B350" s="24" t="s">
        <v>106</v>
      </c>
      <c r="C350" s="29">
        <v>267</v>
      </c>
      <c r="D350" s="34">
        <v>0</v>
      </c>
      <c r="E350" s="29">
        <f>C350*D350</f>
        <v>0</v>
      </c>
      <c r="F350" s="29"/>
      <c r="G350" s="29"/>
      <c r="H350" s="29">
        <f>D350+F350</f>
        <v>0</v>
      </c>
      <c r="I350" s="29">
        <f>E350+G350</f>
        <v>0</v>
      </c>
      <c r="J350" s="3"/>
      <c r="K350" s="3"/>
    </row>
    <row r="351" spans="1:11" ht="30">
      <c r="A351" s="21" t="s">
        <v>357</v>
      </c>
      <c r="B351" s="13" t="s">
        <v>12</v>
      </c>
      <c r="C351" s="14"/>
      <c r="D351" s="14"/>
      <c r="E351" s="14"/>
      <c r="F351" s="14"/>
      <c r="G351" s="14"/>
      <c r="H351" s="14"/>
      <c r="I351" s="14"/>
      <c r="J351" s="3"/>
      <c r="K351" s="3"/>
    </row>
    <row r="352" spans="1:11" ht="15">
      <c r="A352" s="23" t="s">
        <v>358</v>
      </c>
      <c r="B352" s="24" t="s">
        <v>106</v>
      </c>
      <c r="C352" s="29">
        <v>217</v>
      </c>
      <c r="D352" s="34">
        <v>0</v>
      </c>
      <c r="E352" s="29">
        <f>C352*D352</f>
        <v>0</v>
      </c>
      <c r="F352" s="29"/>
      <c r="G352" s="29"/>
      <c r="H352" s="29">
        <f aca="true" t="shared" si="70" ref="H352:I354">D352+F352</f>
        <v>0</v>
      </c>
      <c r="I352" s="29">
        <f t="shared" si="70"/>
        <v>0</v>
      </c>
      <c r="J352" s="3"/>
      <c r="K352" s="3"/>
    </row>
    <row r="353" spans="1:11" ht="15">
      <c r="A353" s="23" t="s">
        <v>359</v>
      </c>
      <c r="B353" s="24" t="s">
        <v>106</v>
      </c>
      <c r="C353" s="29">
        <v>164</v>
      </c>
      <c r="D353" s="34">
        <v>0</v>
      </c>
      <c r="E353" s="29">
        <f>C353*D353</f>
        <v>0</v>
      </c>
      <c r="F353" s="29"/>
      <c r="G353" s="29"/>
      <c r="H353" s="29">
        <f t="shared" si="70"/>
        <v>0</v>
      </c>
      <c r="I353" s="29">
        <f t="shared" si="70"/>
        <v>0</v>
      </c>
      <c r="J353" s="3"/>
      <c r="K353" s="3"/>
    </row>
    <row r="354" spans="1:11" ht="15">
      <c r="A354" s="23" t="s">
        <v>360</v>
      </c>
      <c r="B354" s="24" t="s">
        <v>142</v>
      </c>
      <c r="C354" s="29">
        <v>5.2</v>
      </c>
      <c r="D354" s="34">
        <v>0</v>
      </c>
      <c r="E354" s="29">
        <f>C354*D354</f>
        <v>0</v>
      </c>
      <c r="F354" s="29"/>
      <c r="G354" s="29"/>
      <c r="H354" s="29">
        <f t="shared" si="70"/>
        <v>0</v>
      </c>
      <c r="I354" s="29">
        <f t="shared" si="70"/>
        <v>0</v>
      </c>
      <c r="J354" s="3"/>
      <c r="K354" s="3"/>
    </row>
    <row r="355" spans="1:11" ht="30">
      <c r="A355" s="21" t="s">
        <v>361</v>
      </c>
      <c r="B355" s="13" t="s">
        <v>12</v>
      </c>
      <c r="C355" s="14"/>
      <c r="D355" s="14"/>
      <c r="E355" s="14"/>
      <c r="F355" s="14"/>
      <c r="G355" s="14"/>
      <c r="H355" s="14"/>
      <c r="I355" s="14"/>
      <c r="J355" s="3"/>
      <c r="K355" s="3"/>
    </row>
    <row r="356" spans="1:11" ht="15">
      <c r="A356" s="23" t="s">
        <v>352</v>
      </c>
      <c r="B356" s="24" t="s">
        <v>58</v>
      </c>
      <c r="C356" s="29">
        <v>12</v>
      </c>
      <c r="D356" s="34">
        <v>0</v>
      </c>
      <c r="E356" s="29">
        <f>C356*D356</f>
        <v>0</v>
      </c>
      <c r="F356" s="29"/>
      <c r="G356" s="29"/>
      <c r="H356" s="29">
        <f>D356+F356</f>
        <v>0</v>
      </c>
      <c r="I356" s="29">
        <f>E356+G356</f>
        <v>0</v>
      </c>
      <c r="J356" s="3"/>
      <c r="K356" s="3"/>
    </row>
    <row r="357" spans="1:11" ht="15">
      <c r="A357" s="21" t="s">
        <v>362</v>
      </c>
      <c r="B357" s="13" t="s">
        <v>12</v>
      </c>
      <c r="C357" s="14"/>
      <c r="D357" s="14"/>
      <c r="E357" s="14"/>
      <c r="F357" s="14"/>
      <c r="G357" s="14"/>
      <c r="H357" s="14"/>
      <c r="I357" s="14"/>
      <c r="J357" s="3"/>
      <c r="K357" s="3"/>
    </row>
    <row r="358" spans="1:11" ht="15">
      <c r="A358" s="23" t="s">
        <v>363</v>
      </c>
      <c r="B358" s="24" t="s">
        <v>364</v>
      </c>
      <c r="C358" s="29">
        <v>1.54</v>
      </c>
      <c r="D358" s="34">
        <v>0</v>
      </c>
      <c r="E358" s="29">
        <f>C358*D358</f>
        <v>0</v>
      </c>
      <c r="F358" s="29"/>
      <c r="G358" s="29"/>
      <c r="H358" s="29">
        <f>D358+F358</f>
        <v>0</v>
      </c>
      <c r="I358" s="29">
        <f>E358+G358</f>
        <v>0</v>
      </c>
      <c r="J358" s="3"/>
      <c r="K358" s="3"/>
    </row>
    <row r="359" spans="1:11" ht="15">
      <c r="A359" s="21" t="s">
        <v>365</v>
      </c>
      <c r="B359" s="13" t="s">
        <v>12</v>
      </c>
      <c r="C359" s="14"/>
      <c r="D359" s="14"/>
      <c r="E359" s="14"/>
      <c r="F359" s="14"/>
      <c r="G359" s="14"/>
      <c r="H359" s="14"/>
      <c r="I359" s="14"/>
      <c r="J359" s="3"/>
      <c r="K359" s="3"/>
    </row>
    <row r="360" spans="1:11" ht="15">
      <c r="A360" s="23" t="s">
        <v>366</v>
      </c>
      <c r="B360" s="24" t="s">
        <v>58</v>
      </c>
      <c r="C360" s="29">
        <v>161</v>
      </c>
      <c r="D360" s="34">
        <v>0</v>
      </c>
      <c r="E360" s="29">
        <f>C360*D360</f>
        <v>0</v>
      </c>
      <c r="F360" s="29"/>
      <c r="G360" s="29"/>
      <c r="H360" s="29">
        <f>D360+F360</f>
        <v>0</v>
      </c>
      <c r="I360" s="29">
        <f>E360+G360</f>
        <v>0</v>
      </c>
      <c r="J360" s="3"/>
      <c r="K360" s="3"/>
    </row>
    <row r="361" spans="1:11" ht="30">
      <c r="A361" s="21" t="s">
        <v>367</v>
      </c>
      <c r="B361" s="13" t="s">
        <v>12</v>
      </c>
      <c r="C361" s="14"/>
      <c r="D361" s="14"/>
      <c r="E361" s="14"/>
      <c r="F361" s="14"/>
      <c r="G361" s="14"/>
      <c r="H361" s="14"/>
      <c r="I361" s="14"/>
      <c r="J361" s="3"/>
      <c r="K361" s="3"/>
    </row>
    <row r="362" spans="1:11" ht="15">
      <c r="A362" s="23" t="s">
        <v>368</v>
      </c>
      <c r="B362" s="24" t="s">
        <v>58</v>
      </c>
      <c r="C362" s="29">
        <v>111</v>
      </c>
      <c r="D362" s="34">
        <v>0</v>
      </c>
      <c r="E362" s="29">
        <f>C362*D362</f>
        <v>0</v>
      </c>
      <c r="F362" s="29"/>
      <c r="G362" s="29"/>
      <c r="H362" s="29">
        <f>D362+F362</f>
        <v>0</v>
      </c>
      <c r="I362" s="29">
        <f>E362+G362</f>
        <v>0</v>
      </c>
      <c r="J362" s="3"/>
      <c r="K362" s="3"/>
    </row>
    <row r="363" spans="1:11" ht="15">
      <c r="A363" s="21" t="s">
        <v>369</v>
      </c>
      <c r="B363" s="13" t="s">
        <v>12</v>
      </c>
      <c r="C363" s="14"/>
      <c r="D363" s="14"/>
      <c r="E363" s="14"/>
      <c r="F363" s="14"/>
      <c r="G363" s="14"/>
      <c r="H363" s="14"/>
      <c r="I363" s="14"/>
      <c r="J363" s="3"/>
      <c r="K363" s="3"/>
    </row>
    <row r="364" spans="1:11" ht="15">
      <c r="A364" s="21" t="s">
        <v>370</v>
      </c>
      <c r="B364" s="13" t="s">
        <v>12</v>
      </c>
      <c r="C364" s="14"/>
      <c r="D364" s="14"/>
      <c r="E364" s="14"/>
      <c r="F364" s="14"/>
      <c r="G364" s="14"/>
      <c r="H364" s="14"/>
      <c r="I364" s="14"/>
      <c r="J364" s="3"/>
      <c r="K364" s="3"/>
    </row>
    <row r="365" spans="1:11" ht="15">
      <c r="A365" s="23" t="s">
        <v>371</v>
      </c>
      <c r="B365" s="24" t="s">
        <v>58</v>
      </c>
      <c r="C365" s="29">
        <v>12</v>
      </c>
      <c r="D365" s="34">
        <v>0</v>
      </c>
      <c r="E365" s="29">
        <f>C365*D365</f>
        <v>0</v>
      </c>
      <c r="F365" s="29"/>
      <c r="G365" s="29"/>
      <c r="H365" s="29">
        <f>D365+F365</f>
        <v>0</v>
      </c>
      <c r="I365" s="29">
        <f>E365+G365</f>
        <v>0</v>
      </c>
      <c r="J365" s="3"/>
      <c r="K365" s="3"/>
    </row>
    <row r="366" spans="1:11" ht="15">
      <c r="A366" s="21" t="s">
        <v>372</v>
      </c>
      <c r="B366" s="13" t="s">
        <v>12</v>
      </c>
      <c r="C366" s="14"/>
      <c r="D366" s="14"/>
      <c r="E366" s="14"/>
      <c r="F366" s="14"/>
      <c r="G366" s="14"/>
      <c r="H366" s="14"/>
      <c r="I366" s="14"/>
      <c r="J366" s="3"/>
      <c r="K366" s="3"/>
    </row>
    <row r="367" spans="1:11" ht="15">
      <c r="A367" s="23" t="s">
        <v>373</v>
      </c>
      <c r="B367" s="24" t="s">
        <v>142</v>
      </c>
      <c r="C367" s="29">
        <v>44.5</v>
      </c>
      <c r="D367" s="34">
        <v>0</v>
      </c>
      <c r="E367" s="29">
        <f>C367*D367</f>
        <v>0</v>
      </c>
      <c r="F367" s="29"/>
      <c r="G367" s="29"/>
      <c r="H367" s="29">
        <f>D367+F367</f>
        <v>0</v>
      </c>
      <c r="I367" s="29">
        <f>E367+G367</f>
        <v>0</v>
      </c>
      <c r="J367" s="3"/>
      <c r="K367" s="3"/>
    </row>
    <row r="368" spans="1:11" ht="15">
      <c r="A368" s="21" t="s">
        <v>374</v>
      </c>
      <c r="B368" s="13" t="s">
        <v>12</v>
      </c>
      <c r="C368" s="14"/>
      <c r="D368" s="14"/>
      <c r="E368" s="14"/>
      <c r="F368" s="14"/>
      <c r="G368" s="14"/>
      <c r="H368" s="14"/>
      <c r="I368" s="14"/>
      <c r="J368" s="3"/>
      <c r="K368" s="3"/>
    </row>
    <row r="369" spans="1:11" ht="15">
      <c r="A369" s="23" t="s">
        <v>375</v>
      </c>
      <c r="B369" s="24" t="s">
        <v>142</v>
      </c>
      <c r="C369" s="29">
        <v>66.1</v>
      </c>
      <c r="D369" s="34">
        <v>0</v>
      </c>
      <c r="E369" s="29">
        <f>C369*D369</f>
        <v>0</v>
      </c>
      <c r="F369" s="29"/>
      <c r="G369" s="29"/>
      <c r="H369" s="29">
        <f>D369+F369</f>
        <v>0</v>
      </c>
      <c r="I369" s="29">
        <f>E369+G369</f>
        <v>0</v>
      </c>
      <c r="J369" s="3"/>
      <c r="K369" s="3"/>
    </row>
    <row r="370" spans="1:11" ht="15">
      <c r="A370" s="21" t="s">
        <v>376</v>
      </c>
      <c r="B370" s="13" t="s">
        <v>12</v>
      </c>
      <c r="C370" s="14"/>
      <c r="D370" s="14"/>
      <c r="E370" s="14"/>
      <c r="F370" s="14"/>
      <c r="G370" s="14"/>
      <c r="H370" s="14"/>
      <c r="I370" s="14"/>
      <c r="J370" s="3"/>
      <c r="K370" s="3"/>
    </row>
    <row r="371" spans="1:11" ht="15">
      <c r="A371" s="23" t="s">
        <v>375</v>
      </c>
      <c r="B371" s="24" t="s">
        <v>142</v>
      </c>
      <c r="C371" s="29">
        <v>34.63</v>
      </c>
      <c r="D371" s="34">
        <v>0</v>
      </c>
      <c r="E371" s="29">
        <f>C371*D371</f>
        <v>0</v>
      </c>
      <c r="F371" s="29"/>
      <c r="G371" s="29"/>
      <c r="H371" s="29">
        <f>D371+F371</f>
        <v>0</v>
      </c>
      <c r="I371" s="29">
        <f>E371+G371</f>
        <v>0</v>
      </c>
      <c r="J371" s="3"/>
      <c r="K371" s="3"/>
    </row>
    <row r="372" spans="1:11" ht="30">
      <c r="A372" s="21" t="s">
        <v>377</v>
      </c>
      <c r="B372" s="13" t="s">
        <v>12</v>
      </c>
      <c r="C372" s="14"/>
      <c r="D372" s="14"/>
      <c r="E372" s="14"/>
      <c r="F372" s="14"/>
      <c r="G372" s="14"/>
      <c r="H372" s="14"/>
      <c r="I372" s="14"/>
      <c r="J372" s="3"/>
      <c r="K372" s="3"/>
    </row>
    <row r="373" spans="1:11" ht="15">
      <c r="A373" s="23" t="s">
        <v>378</v>
      </c>
      <c r="B373" s="24" t="s">
        <v>142</v>
      </c>
      <c r="C373" s="29">
        <v>22</v>
      </c>
      <c r="D373" s="34">
        <v>0</v>
      </c>
      <c r="E373" s="29">
        <f>C373*D373</f>
        <v>0</v>
      </c>
      <c r="F373" s="29"/>
      <c r="G373" s="29"/>
      <c r="H373" s="29">
        <f aca="true" t="shared" si="71" ref="H373:H390">D373+F373</f>
        <v>0</v>
      </c>
      <c r="I373" s="29">
        <f aca="true" t="shared" si="72" ref="I373:I390">E373+G373</f>
        <v>0</v>
      </c>
      <c r="J373" s="3"/>
      <c r="K373" s="3"/>
    </row>
    <row r="374" spans="1:11" ht="45">
      <c r="A374" s="21" t="s">
        <v>379</v>
      </c>
      <c r="B374" s="13" t="s">
        <v>12</v>
      </c>
      <c r="C374" s="14"/>
      <c r="D374" s="14"/>
      <c r="E374" s="14"/>
      <c r="F374" s="14"/>
      <c r="G374" s="14"/>
      <c r="H374" s="14">
        <f t="shared" si="71"/>
        <v>0</v>
      </c>
      <c r="I374" s="14">
        <f t="shared" si="72"/>
        <v>0</v>
      </c>
      <c r="J374" s="3"/>
      <c r="K374" s="3"/>
    </row>
    <row r="375" spans="1:11" ht="30">
      <c r="A375" s="23" t="s">
        <v>380</v>
      </c>
      <c r="B375" s="24" t="s">
        <v>142</v>
      </c>
      <c r="C375" s="29">
        <v>9.45</v>
      </c>
      <c r="D375" s="34">
        <v>0</v>
      </c>
      <c r="E375" s="29">
        <f>C375*D375</f>
        <v>0</v>
      </c>
      <c r="F375" s="29"/>
      <c r="G375" s="29"/>
      <c r="H375" s="29">
        <f t="shared" si="71"/>
        <v>0</v>
      </c>
      <c r="I375" s="29">
        <f t="shared" si="72"/>
        <v>0</v>
      </c>
      <c r="J375" s="3"/>
      <c r="K375" s="3"/>
    </row>
    <row r="376" spans="1:11" ht="60">
      <c r="A376" s="23" t="s">
        <v>381</v>
      </c>
      <c r="B376" s="24" t="s">
        <v>142</v>
      </c>
      <c r="C376" s="29">
        <v>12.35</v>
      </c>
      <c r="D376" s="34">
        <v>0</v>
      </c>
      <c r="E376" s="29">
        <f>C376*D376</f>
        <v>0</v>
      </c>
      <c r="F376" s="29"/>
      <c r="G376" s="29"/>
      <c r="H376" s="29">
        <f t="shared" si="71"/>
        <v>0</v>
      </c>
      <c r="I376" s="29">
        <f t="shared" si="72"/>
        <v>0</v>
      </c>
      <c r="J376" s="3"/>
      <c r="K376" s="3"/>
    </row>
    <row r="377" spans="1:11" ht="30">
      <c r="A377" s="21" t="s">
        <v>382</v>
      </c>
      <c r="B377" s="13" t="s">
        <v>12</v>
      </c>
      <c r="C377" s="14"/>
      <c r="D377" s="14"/>
      <c r="E377" s="14"/>
      <c r="F377" s="14"/>
      <c r="G377" s="14"/>
      <c r="H377" s="14">
        <f t="shared" si="71"/>
        <v>0</v>
      </c>
      <c r="I377" s="14">
        <f t="shared" si="72"/>
        <v>0</v>
      </c>
      <c r="J377" s="3"/>
      <c r="K377" s="3"/>
    </row>
    <row r="378" spans="1:11" ht="30">
      <c r="A378" s="23" t="s">
        <v>383</v>
      </c>
      <c r="B378" s="24" t="s">
        <v>142</v>
      </c>
      <c r="C378" s="29">
        <v>12.48</v>
      </c>
      <c r="D378" s="34">
        <v>0</v>
      </c>
      <c r="E378" s="29">
        <f>C378*D378</f>
        <v>0</v>
      </c>
      <c r="F378" s="29"/>
      <c r="G378" s="29"/>
      <c r="H378" s="29">
        <f t="shared" si="71"/>
        <v>0</v>
      </c>
      <c r="I378" s="29">
        <f t="shared" si="72"/>
        <v>0</v>
      </c>
      <c r="J378" s="3"/>
      <c r="K378" s="3"/>
    </row>
    <row r="379" spans="1:11" ht="30">
      <c r="A379" s="23" t="s">
        <v>384</v>
      </c>
      <c r="B379" s="24" t="s">
        <v>142</v>
      </c>
      <c r="C379" s="29">
        <v>9.6</v>
      </c>
      <c r="D379" s="34">
        <v>0</v>
      </c>
      <c r="E379" s="29">
        <f>C379*D379</f>
        <v>0</v>
      </c>
      <c r="F379" s="29"/>
      <c r="G379" s="29"/>
      <c r="H379" s="29">
        <f t="shared" si="71"/>
        <v>0</v>
      </c>
      <c r="I379" s="29">
        <f t="shared" si="72"/>
        <v>0</v>
      </c>
      <c r="J379" s="3"/>
      <c r="K379" s="3"/>
    </row>
    <row r="380" spans="1:11" ht="15">
      <c r="A380" s="21" t="s">
        <v>385</v>
      </c>
      <c r="B380" s="13" t="s">
        <v>12</v>
      </c>
      <c r="C380" s="14"/>
      <c r="D380" s="14"/>
      <c r="E380" s="14"/>
      <c r="F380" s="14"/>
      <c r="G380" s="14"/>
      <c r="H380" s="14">
        <f t="shared" si="71"/>
        <v>0</v>
      </c>
      <c r="I380" s="14">
        <f t="shared" si="72"/>
        <v>0</v>
      </c>
      <c r="J380" s="3"/>
      <c r="K380" s="3"/>
    </row>
    <row r="381" spans="1:11" ht="45">
      <c r="A381" s="23" t="s">
        <v>386</v>
      </c>
      <c r="B381" s="24" t="s">
        <v>142</v>
      </c>
      <c r="C381" s="29">
        <v>29.25</v>
      </c>
      <c r="D381" s="34">
        <v>0</v>
      </c>
      <c r="E381" s="29">
        <f aca="true" t="shared" si="73" ref="E381:E386">C381*D381</f>
        <v>0</v>
      </c>
      <c r="F381" s="29"/>
      <c r="G381" s="29"/>
      <c r="H381" s="29">
        <f t="shared" si="71"/>
        <v>0</v>
      </c>
      <c r="I381" s="29">
        <f t="shared" si="72"/>
        <v>0</v>
      </c>
      <c r="J381" s="3"/>
      <c r="K381" s="3"/>
    </row>
    <row r="382" spans="1:11" ht="30">
      <c r="A382" s="23" t="s">
        <v>387</v>
      </c>
      <c r="B382" s="24" t="s">
        <v>142</v>
      </c>
      <c r="C382" s="29">
        <v>3039.5</v>
      </c>
      <c r="D382" s="34">
        <v>0</v>
      </c>
      <c r="E382" s="29">
        <f t="shared" si="73"/>
        <v>0</v>
      </c>
      <c r="F382" s="29"/>
      <c r="G382" s="29"/>
      <c r="H382" s="29">
        <f t="shared" si="71"/>
        <v>0</v>
      </c>
      <c r="I382" s="29">
        <f t="shared" si="72"/>
        <v>0</v>
      </c>
      <c r="J382" s="3"/>
      <c r="K382" s="3"/>
    </row>
    <row r="383" spans="1:11" ht="30">
      <c r="A383" s="23" t="s">
        <v>388</v>
      </c>
      <c r="B383" s="24" t="s">
        <v>142</v>
      </c>
      <c r="C383" s="29">
        <v>607.8</v>
      </c>
      <c r="D383" s="34">
        <v>0</v>
      </c>
      <c r="E383" s="29">
        <f t="shared" si="73"/>
        <v>0</v>
      </c>
      <c r="F383" s="29"/>
      <c r="G383" s="29"/>
      <c r="H383" s="29">
        <f t="shared" si="71"/>
        <v>0</v>
      </c>
      <c r="I383" s="29">
        <f t="shared" si="72"/>
        <v>0</v>
      </c>
      <c r="J383" s="3"/>
      <c r="K383" s="3"/>
    </row>
    <row r="384" spans="1:11" ht="135">
      <c r="A384" s="30" t="s">
        <v>389</v>
      </c>
      <c r="B384" s="24" t="s">
        <v>142</v>
      </c>
      <c r="C384" s="29">
        <v>2193.5</v>
      </c>
      <c r="D384" s="34">
        <v>0</v>
      </c>
      <c r="E384" s="29">
        <f t="shared" si="73"/>
        <v>0</v>
      </c>
      <c r="F384" s="29"/>
      <c r="G384" s="29"/>
      <c r="H384" s="29">
        <f t="shared" si="71"/>
        <v>0</v>
      </c>
      <c r="I384" s="29">
        <f t="shared" si="72"/>
        <v>0</v>
      </c>
      <c r="J384" s="3"/>
      <c r="K384" s="3"/>
    </row>
    <row r="385" spans="1:11" ht="135">
      <c r="A385" s="30" t="s">
        <v>390</v>
      </c>
      <c r="B385" s="24" t="s">
        <v>142</v>
      </c>
      <c r="C385" s="29">
        <v>916</v>
      </c>
      <c r="D385" s="34">
        <v>0</v>
      </c>
      <c r="E385" s="29">
        <f t="shared" si="73"/>
        <v>0</v>
      </c>
      <c r="F385" s="29"/>
      <c r="G385" s="29"/>
      <c r="H385" s="29">
        <f t="shared" si="71"/>
        <v>0</v>
      </c>
      <c r="I385" s="29">
        <f t="shared" si="72"/>
        <v>0</v>
      </c>
      <c r="J385" s="3"/>
      <c r="K385" s="3"/>
    </row>
    <row r="386" spans="1:11" ht="90">
      <c r="A386" s="23" t="s">
        <v>391</v>
      </c>
      <c r="B386" s="24" t="s">
        <v>142</v>
      </c>
      <c r="C386" s="29">
        <v>308.2</v>
      </c>
      <c r="D386" s="34">
        <v>0</v>
      </c>
      <c r="E386" s="29">
        <f t="shared" si="73"/>
        <v>0</v>
      </c>
      <c r="F386" s="29"/>
      <c r="G386" s="29"/>
      <c r="H386" s="29">
        <f t="shared" si="71"/>
        <v>0</v>
      </c>
      <c r="I386" s="29">
        <f t="shared" si="72"/>
        <v>0</v>
      </c>
      <c r="J386" s="3"/>
      <c r="K386" s="3"/>
    </row>
    <row r="387" spans="1:11" ht="15">
      <c r="A387" s="21" t="s">
        <v>392</v>
      </c>
      <c r="B387" s="13" t="s">
        <v>12</v>
      </c>
      <c r="C387" s="14"/>
      <c r="D387" s="14"/>
      <c r="E387" s="14"/>
      <c r="F387" s="14"/>
      <c r="G387" s="14"/>
      <c r="H387" s="14">
        <f t="shared" si="71"/>
        <v>0</v>
      </c>
      <c r="I387" s="14">
        <f t="shared" si="72"/>
        <v>0</v>
      </c>
      <c r="J387" s="3"/>
      <c r="K387" s="3"/>
    </row>
    <row r="388" spans="1:11" ht="75">
      <c r="A388" s="23" t="s">
        <v>393</v>
      </c>
      <c r="B388" s="24" t="s">
        <v>142</v>
      </c>
      <c r="C388" s="29">
        <v>52</v>
      </c>
      <c r="D388" s="34">
        <v>0</v>
      </c>
      <c r="E388" s="29">
        <f>C388*D388</f>
        <v>0</v>
      </c>
      <c r="F388" s="29"/>
      <c r="G388" s="29"/>
      <c r="H388" s="29">
        <f t="shared" si="71"/>
        <v>0</v>
      </c>
      <c r="I388" s="29">
        <f t="shared" si="72"/>
        <v>0</v>
      </c>
      <c r="J388" s="3"/>
      <c r="K388" s="3"/>
    </row>
    <row r="389" spans="1:11" ht="30">
      <c r="A389" s="23" t="s">
        <v>394</v>
      </c>
      <c r="B389" s="24" t="s">
        <v>142</v>
      </c>
      <c r="C389" s="29">
        <v>846</v>
      </c>
      <c r="D389" s="34">
        <v>0</v>
      </c>
      <c r="E389" s="29">
        <f>C389*D389</f>
        <v>0</v>
      </c>
      <c r="F389" s="29"/>
      <c r="G389" s="29"/>
      <c r="H389" s="29">
        <f t="shared" si="71"/>
        <v>0</v>
      </c>
      <c r="I389" s="29">
        <f t="shared" si="72"/>
        <v>0</v>
      </c>
      <c r="J389" s="3"/>
      <c r="K389" s="3"/>
    </row>
    <row r="390" spans="1:11" ht="15">
      <c r="A390" s="23" t="s">
        <v>395</v>
      </c>
      <c r="B390" s="24" t="s">
        <v>396</v>
      </c>
      <c r="C390" s="29">
        <v>7.36</v>
      </c>
      <c r="D390" s="34">
        <v>0</v>
      </c>
      <c r="E390" s="29">
        <f>C390*D390</f>
        <v>0</v>
      </c>
      <c r="F390" s="29"/>
      <c r="G390" s="29"/>
      <c r="H390" s="29">
        <f t="shared" si="71"/>
        <v>0</v>
      </c>
      <c r="I390" s="29">
        <f t="shared" si="72"/>
        <v>0</v>
      </c>
      <c r="J390" s="3"/>
      <c r="K390" s="3"/>
    </row>
    <row r="391" spans="1:11" ht="15">
      <c r="A391" s="17" t="s">
        <v>397</v>
      </c>
      <c r="B391" s="5" t="s">
        <v>12</v>
      </c>
      <c r="C391" s="12"/>
      <c r="D391" s="12"/>
      <c r="E391" s="12">
        <f>SUM(E340:E390)</f>
        <v>0</v>
      </c>
      <c r="F391" s="12"/>
      <c r="G391" s="12"/>
      <c r="H391" s="12"/>
      <c r="I391" s="12">
        <f>SUM(I340:I390)</f>
        <v>0</v>
      </c>
      <c r="J391" s="3"/>
      <c r="K391" s="3"/>
    </row>
    <row r="392" spans="1:11" ht="15">
      <c r="A392" s="23" t="s">
        <v>12</v>
      </c>
      <c r="B392" s="24" t="s">
        <v>12</v>
      </c>
      <c r="C392" s="29"/>
      <c r="D392" s="29"/>
      <c r="E392" s="29"/>
      <c r="F392" s="29"/>
      <c r="G392" s="29"/>
      <c r="H392" s="29">
        <f>D392+F392</f>
        <v>0</v>
      </c>
      <c r="I392" s="29">
        <f>E392+G392</f>
        <v>0</v>
      </c>
      <c r="J392" s="3"/>
      <c r="K392" s="3"/>
    </row>
    <row r="393" spans="1:11" ht="15">
      <c r="A393" s="17" t="s">
        <v>398</v>
      </c>
      <c r="B393" s="5" t="s">
        <v>12</v>
      </c>
      <c r="C393" s="12"/>
      <c r="D393" s="12"/>
      <c r="E393" s="12"/>
      <c r="F393" s="12"/>
      <c r="G393" s="12"/>
      <c r="H393" s="12"/>
      <c r="I393" s="12"/>
      <c r="J393" s="3"/>
      <c r="K393" s="3"/>
    </row>
    <row r="394" spans="1:11" ht="30">
      <c r="A394" s="23" t="s">
        <v>399</v>
      </c>
      <c r="B394" s="24" t="s">
        <v>142</v>
      </c>
      <c r="C394" s="29">
        <v>846</v>
      </c>
      <c r="D394" s="34">
        <v>0</v>
      </c>
      <c r="E394" s="29">
        <f aca="true" t="shared" si="74" ref="E394:E399">C394*D394</f>
        <v>0</v>
      </c>
      <c r="F394" s="29"/>
      <c r="G394" s="29"/>
      <c r="H394" s="29">
        <f aca="true" t="shared" si="75" ref="H394:I399">D394+F394</f>
        <v>0</v>
      </c>
      <c r="I394" s="29">
        <f t="shared" si="75"/>
        <v>0</v>
      </c>
      <c r="J394" s="3"/>
      <c r="K394" s="3"/>
    </row>
    <row r="395" spans="1:11" ht="30">
      <c r="A395" s="23" t="s">
        <v>400</v>
      </c>
      <c r="B395" s="24" t="s">
        <v>142</v>
      </c>
      <c r="C395" s="29">
        <v>542</v>
      </c>
      <c r="D395" s="34">
        <v>0</v>
      </c>
      <c r="E395" s="29">
        <f t="shared" si="74"/>
        <v>0</v>
      </c>
      <c r="F395" s="29"/>
      <c r="G395" s="29"/>
      <c r="H395" s="29">
        <f t="shared" si="75"/>
        <v>0</v>
      </c>
      <c r="I395" s="29">
        <f t="shared" si="75"/>
        <v>0</v>
      </c>
      <c r="J395" s="3"/>
      <c r="K395" s="3"/>
    </row>
    <row r="396" spans="1:11" ht="30">
      <c r="A396" s="23" t="s">
        <v>401</v>
      </c>
      <c r="B396" s="24" t="s">
        <v>142</v>
      </c>
      <c r="C396" s="29">
        <v>133.1</v>
      </c>
      <c r="D396" s="34">
        <v>0</v>
      </c>
      <c r="E396" s="29">
        <f t="shared" si="74"/>
        <v>0</v>
      </c>
      <c r="F396" s="29"/>
      <c r="G396" s="29"/>
      <c r="H396" s="29">
        <f t="shared" si="75"/>
        <v>0</v>
      </c>
      <c r="I396" s="29">
        <f t="shared" si="75"/>
        <v>0</v>
      </c>
      <c r="J396" s="3"/>
      <c r="K396" s="3"/>
    </row>
    <row r="397" spans="1:11" ht="15">
      <c r="A397" s="23" t="s">
        <v>402</v>
      </c>
      <c r="B397" s="24" t="s">
        <v>142</v>
      </c>
      <c r="C397" s="29">
        <v>846</v>
      </c>
      <c r="D397" s="34">
        <v>0</v>
      </c>
      <c r="E397" s="29">
        <f t="shared" si="74"/>
        <v>0</v>
      </c>
      <c r="F397" s="29"/>
      <c r="G397" s="29"/>
      <c r="H397" s="29">
        <f t="shared" si="75"/>
        <v>0</v>
      </c>
      <c r="I397" s="29">
        <f t="shared" si="75"/>
        <v>0</v>
      </c>
      <c r="J397" s="3"/>
      <c r="K397" s="3"/>
    </row>
    <row r="398" spans="1:11" ht="15">
      <c r="A398" s="23" t="s">
        <v>403</v>
      </c>
      <c r="B398" s="24" t="s">
        <v>142</v>
      </c>
      <c r="C398" s="29">
        <v>172</v>
      </c>
      <c r="D398" s="34">
        <v>0</v>
      </c>
      <c r="E398" s="29">
        <f t="shared" si="74"/>
        <v>0</v>
      </c>
      <c r="F398" s="29"/>
      <c r="G398" s="29"/>
      <c r="H398" s="29">
        <f t="shared" si="75"/>
        <v>0</v>
      </c>
      <c r="I398" s="29">
        <f t="shared" si="75"/>
        <v>0</v>
      </c>
      <c r="J398" s="3"/>
      <c r="K398" s="3"/>
    </row>
    <row r="399" spans="1:11" ht="30">
      <c r="A399" s="23" t="s">
        <v>404</v>
      </c>
      <c r="B399" s="24" t="s">
        <v>225</v>
      </c>
      <c r="C399" s="29">
        <v>179</v>
      </c>
      <c r="D399" s="34">
        <v>0</v>
      </c>
      <c r="E399" s="29">
        <f t="shared" si="74"/>
        <v>0</v>
      </c>
      <c r="F399" s="29"/>
      <c r="G399" s="29"/>
      <c r="H399" s="29">
        <f t="shared" si="75"/>
        <v>0</v>
      </c>
      <c r="I399" s="29">
        <f t="shared" si="75"/>
        <v>0</v>
      </c>
      <c r="J399" s="3"/>
      <c r="K399" s="3"/>
    </row>
    <row r="400" spans="1:11" ht="30">
      <c r="A400" s="23" t="s">
        <v>453</v>
      </c>
      <c r="B400" s="24" t="s">
        <v>225</v>
      </c>
      <c r="C400" s="29">
        <v>144</v>
      </c>
      <c r="D400" s="34">
        <v>0</v>
      </c>
      <c r="E400" s="29">
        <f aca="true" t="shared" si="76" ref="E400:E401">C400*D400</f>
        <v>0</v>
      </c>
      <c r="F400" s="29"/>
      <c r="G400" s="29"/>
      <c r="H400" s="29">
        <f aca="true" t="shared" si="77" ref="H400:H401">D400+F400</f>
        <v>0</v>
      </c>
      <c r="I400" s="29">
        <f aca="true" t="shared" si="78" ref="I400:I401">E400+G400</f>
        <v>0</v>
      </c>
      <c r="J400" s="3"/>
      <c r="K400" s="3"/>
    </row>
    <row r="401" spans="1:11" ht="30">
      <c r="A401" s="23" t="s">
        <v>454</v>
      </c>
      <c r="B401" s="24" t="s">
        <v>225</v>
      </c>
      <c r="C401" s="29">
        <v>264</v>
      </c>
      <c r="D401" s="34">
        <v>0</v>
      </c>
      <c r="E401" s="29">
        <f t="shared" si="76"/>
        <v>0</v>
      </c>
      <c r="F401" s="29"/>
      <c r="G401" s="29"/>
      <c r="H401" s="29">
        <f t="shared" si="77"/>
        <v>0</v>
      </c>
      <c r="I401" s="29">
        <f t="shared" si="78"/>
        <v>0</v>
      </c>
      <c r="J401" s="3"/>
      <c r="K401" s="3"/>
    </row>
    <row r="402" spans="1:11" ht="15">
      <c r="A402" s="17" t="s">
        <v>405</v>
      </c>
      <c r="B402" s="5" t="s">
        <v>12</v>
      </c>
      <c r="C402" s="12"/>
      <c r="D402" s="12"/>
      <c r="E402" s="12">
        <f>SUM(E394:E401)</f>
        <v>0</v>
      </c>
      <c r="F402" s="12"/>
      <c r="G402" s="12"/>
      <c r="H402" s="12"/>
      <c r="I402" s="12">
        <f>SUM(I394:L401)</f>
        <v>0</v>
      </c>
      <c r="J402" s="3"/>
      <c r="K402" s="3"/>
    </row>
    <row r="403" spans="1:11" ht="30">
      <c r="A403" s="26" t="s">
        <v>406</v>
      </c>
      <c r="B403" s="27" t="s">
        <v>12</v>
      </c>
      <c r="C403" s="28"/>
      <c r="D403" s="28"/>
      <c r="E403" s="28">
        <f>SUM(E339:E390,E392,E394:E401)</f>
        <v>0</v>
      </c>
      <c r="F403" s="28"/>
      <c r="G403" s="28"/>
      <c r="H403" s="28"/>
      <c r="I403" s="28">
        <f>SUM(I339:I390,I392,I394:I401)</f>
        <v>0</v>
      </c>
      <c r="J403" s="3"/>
      <c r="K403" s="3"/>
    </row>
    <row r="404" spans="1:11" ht="15">
      <c r="A404" s="23" t="s">
        <v>12</v>
      </c>
      <c r="B404" s="24" t="s">
        <v>12</v>
      </c>
      <c r="C404" s="29"/>
      <c r="D404" s="29"/>
      <c r="E404" s="29"/>
      <c r="F404" s="29"/>
      <c r="G404" s="29"/>
      <c r="H404" s="29">
        <f>D404+F404</f>
        <v>0</v>
      </c>
      <c r="I404" s="29">
        <f>E404+G404</f>
        <v>0</v>
      </c>
      <c r="J404" s="3"/>
      <c r="K404" s="3"/>
    </row>
    <row r="405" spans="1:11" ht="15">
      <c r="A405" s="23" t="s">
        <v>12</v>
      </c>
      <c r="B405" s="24" t="s">
        <v>12</v>
      </c>
      <c r="C405" s="29"/>
      <c r="D405" s="29"/>
      <c r="E405" s="29"/>
      <c r="F405" s="29"/>
      <c r="G405" s="29"/>
      <c r="H405" s="29">
        <f>D405+F405</f>
        <v>0</v>
      </c>
      <c r="I405" s="29">
        <f>E405+G405</f>
        <v>0</v>
      </c>
      <c r="J405" s="3"/>
      <c r="K405" s="3"/>
    </row>
  </sheetData>
  <sheetProtection algorithmName="SHA-512" hashValue="eXWXWKzzuk+lUa9zRZ23H0kmY2CZPcvTyRP8m0Fw6hrAKEL2f+mzWVyIfXy+d0QxTe4Z2MgRicchXikXsJ4rVw==" saltValue="LltSjSU/JDmSbOXiFNGsKw==" spinCount="100000" sheet="1" objects="1" scenarios="1"/>
  <printOptions gridLines="1" headings="1"/>
  <pageMargins left="0.7086614173228347" right="0.7086614173228347" top="0.7874015748031497" bottom="0.7874015748031497" header="0.31496062992125984" footer="0.31496062992125984"/>
  <pageSetup firstPageNumber="3" useFirstPageNumber="1" fitToHeight="11" fitToWidth="1" horizontalDpi="600" verticalDpi="600" orientation="portrait" paperSize="9" scale="72" r:id="rId1"/>
  <headerFooter>
    <oddHeader>&amp;CZŠ Školní 246, 735  41 Petřvald, Rekonstrukce elektroinstalace
obj. A1 - Administrativní budova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NOVEL</dc:creator>
  <cp:keywords/>
  <dc:description/>
  <cp:lastModifiedBy>Janeček Michal</cp:lastModifiedBy>
  <cp:lastPrinted>2023-11-22T23:28:29Z</cp:lastPrinted>
  <dcterms:created xsi:type="dcterms:W3CDTF">2023-11-11T00:45:10Z</dcterms:created>
  <dcterms:modified xsi:type="dcterms:W3CDTF">2024-02-13T14:19:04Z</dcterms:modified>
  <cp:category/>
  <cp:version/>
  <cp:contentType/>
  <cp:contentStatus/>
</cp:coreProperties>
</file>