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avebni\Sopova\Zakázky 2025\05. Metropolitní síť II. etapa 3. lokalita\"/>
    </mc:Choice>
  </mc:AlternateContent>
  <xr:revisionPtr revIDLastSave="0" documentId="13_ncr:1_{CE8211DC-664F-49BF-BEE2-31E9C7DDE6FB}" xr6:coauthVersionLast="47" xr6:coauthVersionMax="47" xr10:uidLastSave="{00000000-0000-0000-0000-000000000000}"/>
  <bookViews>
    <workbookView xWindow="3660" yWindow="330" windowWidth="16230" windowHeight="15270" tabRatio="767" activeTab="1" xr2:uid="{00000000-000D-0000-FFFF-FFFF00000000}"/>
  </bookViews>
  <sheets>
    <sheet name="Rekapitlace - Lokalita 3" sheetId="16" r:id="rId1"/>
    <sheet name="Pokládka tr. a montáž optiky" sheetId="31" r:id="rId2"/>
    <sheet name="KB 8 - BD č.p. 823" sheetId="34" r:id="rId3"/>
    <sheet name="KB 9 - MŠ Závodní" sheetId="33" r:id="rId4"/>
    <sheet name="KB 10 - Hřiště Podlesí" sheetId="32" r:id="rId5"/>
    <sheet name="KB 11 - Hřiště HEPO" sheetId="35" r:id="rId6"/>
  </sheets>
  <definedNames>
    <definedName name="MONTAZ_OK" localSheetId="4">'KB 10 - Hřiště Podlesí'!$B$2:$E$2</definedName>
    <definedName name="MONTAZ_OK" localSheetId="5">'KB 11 - Hřiště HEPO'!$B$2:$E$2</definedName>
    <definedName name="MONTAZ_OK" localSheetId="2">'KB 8 - BD č.p. 823'!$B$2:$E$2</definedName>
    <definedName name="MONTAZ_OK" localSheetId="3">'KB 9 - MŠ Závodní'!$B$2:$E$2</definedName>
    <definedName name="MONTAZ_OK" localSheetId="1">'Pokládka tr. a montáž optiky'!$B$3:$E$51</definedName>
    <definedName name="MONTAZ_OK" localSheetId="0">'Rekapitlace - Lokalita 3'!$D$3:$D$3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31" l="1"/>
  <c r="E45" i="35"/>
  <c r="E44" i="35"/>
  <c r="E43" i="35"/>
  <c r="E42" i="35"/>
  <c r="E38" i="35"/>
  <c r="E37" i="35"/>
  <c r="E36" i="35"/>
  <c r="E35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6" i="35"/>
  <c r="E15" i="35"/>
  <c r="E14" i="35"/>
  <c r="E13" i="35"/>
  <c r="E12" i="35"/>
  <c r="E11" i="35"/>
  <c r="E10" i="35"/>
  <c r="E9" i="35"/>
  <c r="E8" i="35"/>
  <c r="E7" i="35"/>
  <c r="E6" i="35"/>
  <c r="D47" i="35" s="1"/>
  <c r="D10" i="16" s="1"/>
  <c r="E45" i="34"/>
  <c r="E44" i="34"/>
  <c r="E43" i="34"/>
  <c r="E42" i="34"/>
  <c r="E38" i="34"/>
  <c r="E37" i="34"/>
  <c r="E36" i="34"/>
  <c r="E35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6" i="34"/>
  <c r="E15" i="34"/>
  <c r="E14" i="34"/>
  <c r="E13" i="34"/>
  <c r="E12" i="34"/>
  <c r="E11" i="34"/>
  <c r="E10" i="34"/>
  <c r="E9" i="34"/>
  <c r="E8" i="34"/>
  <c r="E7" i="34"/>
  <c r="E6" i="34"/>
  <c r="D47" i="34" s="1"/>
  <c r="D7" i="16" s="1"/>
  <c r="E45" i="33"/>
  <c r="E44" i="33"/>
  <c r="E43" i="33"/>
  <c r="E42" i="33"/>
  <c r="E38" i="33"/>
  <c r="E37" i="33"/>
  <c r="E36" i="33"/>
  <c r="E35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6" i="33"/>
  <c r="E15" i="33"/>
  <c r="E14" i="33"/>
  <c r="E13" i="33"/>
  <c r="E12" i="33"/>
  <c r="E11" i="33"/>
  <c r="E10" i="33"/>
  <c r="E9" i="33"/>
  <c r="E8" i="33"/>
  <c r="E7" i="33"/>
  <c r="E6" i="33"/>
  <c r="D47" i="33" s="1"/>
  <c r="D8" i="16" s="1"/>
  <c r="E55" i="32"/>
  <c r="E54" i="32"/>
  <c r="E50" i="32"/>
  <c r="E49" i="32"/>
  <c r="E48" i="32"/>
  <c r="E47" i="32"/>
  <c r="E46" i="32"/>
  <c r="E45" i="32"/>
  <c r="E41" i="32"/>
  <c r="E40" i="32"/>
  <c r="E39" i="32"/>
  <c r="E38" i="32"/>
  <c r="E37" i="32"/>
  <c r="E36" i="32"/>
  <c r="E35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6" i="32"/>
  <c r="E15" i="32"/>
  <c r="E14" i="32"/>
  <c r="E13" i="32"/>
  <c r="E12" i="32"/>
  <c r="E11" i="32"/>
  <c r="E10" i="32"/>
  <c r="E9" i="32"/>
  <c r="E8" i="32"/>
  <c r="E7" i="32"/>
  <c r="E6" i="32"/>
  <c r="D57" i="32" s="1"/>
  <c r="D9" i="16" s="1"/>
  <c r="C76" i="31" l="1"/>
  <c r="E76" i="31" s="1"/>
  <c r="E75" i="31"/>
  <c r="E74" i="31"/>
  <c r="E73" i="31"/>
  <c r="E72" i="31"/>
  <c r="E71" i="31"/>
  <c r="E70" i="31"/>
  <c r="E69" i="31"/>
  <c r="E68" i="31"/>
  <c r="E67" i="31"/>
  <c r="E66" i="31"/>
  <c r="E65" i="31"/>
  <c r="C64" i="31"/>
  <c r="C40" i="31" s="1"/>
  <c r="E40" i="31" s="1"/>
  <c r="E63" i="31"/>
  <c r="E62" i="31"/>
  <c r="E61" i="31"/>
  <c r="E60" i="31"/>
  <c r="E59" i="31"/>
  <c r="E58" i="31"/>
  <c r="E57" i="31"/>
  <c r="E56" i="31"/>
  <c r="E55" i="31"/>
  <c r="E54" i="31"/>
  <c r="E53" i="31"/>
  <c r="E52" i="31"/>
  <c r="C49" i="31"/>
  <c r="E49" i="31" s="1"/>
  <c r="E48" i="31"/>
  <c r="E47" i="31"/>
  <c r="C46" i="31"/>
  <c r="E46" i="31" s="1"/>
  <c r="E45" i="31"/>
  <c r="C44" i="31"/>
  <c r="E44" i="31" s="1"/>
  <c r="E43" i="31"/>
  <c r="C42" i="31"/>
  <c r="E42" i="31" s="1"/>
  <c r="C41" i="31"/>
  <c r="E41" i="31" s="1"/>
  <c r="C39" i="31"/>
  <c r="E39" i="31" s="1"/>
  <c r="C38" i="31"/>
  <c r="E38" i="31" s="1"/>
  <c r="C37" i="31"/>
  <c r="E37" i="31" s="1"/>
  <c r="E36" i="31"/>
  <c r="C35" i="31"/>
  <c r="E35" i="31" s="1"/>
  <c r="C34" i="31"/>
  <c r="E34" i="31" s="1"/>
  <c r="C33" i="31"/>
  <c r="E33" i="31" s="1"/>
  <c r="C32" i="31"/>
  <c r="E32" i="31" s="1"/>
  <c r="E29" i="31"/>
  <c r="E28" i="31"/>
  <c r="E27" i="31"/>
  <c r="E26" i="31"/>
  <c r="E25" i="31"/>
  <c r="E23" i="31"/>
  <c r="E22" i="31"/>
  <c r="C21" i="31"/>
  <c r="E21" i="31" s="1"/>
  <c r="E20" i="31"/>
  <c r="E19" i="31"/>
  <c r="E18" i="31"/>
  <c r="E17" i="31"/>
  <c r="E16" i="31"/>
  <c r="E15" i="31"/>
  <c r="E14" i="31"/>
  <c r="E13" i="31"/>
  <c r="E12" i="31"/>
  <c r="C11" i="31"/>
  <c r="E11" i="31" s="1"/>
  <c r="E10" i="31"/>
  <c r="E9" i="31"/>
  <c r="E8" i="31"/>
  <c r="E7" i="31"/>
  <c r="E6" i="31"/>
  <c r="E5" i="31"/>
  <c r="E64" i="31" l="1"/>
  <c r="E81" i="31" s="1"/>
  <c r="E79" i="31"/>
  <c r="E80" i="31"/>
  <c r="D82" i="31" l="1"/>
  <c r="E82" i="31" s="1"/>
  <c r="E85" i="31" s="1"/>
  <c r="D5" i="16" s="1"/>
  <c r="D14" i="16" l="1"/>
  <c r="D13" i="16"/>
  <c r="D12" i="16"/>
  <c r="D16" i="1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0043E50-6BD8-4CCD-A63C-812AD8E566E8}" name="Připojení1111" type="2" refreshedVersion="0" background="1" saveData="1"/>
  <connection id="2" xr16:uid="{7B5E0CCC-21CF-4816-AF5E-03E4462CACAF}" name="Připojení1121" type="2" refreshedVersion="0" background="1" saveData="1"/>
  <connection id="3" xr16:uid="{FA597B29-5FDF-42DA-9F81-38B37EFB7676}" name="Připojení11211" type="2" refreshedVersion="0" background="1" saveData="1"/>
  <connection id="4" xr16:uid="{3159F1CB-D00E-4D79-ABA4-F93736A3EB89}" name="Připojení112111" type="2" refreshedVersion="0" background="1" saveData="1"/>
  <connection id="5" xr16:uid="{D3C7B1A1-08D4-4BE5-B030-06245F75B7C9}" name="Připojení112112" type="2" refreshedVersion="0" background="1" saveData="1"/>
  <connection id="6" xr16:uid="{0901DF6F-8920-4732-BBA8-4AF57EC70D78}" name="Připojení1123112" type="2" refreshedVersion="0" background="1" saveData="1"/>
</connections>
</file>

<file path=xl/sharedStrings.xml><?xml version="1.0" encoding="utf-8"?>
<sst xmlns="http://schemas.openxmlformats.org/spreadsheetml/2006/main" count="689" uniqueCount="151">
  <si>
    <t>Množství</t>
  </si>
  <si>
    <t>Popis činnosti</t>
  </si>
  <si>
    <t>M.j.</t>
  </si>
  <si>
    <t>m</t>
  </si>
  <si>
    <t>ks</t>
  </si>
  <si>
    <t>Celk. cena</t>
  </si>
  <si>
    <t>J. cena</t>
  </si>
  <si>
    <t>hod</t>
  </si>
  <si>
    <t>Drobný montážní materiál</t>
  </si>
  <si>
    <t>CCTV - materiál</t>
  </si>
  <si>
    <t>CCTV - práce</t>
  </si>
  <si>
    <t>Držák kamery PELCO PA 101</t>
  </si>
  <si>
    <t>Redukce držáku na sloup PELCO WMVE-SR</t>
  </si>
  <si>
    <t>Napájecí zdroj pro kameru PELCO POE1AT-EU</t>
  </si>
  <si>
    <t>Box pro kameru plastový cca 500x400x200 min ip44</t>
  </si>
  <si>
    <t>kpl</t>
  </si>
  <si>
    <t>Vybabení boxu pro kameru (Jistič, zásuvky, ….)</t>
  </si>
  <si>
    <t>Optický patchcord SC/APC-SC/PC 2m</t>
  </si>
  <si>
    <t>Optická patchcord SC/APC - Lc SM 2m</t>
  </si>
  <si>
    <t>Kabel CYKY-J 4x10</t>
  </si>
  <si>
    <t>Kabel CYKY-J 3x2,5</t>
  </si>
  <si>
    <t>Chránička Kopoflex pr.50</t>
  </si>
  <si>
    <t>Rozvaděč ER112/NKP7P</t>
  </si>
  <si>
    <t>Jistič 1x10A charakteristika B</t>
  </si>
  <si>
    <t>Poplatek k připojení k DS ČEZ (1x10A)</t>
  </si>
  <si>
    <t>Montážní plošina</t>
  </si>
  <si>
    <t>Instalace, oživení, konfigurace</t>
  </si>
  <si>
    <t>Modul SFP 1Gbps WDM 1550 LC</t>
  </si>
  <si>
    <t>Převodník optika/lan, WDM, SM 1310 1Gbps SC</t>
  </si>
  <si>
    <t>Kamera PELCO IMM 12027-1EP (Panoramatická)</t>
  </si>
  <si>
    <t>Převodník optika/lan, WDM, SM Tx1310 1Gbps</t>
  </si>
  <si>
    <t xml:space="preserve">Modul SFP 1Gbpsbps WDM Tx1550 Lc </t>
  </si>
  <si>
    <t>Celkem</t>
  </si>
  <si>
    <t>Kabel CYKY-J 3x6</t>
  </si>
  <si>
    <t>Kamera PELCO IMM 12027-1EP (Panoramatická 270°)</t>
  </si>
  <si>
    <t>Kamera PELCO IMM 120xx-1EP (Panoramatická)</t>
  </si>
  <si>
    <t>Přípojka NN přípojka</t>
  </si>
  <si>
    <t>Redukce držáku na roh budovy</t>
  </si>
  <si>
    <t>Trubka nebo lišta</t>
  </si>
  <si>
    <t>MJ</t>
  </si>
  <si>
    <t>Cena/MJ</t>
  </si>
  <si>
    <t>Množ.</t>
  </si>
  <si>
    <t>ZEMNÍ PRÁCE</t>
  </si>
  <si>
    <t>Vytyčení trasy v zastavěném terénu</t>
  </si>
  <si>
    <t xml:space="preserve">Vytyčení inženýrských sítí </t>
  </si>
  <si>
    <t>Rýha v trávě 35/70</t>
  </si>
  <si>
    <t>Rýha v trávě 50/120, podél vozovky</t>
  </si>
  <si>
    <t>Rýha ve vozovce 50/120 - asfalt</t>
  </si>
  <si>
    <t>Podkladní beton chodník/vozovka, tl. 10cm</t>
  </si>
  <si>
    <t>Podvrt neřízený do 110mm, místní komunikace / vjezd</t>
  </si>
  <si>
    <t>Podvrt řízený 110mm</t>
  </si>
  <si>
    <t>Startovací a cílové jámy pro podvrty + sondy</t>
  </si>
  <si>
    <t>m3</t>
  </si>
  <si>
    <t>Pískování kabelového lože tl. 10cm</t>
  </si>
  <si>
    <t>Uložení fólie výstražné šířka 22 cm</t>
  </si>
  <si>
    <t>Pokládka vrap. trubek (na křížení a v blízkosti inž. sítí)</t>
  </si>
  <si>
    <t>Průvrt zdivem</t>
  </si>
  <si>
    <t>Zatěsnění prostupu trubky do objektu</t>
  </si>
  <si>
    <t>Vyvedení trubky/trubičky na sloup</t>
  </si>
  <si>
    <t>m2</t>
  </si>
  <si>
    <t>Montáž kabelové komory</t>
  </si>
  <si>
    <t>Geodetické zaměření nové trasy + uliční linie</t>
  </si>
  <si>
    <t>Mimostaveništní doprava, do 10km</t>
  </si>
  <si>
    <t>Odvozy přebytečného materiálu na skládku za km</t>
  </si>
  <si>
    <t>Odvozy přebytečného materiálu na skládku za každý další  km</t>
  </si>
  <si>
    <t>km</t>
  </si>
  <si>
    <t>Skládkovné - zemina</t>
  </si>
  <si>
    <t>t</t>
  </si>
  <si>
    <t>Skládkovné - suť</t>
  </si>
  <si>
    <t>MONTÁŽ</t>
  </si>
  <si>
    <t>Montáž trubky HDPE 40/33</t>
  </si>
  <si>
    <t>Montáž koncovky na tr. 40</t>
  </si>
  <si>
    <t>Kalibrace a hermetizace trubky</t>
  </si>
  <si>
    <t>Instalace vnitřní trasy - lišta LV</t>
  </si>
  <si>
    <t>Zafouknutí optického kabelu do HDPE40</t>
  </si>
  <si>
    <t>Zafouknutí MT 10/8 do HDPE40</t>
  </si>
  <si>
    <t>Zafouknutí optického kabelu do MT 10/8</t>
  </si>
  <si>
    <t>Montáž průchodky na tr. 40</t>
  </si>
  <si>
    <t>Montáž spojky, koncov., průchod.,reduk. TS</t>
  </si>
  <si>
    <t>Montáž optické spojky bez montáže vláken</t>
  </si>
  <si>
    <t>Kompletace a montáž optického rozváděče</t>
  </si>
  <si>
    <t>Ukončení OK v rozvaděči/spojce - příprava konců a vláken</t>
  </si>
  <si>
    <t>Svar na vlákně ve spojce/rozvaděči v metropolitní síti</t>
  </si>
  <si>
    <t>Měření přímou metodou (TM) na 3 vlnových délkách</t>
  </si>
  <si>
    <t>vl.</t>
  </si>
  <si>
    <t>Měření OTDR jednostranné na 1625nm</t>
  </si>
  <si>
    <t>Zajištění vstupů do objektů</t>
  </si>
  <si>
    <t>MATERIÁL</t>
  </si>
  <si>
    <t xml:space="preserve">Koncovka trubky HDPE 40mm </t>
  </si>
  <si>
    <t xml:space="preserve">Spojka HDPE 40 </t>
  </si>
  <si>
    <t>Pěna montážní Soudal 750ml</t>
  </si>
  <si>
    <t>Fólie výstražná 220mm PE oranžová</t>
  </si>
  <si>
    <t>Písek kopaný</t>
  </si>
  <si>
    <t>Trubka HDPE 40/33</t>
  </si>
  <si>
    <t>Trubka PE 110mm</t>
  </si>
  <si>
    <t>Trubka vrapovaná PE 110 mm</t>
  </si>
  <si>
    <t>Průchodka pro tr. 40/33 a více prvků</t>
  </si>
  <si>
    <t>Optický kabel 12f SM, 9/125, G.657A</t>
  </si>
  <si>
    <t>Optický kabel 4f SM, 8/125, G.657A</t>
  </si>
  <si>
    <t>Mikrotrubička HDPE 10/8mm</t>
  </si>
  <si>
    <t>Spojka mikrotrubičky 10/8mm</t>
  </si>
  <si>
    <t>Optická spojka</t>
  </si>
  <si>
    <t>ODF - 19", 1U, výsuvná vana pro 24 SC simplex</t>
  </si>
  <si>
    <t>Koncový optický rozvaděč pro 4x SC simplex</t>
  </si>
  <si>
    <t>Držák optického rozvaděče na sloup</t>
  </si>
  <si>
    <t>Optická kazeta pro 2x6 svarů s víkem, se dvěma držáky svaru</t>
  </si>
  <si>
    <t>Ochrana svarů 40mm</t>
  </si>
  <si>
    <t>Pigtail SC/APC 9/125 2m, G657A, těsná ochrana</t>
  </si>
  <si>
    <t>Adaptér optický SC-SC, Simplex, APC, Singlemode</t>
  </si>
  <si>
    <t>Rekapitulace:</t>
  </si>
  <si>
    <t>Zemní práce</t>
  </si>
  <si>
    <t>Montáž</t>
  </si>
  <si>
    <t>Materiál</t>
  </si>
  <si>
    <t>Inženýrská činnost (projednání se správními orgány, povolení atd)</t>
  </si>
  <si>
    <t>Kč</t>
  </si>
  <si>
    <t>Zábory veřejného prostranství</t>
  </si>
  <si>
    <t>CELKEM bez DPH</t>
  </si>
  <si>
    <t>Ceny uvedeny v CZK bez DPH.</t>
  </si>
  <si>
    <t>Objednatel:</t>
  </si>
  <si>
    <t>Město Petřvald</t>
  </si>
  <si>
    <t>nám. Gen. Vicherka 2511, 735 41 Petřvald</t>
  </si>
  <si>
    <t>Zhotovitel:</t>
  </si>
  <si>
    <t>Dokumentace skutečného provedení (OPTIKA, CCTV)</t>
  </si>
  <si>
    <t>Inženýrská činnost CCTV</t>
  </si>
  <si>
    <t>Pokládka trubek HDPE a montáž optiky - CELKEM</t>
  </si>
  <si>
    <t>Revize elekro KB CCTV</t>
  </si>
  <si>
    <t>Montáž spojky na tr. 40</t>
  </si>
  <si>
    <t>REKAPITULACE NÁKLADŮ</t>
  </si>
  <si>
    <t>Datum:</t>
  </si>
  <si>
    <t>Název stavby:  Metropolitní síť - Město Petřvald - II. etapa - Lokalita 3</t>
  </si>
  <si>
    <t>Výkaz výměr stavby:   Metropolitní síť - Město Petřvald - II. etapa - lokalita 3</t>
  </si>
  <si>
    <t>Body napojení: Hřiště Podlesí, ZŠ+MŠ ul. Závodní, BD č.p. 823, Hřiště HEPO</t>
  </si>
  <si>
    <t>Rýha v chodníku 35/50 - dlažba betonová</t>
  </si>
  <si>
    <t>Povrchy nad rámec - dlažba</t>
  </si>
  <si>
    <t>Kabelová komora 1730/18 s víkem plast.</t>
  </si>
  <si>
    <t>Průchodka Jackmoon pro tr. 40/33 a 1 kabel</t>
  </si>
  <si>
    <t>Těsnící průchodka MT 10 pro optickáý kabel</t>
  </si>
  <si>
    <t>Název stavby: Metropolitní síť - Město Petřvald  - KB Hřiště podlesí</t>
  </si>
  <si>
    <t>Kamerový sloup</t>
  </si>
  <si>
    <t>Sloup pro kameru 8m</t>
  </si>
  <si>
    <t>Betonová patka pro kamerový sloup (základ, beton, výkop,..)</t>
  </si>
  <si>
    <t>Název stavby: Metropolitní síť - Město Petřvald  - KB MŠ Závodní</t>
  </si>
  <si>
    <t>Název stavby: Metropolitní síť - Město Petřvald  - KB č.p. 823 (ZUŠ)</t>
  </si>
  <si>
    <t>Název stavby: Metropolitní síť - Město Petřvald  - KB Hřiště HEPO</t>
  </si>
  <si>
    <t>KB 9 - na MŠ Závodní - CELKEM</t>
  </si>
  <si>
    <t>KB 8 - na BD č.p. 823 - CELKEM</t>
  </si>
  <si>
    <t>KB 10 - na sloupu Hřiště Podlesí - CELKEM</t>
  </si>
  <si>
    <t>KB 11 - Hřiště HEPO (na č.p. 1504) - CELKEM</t>
  </si>
  <si>
    <t>k vyplnění</t>
  </si>
  <si>
    <t>%</t>
  </si>
  <si>
    <t>Vyhotovení geometrických plánů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</si>
</sst>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color indexed="22"/>
      <name val="Arial"/>
      <family val="2"/>
    </font>
    <font>
      <i/>
      <sz val="14"/>
      <name val="Arial CE"/>
      <family val="2"/>
      <charset val="238"/>
    </font>
    <font>
      <sz val="10"/>
      <color indexed="8"/>
      <name val="MS Sans Serif"/>
      <charset val="238"/>
    </font>
    <font>
      <sz val="10"/>
      <name val="Arial"/>
      <family val="2"/>
      <charset val="238"/>
    </font>
    <font>
      <b/>
      <i/>
      <sz val="11"/>
      <name val="Arial CE"/>
      <family val="2"/>
      <charset val="238"/>
    </font>
    <font>
      <u/>
      <sz val="10"/>
      <color theme="10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i/>
      <sz val="10"/>
      <name val="Arial"/>
      <family val="2"/>
      <charset val="238"/>
    </font>
    <font>
      <b/>
      <i/>
      <u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b/>
      <i/>
      <sz val="8"/>
      <color rgb="FF00B050"/>
      <name val="Arial CE"/>
      <family val="2"/>
      <charset val="238"/>
    </font>
    <font>
      <b/>
      <sz val="9"/>
      <name val="Arial"/>
      <family val="2"/>
      <charset val="238"/>
    </font>
    <font>
      <sz val="14"/>
      <name val="Arial"/>
      <family val="2"/>
      <charset val="238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2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 CE"/>
      <family val="2"/>
      <charset val="238"/>
    </font>
    <font>
      <b/>
      <i/>
      <sz val="14"/>
      <color indexed="12"/>
      <name val="Arial CE"/>
      <family val="2"/>
      <charset val="238"/>
    </font>
    <font>
      <b/>
      <i/>
      <sz val="10"/>
      <color indexed="12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DFFCD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5" fillId="0" borderId="0"/>
    <xf numFmtId="9" fontId="17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7" fillId="0" borderId="0" xfId="2" applyAlignment="1" applyProtection="1"/>
    <xf numFmtId="4" fontId="0" fillId="0" borderId="0" xfId="0" applyNumberFormat="1" applyAlignment="1">
      <alignment horizontal="right"/>
    </xf>
    <xf numFmtId="4" fontId="2" fillId="0" borderId="0" xfId="0" applyNumberFormat="1" applyFont="1" applyAlignment="1">
      <alignment horizontal="right"/>
    </xf>
    <xf numFmtId="0" fontId="5" fillId="0" borderId="0" xfId="0" applyFont="1"/>
    <xf numFmtId="4" fontId="5" fillId="0" borderId="0" xfId="0" applyNumberFormat="1" applyFont="1" applyAlignment="1">
      <alignment horizontal="right"/>
    </xf>
    <xf numFmtId="10" fontId="15" fillId="0" borderId="12" xfId="5" applyNumberFormat="1" applyFont="1" applyFill="1" applyBorder="1" applyAlignment="1" applyProtection="1">
      <alignment horizontal="right" vertical="center"/>
      <protection hidden="1"/>
    </xf>
    <xf numFmtId="10" fontId="15" fillId="0" borderId="3" xfId="5" applyNumberFormat="1" applyFont="1" applyBorder="1" applyAlignment="1" applyProtection="1">
      <alignment horizontal="right" vertical="center"/>
      <protection hidden="1"/>
    </xf>
    <xf numFmtId="0" fontId="1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18" fillId="0" borderId="0" xfId="4" applyFont="1" applyAlignment="1">
      <alignment vertical="center" wrapText="1"/>
    </xf>
    <xf numFmtId="0" fontId="19" fillId="0" borderId="0" xfId="4" applyFont="1" applyAlignment="1" applyProtection="1">
      <alignment horizontal="center" vertical="center"/>
      <protection hidden="1"/>
    </xf>
    <xf numFmtId="0" fontId="18" fillId="0" borderId="0" xfId="4" applyFont="1"/>
    <xf numFmtId="49" fontId="18" fillId="0" borderId="0" xfId="4" applyNumberFormat="1" applyFont="1" applyAlignment="1">
      <alignment horizontal="left" vertical="center"/>
    </xf>
    <xf numFmtId="4" fontId="18" fillId="0" borderId="0" xfId="4" applyNumberFormat="1" applyFont="1" applyAlignment="1">
      <alignment vertical="center"/>
    </xf>
    <xf numFmtId="0" fontId="18" fillId="0" borderId="0" xfId="4" applyFont="1" applyAlignment="1">
      <alignment horizontal="left" vertical="center" wrapText="1"/>
    </xf>
    <xf numFmtId="0" fontId="18" fillId="0" borderId="0" xfId="4" applyFont="1" applyAlignment="1">
      <alignment horizontal="center" vertical="center"/>
    </xf>
    <xf numFmtId="0" fontId="20" fillId="0" borderId="0" xfId="4" applyFont="1" applyAlignment="1">
      <alignment vertical="center"/>
    </xf>
    <xf numFmtId="0" fontId="6" fillId="0" borderId="22" xfId="0" applyFont="1" applyBorder="1" applyAlignment="1" applyProtection="1">
      <alignment horizontal="center" vertical="center" wrapText="1"/>
      <protection hidden="1"/>
    </xf>
    <xf numFmtId="0" fontId="6" fillId="0" borderId="23" xfId="0" applyFont="1" applyBorder="1" applyAlignment="1" applyProtection="1">
      <alignment horizontal="center" vertical="center" wrapText="1"/>
      <protection hidden="1"/>
    </xf>
    <xf numFmtId="4" fontId="6" fillId="0" borderId="24" xfId="0" applyNumberFormat="1" applyFont="1" applyBorder="1" applyAlignment="1" applyProtection="1">
      <alignment horizontal="right" vertical="center" wrapText="1"/>
      <protection hidden="1"/>
    </xf>
    <xf numFmtId="0" fontId="5" fillId="0" borderId="1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4" fontId="1" fillId="0" borderId="14" xfId="0" applyNumberFormat="1" applyFont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right" vertical="center"/>
    </xf>
    <xf numFmtId="43" fontId="5" fillId="0" borderId="12" xfId="3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0" fontId="10" fillId="4" borderId="9" xfId="0" applyFont="1" applyFill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4" fontId="10" fillId="4" borderId="11" xfId="0" applyNumberFormat="1" applyFont="1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4" fontId="6" fillId="0" borderId="6" xfId="0" applyNumberFormat="1" applyFont="1" applyBorder="1" applyAlignment="1" applyProtection="1">
      <alignment horizontal="right" vertical="center" wrapText="1"/>
      <protection hidden="1"/>
    </xf>
    <xf numFmtId="4" fontId="6" fillId="0" borderId="5" xfId="0" applyNumberFormat="1" applyFont="1" applyBorder="1" applyAlignment="1" applyProtection="1">
      <alignment horizontal="right" vertical="center" wrapText="1"/>
      <protection hidden="1"/>
    </xf>
    <xf numFmtId="0" fontId="1" fillId="0" borderId="16" xfId="0" applyFont="1" applyBorder="1" applyAlignment="1">
      <alignment vertical="center"/>
    </xf>
    <xf numFmtId="4" fontId="5" fillId="0" borderId="17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4" fontId="5" fillId="0" borderId="1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  <xf numFmtId="4" fontId="13" fillId="0" borderId="3" xfId="0" applyNumberFormat="1" applyFont="1" applyBorder="1" applyAlignment="1">
      <alignment horizontal="right" vertical="center"/>
    </xf>
    <xf numFmtId="0" fontId="14" fillId="0" borderId="19" xfId="0" applyFont="1" applyBorder="1" applyAlignment="1" applyProtection="1">
      <alignment vertical="center"/>
      <protection hidden="1"/>
    </xf>
    <xf numFmtId="0" fontId="15" fillId="0" borderId="20" xfId="0" applyFont="1" applyBorder="1" applyAlignment="1" applyProtection="1">
      <alignment vertical="center"/>
      <protection hidden="1"/>
    </xf>
    <xf numFmtId="4" fontId="5" fillId="0" borderId="20" xfId="0" applyNumberFormat="1" applyFont="1" applyBorder="1" applyAlignment="1" applyProtection="1">
      <alignment horizontal="right" vertical="center"/>
      <protection hidden="1"/>
    </xf>
    <xf numFmtId="4" fontId="15" fillId="0" borderId="20" xfId="0" applyNumberFormat="1" applyFont="1" applyBorder="1" applyAlignment="1" applyProtection="1">
      <alignment horizontal="right" vertical="center"/>
      <protection hidden="1"/>
    </xf>
    <xf numFmtId="4" fontId="15" fillId="0" borderId="21" xfId="0" applyNumberFormat="1" applyFont="1" applyBorder="1" applyAlignment="1" applyProtection="1">
      <alignment horizontal="right" vertical="center"/>
      <protection hidden="1"/>
    </xf>
    <xf numFmtId="0" fontId="15" fillId="0" borderId="2" xfId="0" applyFont="1" applyBorder="1" applyAlignment="1" applyProtection="1">
      <alignment vertical="center" wrapText="1"/>
      <protection hidden="1"/>
    </xf>
    <xf numFmtId="0" fontId="15" fillId="0" borderId="12" xfId="0" applyFont="1" applyBorder="1" applyAlignment="1" applyProtection="1">
      <alignment vertical="center"/>
      <protection hidden="1"/>
    </xf>
    <xf numFmtId="4" fontId="5" fillId="0" borderId="12" xfId="0" applyNumberFormat="1" applyFont="1" applyBorder="1" applyAlignment="1" applyProtection="1">
      <alignment horizontal="right" vertical="center"/>
      <protection hidden="1"/>
    </xf>
    <xf numFmtId="4" fontId="15" fillId="0" borderId="12" xfId="0" applyNumberFormat="1" applyFont="1" applyBorder="1" applyAlignment="1" applyProtection="1">
      <alignment horizontal="right" vertical="center"/>
      <protection hidden="1"/>
    </xf>
    <xf numFmtId="4" fontId="15" fillId="0" borderId="1" xfId="0" applyNumberFormat="1" applyFont="1" applyBorder="1" applyAlignment="1" applyProtection="1">
      <alignment horizontal="right" vertical="center"/>
      <protection hidden="1"/>
    </xf>
    <xf numFmtId="0" fontId="5" fillId="0" borderId="0" xfId="0" applyFont="1" applyProtection="1">
      <protection hidden="1"/>
    </xf>
    <xf numFmtId="0" fontId="16" fillId="0" borderId="2" xfId="0" applyFont="1" applyBorder="1" applyAlignment="1" applyProtection="1">
      <alignment vertical="center" wrapText="1"/>
      <protection hidden="1"/>
    </xf>
    <xf numFmtId="0" fontId="15" fillId="0" borderId="0" xfId="0" applyFont="1" applyProtection="1">
      <protection hidden="1"/>
    </xf>
    <xf numFmtId="10" fontId="15" fillId="0" borderId="12" xfId="0" applyNumberFormat="1" applyFont="1" applyBorder="1" applyAlignment="1" applyProtection="1">
      <alignment horizontal="center" vertical="center"/>
      <protection hidden="1"/>
    </xf>
    <xf numFmtId="10" fontId="15" fillId="0" borderId="3" xfId="0" applyNumberFormat="1" applyFont="1" applyBorder="1" applyAlignment="1" applyProtection="1">
      <alignment horizontal="center" vertical="center"/>
      <protection hidden="1"/>
    </xf>
    <xf numFmtId="4" fontId="15" fillId="0" borderId="3" xfId="0" applyNumberFormat="1" applyFont="1" applyBorder="1" applyAlignment="1" applyProtection="1">
      <alignment horizontal="right" vertical="center"/>
      <protection hidden="1"/>
    </xf>
    <xf numFmtId="4" fontId="15" fillId="0" borderId="4" xfId="0" applyNumberFormat="1" applyFont="1" applyBorder="1" applyAlignment="1" applyProtection="1">
      <alignment horizontal="right" vertical="center"/>
      <protection hidden="1"/>
    </xf>
    <xf numFmtId="0" fontId="22" fillId="0" borderId="0" xfId="2" applyFont="1" applyAlignment="1" applyProtection="1"/>
    <xf numFmtId="0" fontId="5" fillId="0" borderId="0" xfId="4" applyAlignment="1">
      <alignment vertical="center"/>
    </xf>
    <xf numFmtId="4" fontId="23" fillId="0" borderId="12" xfId="0" applyNumberFormat="1" applyFont="1" applyBorder="1" applyAlignment="1">
      <alignment horizontal="right" vertical="center"/>
    </xf>
    <xf numFmtId="0" fontId="24" fillId="0" borderId="17" xfId="0" applyFont="1" applyBorder="1" applyAlignment="1">
      <alignment horizontal="center" vertical="center"/>
    </xf>
    <xf numFmtId="4" fontId="25" fillId="0" borderId="18" xfId="0" applyNumberFormat="1" applyFont="1" applyBorder="1" applyAlignment="1">
      <alignment horizontal="right" vertical="center"/>
    </xf>
    <xf numFmtId="0" fontId="26" fillId="0" borderId="7" xfId="0" applyFont="1" applyBorder="1" applyAlignment="1" applyProtection="1">
      <alignment vertical="center"/>
      <protection hidden="1"/>
    </xf>
    <xf numFmtId="0" fontId="26" fillId="0" borderId="8" xfId="0" applyFont="1" applyBorder="1" applyAlignment="1" applyProtection="1">
      <alignment vertical="center"/>
      <protection hidden="1"/>
    </xf>
    <xf numFmtId="0" fontId="27" fillId="0" borderId="6" xfId="0" applyFont="1" applyBorder="1" applyAlignment="1" applyProtection="1">
      <alignment vertical="center"/>
      <protection hidden="1"/>
    </xf>
    <xf numFmtId="4" fontId="0" fillId="0" borderId="6" xfId="0" applyNumberFormat="1" applyBorder="1" applyAlignment="1" applyProtection="1">
      <alignment horizontal="right" vertical="center"/>
      <protection hidden="1"/>
    </xf>
    <xf numFmtId="4" fontId="27" fillId="0" borderId="6" xfId="0" applyNumberFormat="1" applyFont="1" applyBorder="1" applyAlignment="1" applyProtection="1">
      <alignment horizontal="right" vertical="center"/>
      <protection hidden="1"/>
    </xf>
    <xf numFmtId="4" fontId="28" fillId="0" borderId="5" xfId="0" applyNumberFormat="1" applyFont="1" applyBorder="1" applyAlignment="1" applyProtection="1">
      <alignment horizontal="right" vertical="center"/>
      <protection hidden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6" xfId="0" applyFont="1" applyBorder="1" applyAlignment="1" applyProtection="1">
      <alignment horizontal="center" wrapText="1"/>
      <protection hidden="1"/>
    </xf>
    <xf numFmtId="4" fontId="6" fillId="0" borderId="6" xfId="0" applyNumberFormat="1" applyFont="1" applyBorder="1" applyAlignment="1" applyProtection="1">
      <alignment horizontal="right" wrapText="1"/>
      <protection hidden="1"/>
    </xf>
    <xf numFmtId="4" fontId="6" fillId="0" borderId="5" xfId="0" applyNumberFormat="1" applyFont="1" applyBorder="1" applyAlignment="1" applyProtection="1">
      <alignment horizontal="right" wrapText="1"/>
      <protection hidden="1"/>
    </xf>
    <xf numFmtId="0" fontId="5" fillId="0" borderId="7" xfId="0" applyFont="1" applyBorder="1"/>
    <xf numFmtId="0" fontId="5" fillId="0" borderId="3" xfId="0" applyFont="1" applyBorder="1" applyAlignment="1">
      <alignment horizontal="center"/>
    </xf>
    <xf numFmtId="4" fontId="5" fillId="0" borderId="3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0" fontId="1" fillId="0" borderId="2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7" xfId="0" applyFont="1" applyBorder="1"/>
    <xf numFmtId="0" fontId="10" fillId="6" borderId="9" xfId="0" applyFont="1" applyFill="1" applyBorder="1"/>
    <xf numFmtId="0" fontId="10" fillId="6" borderId="10" xfId="0" applyFont="1" applyFill="1" applyBorder="1" applyAlignment="1">
      <alignment horizontal="center"/>
    </xf>
    <xf numFmtId="4" fontId="10" fillId="6" borderId="10" xfId="0" applyNumberFormat="1" applyFont="1" applyFill="1" applyBorder="1" applyAlignment="1">
      <alignment horizontal="right"/>
    </xf>
    <xf numFmtId="4" fontId="5" fillId="7" borderId="12" xfId="4" applyNumberFormat="1" applyFill="1" applyBorder="1" applyAlignment="1">
      <alignment horizontal="right" vertical="center"/>
    </xf>
    <xf numFmtId="0" fontId="5" fillId="7" borderId="0" xfId="4" applyFill="1" applyAlignment="1">
      <alignment horizontal="left" vertical="center"/>
    </xf>
    <xf numFmtId="0" fontId="10" fillId="4" borderId="19" xfId="0" applyFont="1" applyFill="1" applyBorder="1" applyAlignment="1" applyProtection="1">
      <alignment horizontal="center" vertical="center"/>
      <protection hidden="1"/>
    </xf>
    <xf numFmtId="0" fontId="10" fillId="4" borderId="20" xfId="0" applyFont="1" applyFill="1" applyBorder="1" applyAlignment="1" applyProtection="1">
      <alignment horizontal="center" vertical="center"/>
      <protection hidden="1"/>
    </xf>
    <xf numFmtId="0" fontId="21" fillId="4" borderId="21" xfId="0" applyFont="1" applyFill="1" applyBorder="1" applyAlignment="1">
      <alignment horizontal="center" vertical="center"/>
    </xf>
    <xf numFmtId="0" fontId="10" fillId="4" borderId="25" xfId="0" applyFont="1" applyFill="1" applyBorder="1" applyAlignment="1" applyProtection="1">
      <alignment horizontal="center" vertical="center"/>
      <protection hidden="1"/>
    </xf>
    <xf numFmtId="0" fontId="10" fillId="4" borderId="26" xfId="0" applyFont="1" applyFill="1" applyBorder="1" applyAlignment="1" applyProtection="1">
      <alignment horizontal="center" vertical="center"/>
      <protection hidden="1"/>
    </xf>
    <xf numFmtId="0" fontId="10" fillId="4" borderId="27" xfId="0" applyFont="1" applyFill="1" applyBorder="1" applyAlignment="1" applyProtection="1">
      <alignment horizontal="center" vertical="center"/>
      <protection hidden="1"/>
    </xf>
    <xf numFmtId="0" fontId="8" fillId="5" borderId="9" xfId="0" applyFont="1" applyFill="1" applyBorder="1" applyAlignment="1" applyProtection="1">
      <alignment horizontal="center" vertical="center"/>
      <protection hidden="1"/>
    </xf>
    <xf numFmtId="0" fontId="9" fillId="5" borderId="1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12" fillId="5" borderId="9" xfId="0" applyFont="1" applyFill="1" applyBorder="1" applyAlignment="1" applyProtection="1">
      <alignment horizontal="center" vertical="center"/>
      <protection hidden="1"/>
    </xf>
    <xf numFmtId="0" fontId="12" fillId="5" borderId="10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4" fontId="10" fillId="6" borderId="10" xfId="0" applyNumberFormat="1" applyFont="1" applyFill="1" applyBorder="1" applyAlignment="1">
      <alignment horizontal="center"/>
    </xf>
    <xf numFmtId="4" fontId="10" fillId="6" borderId="11" xfId="0" applyNumberFormat="1" applyFont="1" applyFill="1" applyBorder="1" applyAlignment="1">
      <alignment horizontal="center"/>
    </xf>
  </cellXfs>
  <cellStyles count="6">
    <cellStyle name="Čárka" xfId="3" builtinId="3"/>
    <cellStyle name="Hypertextový odkaz" xfId="2" builtinId="8"/>
    <cellStyle name="Normal_Sheet2" xfId="1" xr:uid="{00000000-0005-0000-0000-000001000000}"/>
    <cellStyle name="Normální" xfId="0" builtinId="0"/>
    <cellStyle name="Normální 2" xfId="4" xr:uid="{F71C4CA1-5F8B-457B-A206-A78967EEF420}"/>
    <cellStyle name="Procenta 2" xfId="5" xr:uid="{E7F8B7F7-0D78-45AC-9CC5-BCDE7F562E48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NTAZ OK" adjustColumnWidth="0" connectionId="1" xr16:uid="{D0023A22-0A09-4158-A62E-AFDB298F2464}" autoFormatId="16" applyNumberFormats="0" applyBorderFormats="0" applyFontFormats="1" applyPatternFormats="1" applyAlignmentFormats="0" applyWidthHeightFormats="0">
  <queryTableRefresh preserveSortFilterLayout="0">
    <queryTableFields/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NTAZ OK" adjustColumnWidth="0" connectionId="2" xr16:uid="{00BFAE85-01FE-467B-945D-8FBE9A42D5AE}" autoFormatId="16" applyNumberFormats="0" applyBorderFormats="0" applyFontFormats="1" applyPatternFormats="1" applyAlignmentFormats="0" applyWidthHeightFormats="0">
  <queryTableRefresh preserveSortFilterLayout="0">
    <queryTableFields/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NTAZ OK" adjustColumnWidth="0" connectionId="6" xr16:uid="{4F627670-F2B2-49AC-84B6-4D5011F462CF}" autoFormatId="16" applyNumberFormats="0" applyBorderFormats="0" applyFontFormats="1" applyPatternFormats="1" applyAlignmentFormats="0" applyWidthHeightFormats="0">
  <queryTableRefresh preserveSortFilterLayout="0">
    <queryTableFields/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NTAZ OK" adjustColumnWidth="0" connectionId="5" xr16:uid="{1CACE877-31F1-493B-A558-4EE2BCFE7251}" autoFormatId="16" applyNumberFormats="0" applyBorderFormats="0" applyFontFormats="1" applyPatternFormats="1" applyAlignmentFormats="0" applyWidthHeightFormats="0">
  <queryTableRefresh preserveSortFilterLayout="0">
    <queryTableFields/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NTAZ OK" adjustColumnWidth="0" connectionId="3" xr16:uid="{09E38FC8-559C-4B7C-B598-760DBCF7C34D}" autoFormatId="16" applyNumberFormats="0" applyBorderFormats="0" applyFontFormats="1" applyPatternFormats="1" applyAlignmentFormats="0" applyWidthHeightFormats="0">
  <queryTableRefresh preserveSortFilterLayout="0">
    <queryTableFields/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NTAZ OK" adjustColumnWidth="0" connectionId="4" xr16:uid="{01D3787C-2BF9-4039-8122-21DAE01234F5}" autoFormatId="16" applyNumberFormats="0" applyBorderFormats="0" applyFontFormats="1" applyPatternFormats="1" applyAlignmentFormats="0" applyWidthHeightFormats="0">
  <queryTableRefresh preserveSortFilterLayout="0">
    <queryTableFields/>
  </queryTableRefresh>
</query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9EAC2-9EF6-44DD-9778-6B30A8471C63}">
  <dimension ref="A1:E35"/>
  <sheetViews>
    <sheetView zoomScale="98" zoomScaleNormal="98" workbookViewId="0">
      <selection sqref="A1:D1"/>
    </sheetView>
  </sheetViews>
  <sheetFormatPr defaultColWidth="8.85546875" defaultRowHeight="12.75" x14ac:dyDescent="0.2"/>
  <cols>
    <col min="1" max="1" width="46.140625" style="1" customWidth="1"/>
    <col min="2" max="2" width="7.42578125" style="1" customWidth="1"/>
    <col min="3" max="3" width="17.28515625" style="1" customWidth="1"/>
    <col min="4" max="4" width="19.28515625" style="6" customWidth="1"/>
    <col min="5" max="5" width="3.42578125" customWidth="1"/>
    <col min="6" max="6" width="11.140625" customWidth="1"/>
    <col min="7" max="7" width="90.7109375" customWidth="1"/>
  </cols>
  <sheetData>
    <row r="1" spans="1:4" s="3" customFormat="1" ht="30" customHeight="1" x14ac:dyDescent="0.3">
      <c r="A1" s="105" t="s">
        <v>129</v>
      </c>
      <c r="B1" s="106"/>
      <c r="C1" s="106"/>
      <c r="D1" s="107"/>
    </row>
    <row r="2" spans="1:4" s="3" customFormat="1" ht="30" customHeight="1" thickBot="1" x14ac:dyDescent="0.35">
      <c r="A2" s="108" t="s">
        <v>127</v>
      </c>
      <c r="B2" s="109"/>
      <c r="C2" s="109"/>
      <c r="D2" s="110"/>
    </row>
    <row r="3" spans="1:4" s="4" customFormat="1" ht="15.75" customHeight="1" thickBot="1" x14ac:dyDescent="0.25">
      <c r="A3" s="22" t="s">
        <v>1</v>
      </c>
      <c r="B3" s="23" t="s">
        <v>39</v>
      </c>
      <c r="C3" s="23" t="s">
        <v>40</v>
      </c>
      <c r="D3" s="24" t="s">
        <v>5</v>
      </c>
    </row>
    <row r="4" spans="1:4" s="8" customFormat="1" x14ac:dyDescent="0.2">
      <c r="A4" s="25"/>
      <c r="B4" s="26"/>
      <c r="C4" s="26"/>
      <c r="D4" s="27"/>
    </row>
    <row r="5" spans="1:4" s="8" customFormat="1" x14ac:dyDescent="0.2">
      <c r="A5" s="28" t="s">
        <v>124</v>
      </c>
      <c r="B5" s="29"/>
      <c r="C5" s="29"/>
      <c r="D5" s="30" t="e">
        <f>SUM('Pokládka tr. a montáž optiky'!E85)</f>
        <v>#VALUE!</v>
      </c>
    </row>
    <row r="6" spans="1:4" s="8" customFormat="1" x14ac:dyDescent="0.2">
      <c r="A6" s="31"/>
      <c r="B6" s="32"/>
      <c r="C6" s="32"/>
      <c r="D6" s="33"/>
    </row>
    <row r="7" spans="1:4" s="8" customFormat="1" x14ac:dyDescent="0.2">
      <c r="A7" s="34" t="s">
        <v>145</v>
      </c>
      <c r="B7" s="35"/>
      <c r="C7" s="35"/>
      <c r="D7" s="36" t="e">
        <f>SUM('KB 8 - BD č.p. 823'!D47:E47)</f>
        <v>#VALUE!</v>
      </c>
    </row>
    <row r="8" spans="1:4" s="8" customFormat="1" x14ac:dyDescent="0.2">
      <c r="A8" s="34" t="s">
        <v>144</v>
      </c>
      <c r="B8" s="35"/>
      <c r="C8" s="35"/>
      <c r="D8" s="36" t="e">
        <f>SUM('KB 9 - MŠ Závodní'!D47:E47)</f>
        <v>#VALUE!</v>
      </c>
    </row>
    <row r="9" spans="1:4" s="8" customFormat="1" x14ac:dyDescent="0.2">
      <c r="A9" s="34" t="s">
        <v>146</v>
      </c>
      <c r="B9" s="35"/>
      <c r="C9" s="35"/>
      <c r="D9" s="36" t="e">
        <f>SUM('KB 10 - Hřiště Podlesí'!D57:E57)</f>
        <v>#VALUE!</v>
      </c>
    </row>
    <row r="10" spans="1:4" s="8" customFormat="1" x14ac:dyDescent="0.2">
      <c r="A10" s="34" t="s">
        <v>147</v>
      </c>
      <c r="B10" s="35"/>
      <c r="C10" s="35"/>
      <c r="D10" s="36" t="e">
        <f>SUM('KB 11 - Hřiště HEPO'!D47:E47)</f>
        <v>#VALUE!</v>
      </c>
    </row>
    <row r="11" spans="1:4" s="8" customFormat="1" x14ac:dyDescent="0.2">
      <c r="A11" s="31"/>
      <c r="B11" s="32"/>
      <c r="C11" s="37"/>
      <c r="D11" s="33"/>
    </row>
    <row r="12" spans="1:4" s="8" customFormat="1" x14ac:dyDescent="0.2">
      <c r="A12" s="31" t="s">
        <v>122</v>
      </c>
      <c r="B12" s="38">
        <v>2</v>
      </c>
      <c r="C12" s="103" t="s">
        <v>148</v>
      </c>
      <c r="D12" s="33" t="e">
        <f>C12*B12</f>
        <v>#VALUE!</v>
      </c>
    </row>
    <row r="13" spans="1:4" s="8" customFormat="1" x14ac:dyDescent="0.2">
      <c r="A13" s="31" t="s">
        <v>125</v>
      </c>
      <c r="B13" s="38">
        <v>4</v>
      </c>
      <c r="C13" s="103" t="s">
        <v>148</v>
      </c>
      <c r="D13" s="33" t="e">
        <f>B13*C13</f>
        <v>#VALUE!</v>
      </c>
    </row>
    <row r="14" spans="1:4" s="8" customFormat="1" x14ac:dyDescent="0.2">
      <c r="A14" s="31" t="s">
        <v>123</v>
      </c>
      <c r="B14" s="38">
        <v>4</v>
      </c>
      <c r="C14" s="103" t="s">
        <v>148</v>
      </c>
      <c r="D14" s="33" t="e">
        <f>B14*C14</f>
        <v>#VALUE!</v>
      </c>
    </row>
    <row r="15" spans="1:4" s="8" customFormat="1" ht="13.5" thickBot="1" x14ac:dyDescent="0.25">
      <c r="A15" s="39"/>
      <c r="B15" s="40"/>
      <c r="C15" s="40"/>
      <c r="D15" s="41"/>
    </row>
    <row r="16" spans="1:4" ht="30" customHeight="1" thickBot="1" x14ac:dyDescent="0.25">
      <c r="A16" s="42" t="s">
        <v>32</v>
      </c>
      <c r="B16" s="43"/>
      <c r="C16" s="43"/>
      <c r="D16" s="44" t="e">
        <f>SUM(D4:D15)</f>
        <v>#VALUE!</v>
      </c>
    </row>
    <row r="17" spans="1:5" x14ac:dyDescent="0.2">
      <c r="A17" s="74"/>
      <c r="B17" s="74"/>
      <c r="C17" s="74"/>
      <c r="D17" s="9"/>
    </row>
    <row r="18" spans="1:5" s="16" customFormat="1" ht="13.5" customHeight="1" x14ac:dyDescent="0.2">
      <c r="A18" s="12" t="s">
        <v>117</v>
      </c>
      <c r="B18" s="13"/>
      <c r="C18" s="13"/>
      <c r="D18" s="14"/>
      <c r="E18" s="15"/>
    </row>
    <row r="19" spans="1:5" s="16" customFormat="1" ht="13.5" customHeight="1" x14ac:dyDescent="0.2">
      <c r="A19" s="12" t="s">
        <v>128</v>
      </c>
      <c r="B19" s="13"/>
      <c r="C19" s="17"/>
      <c r="D19" s="18"/>
      <c r="E19" s="19"/>
    </row>
    <row r="20" spans="1:5" s="16" customFormat="1" ht="13.5" customHeight="1" x14ac:dyDescent="0.2">
      <c r="A20" s="104" t="s">
        <v>148</v>
      </c>
      <c r="B20" s="13"/>
      <c r="C20" s="17"/>
      <c r="D20" s="18"/>
      <c r="E20" s="19"/>
    </row>
    <row r="21" spans="1:5" s="16" customFormat="1" ht="13.5" customHeight="1" x14ac:dyDescent="0.2">
      <c r="A21" s="20"/>
      <c r="B21" s="21"/>
      <c r="C21" s="17"/>
      <c r="D21" s="18"/>
      <c r="E21" s="19"/>
    </row>
    <row r="22" spans="1:5" s="16" customFormat="1" ht="13.5" customHeight="1" x14ac:dyDescent="0.2">
      <c r="A22" s="20"/>
      <c r="B22" s="13"/>
      <c r="C22" s="13"/>
      <c r="D22" s="13"/>
      <c r="E22" s="13"/>
    </row>
    <row r="23" spans="1:5" s="16" customFormat="1" ht="13.5" customHeight="1" x14ac:dyDescent="0.2">
      <c r="A23" s="12" t="s">
        <v>118</v>
      </c>
      <c r="B23" s="13"/>
      <c r="C23" s="20"/>
      <c r="D23" s="18"/>
      <c r="E23" s="13"/>
    </row>
    <row r="24" spans="1:5" s="16" customFormat="1" ht="13.5" customHeight="1" x14ac:dyDescent="0.2">
      <c r="A24" s="75" t="s">
        <v>119</v>
      </c>
      <c r="B24" s="13"/>
      <c r="C24" s="20"/>
      <c r="D24" s="18"/>
      <c r="E24" s="13"/>
    </row>
    <row r="25" spans="1:5" s="16" customFormat="1" ht="13.5" customHeight="1" x14ac:dyDescent="0.2">
      <c r="A25" s="75" t="s">
        <v>120</v>
      </c>
      <c r="B25" s="13"/>
      <c r="C25" s="13"/>
      <c r="D25" s="18"/>
      <c r="E25" s="13"/>
    </row>
    <row r="26" spans="1:5" s="16" customFormat="1" ht="13.5" customHeight="1" x14ac:dyDescent="0.2">
      <c r="A26" s="75"/>
      <c r="B26" s="13"/>
      <c r="C26" s="13"/>
      <c r="D26" s="18"/>
      <c r="E26" s="13"/>
    </row>
    <row r="27" spans="1:5" s="16" customFormat="1" ht="13.5" customHeight="1" x14ac:dyDescent="0.2">
      <c r="A27" s="12" t="s">
        <v>121</v>
      </c>
      <c r="B27" s="13"/>
      <c r="C27" s="13"/>
      <c r="D27" s="18"/>
      <c r="E27" s="13"/>
    </row>
    <row r="28" spans="1:5" s="16" customFormat="1" ht="13.5" customHeight="1" x14ac:dyDescent="0.2">
      <c r="A28" s="104" t="s">
        <v>148</v>
      </c>
      <c r="B28" s="13"/>
      <c r="C28" s="20"/>
      <c r="D28" s="18"/>
      <c r="E28" s="13"/>
    </row>
    <row r="29" spans="1:5" s="16" customFormat="1" ht="13.5" customHeight="1" x14ac:dyDescent="0.2">
      <c r="A29" s="104" t="s">
        <v>148</v>
      </c>
      <c r="B29" s="13"/>
      <c r="C29" s="20"/>
      <c r="D29" s="18"/>
      <c r="E29" s="13"/>
    </row>
    <row r="30" spans="1:5" x14ac:dyDescent="0.2">
      <c r="D30" s="9"/>
    </row>
    <row r="31" spans="1:5" x14ac:dyDescent="0.2">
      <c r="D31" s="9"/>
    </row>
    <row r="32" spans="1:5" x14ac:dyDescent="0.2">
      <c r="D32" s="9"/>
    </row>
    <row r="33" spans="4:4" x14ac:dyDescent="0.2">
      <c r="D33" s="9"/>
    </row>
    <row r="34" spans="4:4" x14ac:dyDescent="0.2">
      <c r="D34" s="9"/>
    </row>
    <row r="35" spans="4:4" x14ac:dyDescent="0.2">
      <c r="D35" s="9"/>
    </row>
  </sheetData>
  <mergeCells count="2">
    <mergeCell ref="A1:D1"/>
    <mergeCell ref="A2:D2"/>
  </mergeCells>
  <pageMargins left="0.78740157480314965" right="0.39370078740157483" top="0.59055118110236227" bottom="0.19685039370078741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2C57-9307-47C7-A380-70F91E3EF74B}">
  <dimension ref="A1:E87"/>
  <sheetViews>
    <sheetView tabSelected="1" topLeftCell="A4" workbookViewId="0">
      <selection activeCell="D5" sqref="D5"/>
    </sheetView>
  </sheetViews>
  <sheetFormatPr defaultColWidth="8.85546875" defaultRowHeight="12.75" x14ac:dyDescent="0.2"/>
  <cols>
    <col min="1" max="1" width="51.42578125" style="1" customWidth="1"/>
    <col min="2" max="2" width="5.85546875" style="2" customWidth="1"/>
    <col min="3" max="3" width="8.28515625" style="6" customWidth="1"/>
    <col min="4" max="4" width="12.85546875" style="7" customWidth="1"/>
    <col min="5" max="5" width="12.85546875" style="6" customWidth="1"/>
  </cols>
  <sheetData>
    <row r="1" spans="1:5" ht="22.5" customHeight="1" thickBot="1" x14ac:dyDescent="0.25">
      <c r="A1" s="111" t="s">
        <v>130</v>
      </c>
      <c r="B1" s="112"/>
      <c r="C1" s="112"/>
      <c r="D1" s="112"/>
      <c r="E1" s="113"/>
    </row>
    <row r="2" spans="1:5" s="3" customFormat="1" ht="22.5" customHeight="1" thickBot="1" x14ac:dyDescent="0.35">
      <c r="A2" s="114" t="s">
        <v>131</v>
      </c>
      <c r="B2" s="115"/>
      <c r="C2" s="115"/>
      <c r="D2" s="115"/>
      <c r="E2" s="116"/>
    </row>
    <row r="3" spans="1:5" s="4" customFormat="1" ht="15.75" customHeight="1" thickBot="1" x14ac:dyDescent="0.25">
      <c r="A3" s="45" t="s">
        <v>1</v>
      </c>
      <c r="B3" s="46" t="s">
        <v>2</v>
      </c>
      <c r="C3" s="47" t="s">
        <v>41</v>
      </c>
      <c r="D3" s="47" t="s">
        <v>6</v>
      </c>
      <c r="E3" s="48" t="s">
        <v>5</v>
      </c>
    </row>
    <row r="4" spans="1:5" x14ac:dyDescent="0.2">
      <c r="A4" s="49" t="s">
        <v>42</v>
      </c>
      <c r="B4" s="77"/>
      <c r="C4" s="50"/>
      <c r="D4" s="50"/>
      <c r="E4" s="78"/>
    </row>
    <row r="5" spans="1:5" s="8" customFormat="1" x14ac:dyDescent="0.2">
      <c r="A5" s="51" t="s">
        <v>43</v>
      </c>
      <c r="B5" s="38" t="s">
        <v>3</v>
      </c>
      <c r="C5" s="52">
        <v>1791</v>
      </c>
      <c r="D5" s="103" t="s">
        <v>148</v>
      </c>
      <c r="E5" s="33" t="e">
        <f>C5*D5</f>
        <v>#VALUE!</v>
      </c>
    </row>
    <row r="6" spans="1:5" s="8" customFormat="1" x14ac:dyDescent="0.2">
      <c r="A6" s="51" t="s">
        <v>44</v>
      </c>
      <c r="B6" s="38" t="s">
        <v>3</v>
      </c>
      <c r="C6" s="52">
        <v>1791</v>
      </c>
      <c r="D6" s="103" t="s">
        <v>148</v>
      </c>
      <c r="E6" s="33" t="e">
        <f t="shared" ref="E6:E29" si="0">C6*D6</f>
        <v>#VALUE!</v>
      </c>
    </row>
    <row r="7" spans="1:5" s="8" customFormat="1" x14ac:dyDescent="0.2">
      <c r="A7" s="51" t="s">
        <v>45</v>
      </c>
      <c r="B7" s="38" t="s">
        <v>3</v>
      </c>
      <c r="C7" s="52">
        <v>424</v>
      </c>
      <c r="D7" s="103" t="s">
        <v>148</v>
      </c>
      <c r="E7" s="33" t="e">
        <f t="shared" si="0"/>
        <v>#VALUE!</v>
      </c>
    </row>
    <row r="8" spans="1:5" s="8" customFormat="1" x14ac:dyDescent="0.2">
      <c r="A8" s="51" t="s">
        <v>46</v>
      </c>
      <c r="B8" s="38" t="s">
        <v>3</v>
      </c>
      <c r="C8" s="52">
        <v>861</v>
      </c>
      <c r="D8" s="103" t="s">
        <v>148</v>
      </c>
      <c r="E8" s="33" t="e">
        <f t="shared" si="0"/>
        <v>#VALUE!</v>
      </c>
    </row>
    <row r="9" spans="1:5" s="8" customFormat="1" x14ac:dyDescent="0.2">
      <c r="A9" s="51" t="s">
        <v>132</v>
      </c>
      <c r="B9" s="38" t="s">
        <v>3</v>
      </c>
      <c r="C9" s="52">
        <v>247</v>
      </c>
      <c r="D9" s="103" t="s">
        <v>148</v>
      </c>
      <c r="E9" s="33" t="e">
        <f t="shared" si="0"/>
        <v>#VALUE!</v>
      </c>
    </row>
    <row r="10" spans="1:5" s="8" customFormat="1" x14ac:dyDescent="0.2">
      <c r="A10" s="51" t="s">
        <v>47</v>
      </c>
      <c r="B10" s="38" t="s">
        <v>3</v>
      </c>
      <c r="C10" s="52">
        <v>84</v>
      </c>
      <c r="D10" s="103" t="s">
        <v>148</v>
      </c>
      <c r="E10" s="33" t="e">
        <f t="shared" si="0"/>
        <v>#VALUE!</v>
      </c>
    </row>
    <row r="11" spans="1:5" s="8" customFormat="1" x14ac:dyDescent="0.2">
      <c r="A11" s="51" t="s">
        <v>48</v>
      </c>
      <c r="B11" s="38" t="s">
        <v>3</v>
      </c>
      <c r="C11" s="52">
        <f>C10*0.1*0.5</f>
        <v>4.2</v>
      </c>
      <c r="D11" s="103" t="s">
        <v>148</v>
      </c>
      <c r="E11" s="33" t="e">
        <f t="shared" si="0"/>
        <v>#VALUE!</v>
      </c>
    </row>
    <row r="12" spans="1:5" s="8" customFormat="1" x14ac:dyDescent="0.2">
      <c r="A12" s="51" t="s">
        <v>49</v>
      </c>
      <c r="B12" s="38" t="s">
        <v>3</v>
      </c>
      <c r="C12" s="52">
        <v>134</v>
      </c>
      <c r="D12" s="103" t="s">
        <v>148</v>
      </c>
      <c r="E12" s="33" t="e">
        <f t="shared" si="0"/>
        <v>#VALUE!</v>
      </c>
    </row>
    <row r="13" spans="1:5" s="8" customFormat="1" x14ac:dyDescent="0.2">
      <c r="A13" s="51" t="s">
        <v>50</v>
      </c>
      <c r="B13" s="38" t="s">
        <v>3</v>
      </c>
      <c r="C13" s="52">
        <v>41</v>
      </c>
      <c r="D13" s="103" t="s">
        <v>148</v>
      </c>
      <c r="E13" s="33" t="e">
        <f t="shared" si="0"/>
        <v>#VALUE!</v>
      </c>
    </row>
    <row r="14" spans="1:5" s="8" customFormat="1" x14ac:dyDescent="0.2">
      <c r="A14" s="51" t="s">
        <v>51</v>
      </c>
      <c r="B14" s="38" t="s">
        <v>52</v>
      </c>
      <c r="C14" s="52">
        <v>42</v>
      </c>
      <c r="D14" s="103" t="s">
        <v>148</v>
      </c>
      <c r="E14" s="33" t="e">
        <f t="shared" si="0"/>
        <v>#VALUE!</v>
      </c>
    </row>
    <row r="15" spans="1:5" s="8" customFormat="1" x14ac:dyDescent="0.2">
      <c r="A15" s="51" t="s">
        <v>53</v>
      </c>
      <c r="B15" s="38" t="s">
        <v>52</v>
      </c>
      <c r="C15" s="52">
        <v>52</v>
      </c>
      <c r="D15" s="103" t="s">
        <v>148</v>
      </c>
      <c r="E15" s="33" t="e">
        <f t="shared" si="0"/>
        <v>#VALUE!</v>
      </c>
    </row>
    <row r="16" spans="1:5" s="8" customFormat="1" x14ac:dyDescent="0.2">
      <c r="A16" s="51" t="s">
        <v>54</v>
      </c>
      <c r="B16" s="38" t="s">
        <v>3</v>
      </c>
      <c r="C16" s="52">
        <v>1700</v>
      </c>
      <c r="D16" s="103" t="s">
        <v>148</v>
      </c>
      <c r="E16" s="33" t="e">
        <f t="shared" si="0"/>
        <v>#VALUE!</v>
      </c>
    </row>
    <row r="17" spans="1:5" s="8" customFormat="1" x14ac:dyDescent="0.2">
      <c r="A17" s="51" t="s">
        <v>55</v>
      </c>
      <c r="B17" s="38" t="s">
        <v>3</v>
      </c>
      <c r="C17" s="52">
        <v>116</v>
      </c>
      <c r="D17" s="103" t="s">
        <v>148</v>
      </c>
      <c r="E17" s="33" t="e">
        <f t="shared" si="0"/>
        <v>#VALUE!</v>
      </c>
    </row>
    <row r="18" spans="1:5" s="8" customFormat="1" x14ac:dyDescent="0.2">
      <c r="A18" s="51" t="s">
        <v>56</v>
      </c>
      <c r="B18" s="38" t="s">
        <v>4</v>
      </c>
      <c r="C18" s="52">
        <v>8</v>
      </c>
      <c r="D18" s="103" t="s">
        <v>148</v>
      </c>
      <c r="E18" s="33" t="e">
        <f t="shared" si="0"/>
        <v>#VALUE!</v>
      </c>
    </row>
    <row r="19" spans="1:5" s="8" customFormat="1" x14ac:dyDescent="0.2">
      <c r="A19" s="51" t="s">
        <v>57</v>
      </c>
      <c r="B19" s="38" t="s">
        <v>4</v>
      </c>
      <c r="C19" s="52">
        <v>8</v>
      </c>
      <c r="D19" s="103" t="s">
        <v>148</v>
      </c>
      <c r="E19" s="33" t="e">
        <f t="shared" si="0"/>
        <v>#VALUE!</v>
      </c>
    </row>
    <row r="20" spans="1:5" s="8" customFormat="1" x14ac:dyDescent="0.2">
      <c r="A20" s="51" t="s">
        <v>58</v>
      </c>
      <c r="B20" s="38" t="s">
        <v>4</v>
      </c>
      <c r="C20" s="52">
        <v>1</v>
      </c>
      <c r="D20" s="103" t="s">
        <v>148</v>
      </c>
      <c r="E20" s="33" t="e">
        <f t="shared" si="0"/>
        <v>#VALUE!</v>
      </c>
    </row>
    <row r="21" spans="1:5" s="8" customFormat="1" x14ac:dyDescent="0.2">
      <c r="A21" s="51" t="s">
        <v>133</v>
      </c>
      <c r="B21" s="38" t="s">
        <v>59</v>
      </c>
      <c r="C21" s="52">
        <f>C9*0.5</f>
        <v>123.5</v>
      </c>
      <c r="D21" s="103" t="s">
        <v>148</v>
      </c>
      <c r="E21" s="33" t="e">
        <f t="shared" si="0"/>
        <v>#VALUE!</v>
      </c>
    </row>
    <row r="22" spans="1:5" s="8" customFormat="1" x14ac:dyDescent="0.2">
      <c r="A22" s="51" t="s">
        <v>60</v>
      </c>
      <c r="B22" s="38" t="s">
        <v>4</v>
      </c>
      <c r="C22" s="52">
        <v>4</v>
      </c>
      <c r="D22" s="103" t="s">
        <v>148</v>
      </c>
      <c r="E22" s="33" t="e">
        <f t="shared" si="0"/>
        <v>#VALUE!</v>
      </c>
    </row>
    <row r="23" spans="1:5" s="8" customFormat="1" x14ac:dyDescent="0.2">
      <c r="A23" s="51" t="s">
        <v>61</v>
      </c>
      <c r="B23" s="38" t="s">
        <v>3</v>
      </c>
      <c r="C23" s="52">
        <v>1791</v>
      </c>
      <c r="D23" s="103" t="s">
        <v>148</v>
      </c>
      <c r="E23" s="33" t="e">
        <f t="shared" si="0"/>
        <v>#VALUE!</v>
      </c>
    </row>
    <row r="24" spans="1:5" s="8" customFormat="1" x14ac:dyDescent="0.2">
      <c r="A24" s="51" t="s">
        <v>150</v>
      </c>
      <c r="B24" s="38" t="s">
        <v>3</v>
      </c>
      <c r="C24" s="52">
        <v>1791</v>
      </c>
      <c r="D24" s="103" t="s">
        <v>148</v>
      </c>
      <c r="E24" s="33" t="e">
        <f t="shared" si="0"/>
        <v>#VALUE!</v>
      </c>
    </row>
    <row r="25" spans="1:5" s="8" customFormat="1" x14ac:dyDescent="0.2">
      <c r="A25" s="51" t="s">
        <v>62</v>
      </c>
      <c r="B25" s="38" t="s">
        <v>52</v>
      </c>
      <c r="C25" s="52">
        <v>52</v>
      </c>
      <c r="D25" s="103" t="s">
        <v>148</v>
      </c>
      <c r="E25" s="33" t="e">
        <f t="shared" si="0"/>
        <v>#VALUE!</v>
      </c>
    </row>
    <row r="26" spans="1:5" s="8" customFormat="1" x14ac:dyDescent="0.2">
      <c r="A26" s="51" t="s">
        <v>63</v>
      </c>
      <c r="B26" s="38" t="s">
        <v>52</v>
      </c>
      <c r="C26" s="52">
        <v>56</v>
      </c>
      <c r="D26" s="103" t="s">
        <v>148</v>
      </c>
      <c r="E26" s="33" t="e">
        <f t="shared" si="0"/>
        <v>#VALUE!</v>
      </c>
    </row>
    <row r="27" spans="1:5" s="8" customFormat="1" ht="25.5" x14ac:dyDescent="0.2">
      <c r="A27" s="51" t="s">
        <v>64</v>
      </c>
      <c r="B27" s="38" t="s">
        <v>65</v>
      </c>
      <c r="C27" s="52">
        <v>560</v>
      </c>
      <c r="D27" s="103" t="s">
        <v>148</v>
      </c>
      <c r="E27" s="33" t="e">
        <f t="shared" si="0"/>
        <v>#VALUE!</v>
      </c>
    </row>
    <row r="28" spans="1:5" s="8" customFormat="1" x14ac:dyDescent="0.2">
      <c r="A28" s="51" t="s">
        <v>66</v>
      </c>
      <c r="B28" s="38" t="s">
        <v>67</v>
      </c>
      <c r="C28" s="52">
        <v>80.900000000000006</v>
      </c>
      <c r="D28" s="103" t="s">
        <v>148</v>
      </c>
      <c r="E28" s="33" t="e">
        <f t="shared" si="0"/>
        <v>#VALUE!</v>
      </c>
    </row>
    <row r="29" spans="1:5" s="8" customFormat="1" x14ac:dyDescent="0.2">
      <c r="A29" s="51" t="s">
        <v>68</v>
      </c>
      <c r="B29" s="38" t="s">
        <v>67</v>
      </c>
      <c r="C29" s="52">
        <v>21</v>
      </c>
      <c r="D29" s="103" t="s">
        <v>148</v>
      </c>
      <c r="E29" s="33" t="e">
        <f t="shared" si="0"/>
        <v>#VALUE!</v>
      </c>
    </row>
    <row r="30" spans="1:5" s="8" customFormat="1" x14ac:dyDescent="0.2">
      <c r="A30" s="31"/>
      <c r="B30" s="38"/>
      <c r="C30" s="76"/>
      <c r="D30" s="52"/>
      <c r="E30" s="33"/>
    </row>
    <row r="31" spans="1:5" s="8" customFormat="1" x14ac:dyDescent="0.2">
      <c r="A31" s="53" t="s">
        <v>69</v>
      </c>
      <c r="B31" s="38"/>
      <c r="C31" s="76"/>
      <c r="D31" s="52"/>
      <c r="E31" s="33"/>
    </row>
    <row r="32" spans="1:5" s="8" customFormat="1" x14ac:dyDescent="0.2">
      <c r="A32" s="51" t="s">
        <v>70</v>
      </c>
      <c r="B32" s="38" t="s">
        <v>3</v>
      </c>
      <c r="C32" s="52">
        <f>SUM(C57)</f>
        <v>3841</v>
      </c>
      <c r="D32" s="103" t="s">
        <v>148</v>
      </c>
      <c r="E32" s="33" t="e">
        <f>C32*D32</f>
        <v>#VALUE!</v>
      </c>
    </row>
    <row r="33" spans="1:5" s="8" customFormat="1" x14ac:dyDescent="0.2">
      <c r="A33" s="51" t="s">
        <v>126</v>
      </c>
      <c r="B33" s="38" t="s">
        <v>4</v>
      </c>
      <c r="C33" s="52">
        <f>SUM(C53)</f>
        <v>44</v>
      </c>
      <c r="D33" s="103" t="s">
        <v>148</v>
      </c>
      <c r="E33" s="33" t="e">
        <f t="shared" ref="E33:E49" si="1">C33*D33</f>
        <v>#VALUE!</v>
      </c>
    </row>
    <row r="34" spans="1:5" s="8" customFormat="1" x14ac:dyDescent="0.2">
      <c r="A34" s="51" t="s">
        <v>71</v>
      </c>
      <c r="B34" s="38" t="s">
        <v>4</v>
      </c>
      <c r="C34" s="52">
        <f>SUM(C52)</f>
        <v>22</v>
      </c>
      <c r="D34" s="103" t="s">
        <v>148</v>
      </c>
      <c r="E34" s="33" t="e">
        <f t="shared" si="1"/>
        <v>#VALUE!</v>
      </c>
    </row>
    <row r="35" spans="1:5" s="8" customFormat="1" x14ac:dyDescent="0.2">
      <c r="A35" s="51" t="s">
        <v>72</v>
      </c>
      <c r="B35" s="38" t="s">
        <v>3</v>
      </c>
      <c r="C35" s="52">
        <f>SUM(C57)</f>
        <v>3841</v>
      </c>
      <c r="D35" s="103" t="s">
        <v>148</v>
      </c>
      <c r="E35" s="33" t="e">
        <f t="shared" si="1"/>
        <v>#VALUE!</v>
      </c>
    </row>
    <row r="36" spans="1:5" s="8" customFormat="1" x14ac:dyDescent="0.2">
      <c r="A36" s="51" t="s">
        <v>73</v>
      </c>
      <c r="B36" s="38" t="s">
        <v>3</v>
      </c>
      <c r="C36" s="52">
        <v>50</v>
      </c>
      <c r="D36" s="103" t="s">
        <v>148</v>
      </c>
      <c r="E36" s="33" t="e">
        <f t="shared" si="1"/>
        <v>#VALUE!</v>
      </c>
    </row>
    <row r="37" spans="1:5" s="8" customFormat="1" x14ac:dyDescent="0.2">
      <c r="A37" s="51" t="s">
        <v>58</v>
      </c>
      <c r="B37" s="38" t="s">
        <v>4</v>
      </c>
      <c r="C37" s="52">
        <f>SUM(C71)</f>
        <v>1</v>
      </c>
      <c r="D37" s="103" t="s">
        <v>148</v>
      </c>
      <c r="E37" s="33" t="e">
        <f t="shared" si="1"/>
        <v>#VALUE!</v>
      </c>
    </row>
    <row r="38" spans="1:5" s="8" customFormat="1" x14ac:dyDescent="0.2">
      <c r="A38" s="51" t="s">
        <v>74</v>
      </c>
      <c r="B38" s="38" t="s">
        <v>3</v>
      </c>
      <c r="C38" s="52">
        <f>SUM(C63:C63)</f>
        <v>863</v>
      </c>
      <c r="D38" s="103" t="s">
        <v>148</v>
      </c>
      <c r="E38" s="33" t="e">
        <f t="shared" si="1"/>
        <v>#VALUE!</v>
      </c>
    </row>
    <row r="39" spans="1:5" s="8" customFormat="1" x14ac:dyDescent="0.2">
      <c r="A39" s="51" t="s">
        <v>75</v>
      </c>
      <c r="B39" s="38" t="s">
        <v>3</v>
      </c>
      <c r="C39" s="52">
        <f>C65-C36</f>
        <v>1710</v>
      </c>
      <c r="D39" s="103" t="s">
        <v>148</v>
      </c>
      <c r="E39" s="33" t="e">
        <f t="shared" si="1"/>
        <v>#VALUE!</v>
      </c>
    </row>
    <row r="40" spans="1:5" s="8" customFormat="1" x14ac:dyDescent="0.2">
      <c r="A40" s="51" t="s">
        <v>76</v>
      </c>
      <c r="B40" s="38" t="s">
        <v>3</v>
      </c>
      <c r="C40" s="52">
        <f>SUM(C64)</f>
        <v>1870</v>
      </c>
      <c r="D40" s="103" t="s">
        <v>148</v>
      </c>
      <c r="E40" s="33" t="e">
        <f t="shared" si="1"/>
        <v>#VALUE!</v>
      </c>
    </row>
    <row r="41" spans="1:5" s="8" customFormat="1" x14ac:dyDescent="0.2">
      <c r="A41" s="51" t="s">
        <v>77</v>
      </c>
      <c r="B41" s="38" t="s">
        <v>4</v>
      </c>
      <c r="C41" s="52">
        <f>SUM(C61:C62)</f>
        <v>22</v>
      </c>
      <c r="D41" s="103" t="s">
        <v>148</v>
      </c>
      <c r="E41" s="33" t="e">
        <f t="shared" si="1"/>
        <v>#VALUE!</v>
      </c>
    </row>
    <row r="42" spans="1:5" s="8" customFormat="1" x14ac:dyDescent="0.2">
      <c r="A42" s="51" t="s">
        <v>78</v>
      </c>
      <c r="B42" s="38" t="s">
        <v>4</v>
      </c>
      <c r="C42" s="52">
        <f>SUM(C66:C67)</f>
        <v>22</v>
      </c>
      <c r="D42" s="103" t="s">
        <v>148</v>
      </c>
      <c r="E42" s="33" t="e">
        <f t="shared" si="1"/>
        <v>#VALUE!</v>
      </c>
    </row>
    <row r="43" spans="1:5" s="8" customFormat="1" x14ac:dyDescent="0.2">
      <c r="A43" s="51" t="s">
        <v>79</v>
      </c>
      <c r="B43" s="38" t="s">
        <v>4</v>
      </c>
      <c r="C43" s="52">
        <v>3</v>
      </c>
      <c r="D43" s="103" t="s">
        <v>148</v>
      </c>
      <c r="E43" s="33" t="e">
        <f t="shared" si="1"/>
        <v>#VALUE!</v>
      </c>
    </row>
    <row r="44" spans="1:5" s="8" customFormat="1" x14ac:dyDescent="0.2">
      <c r="A44" s="51" t="s">
        <v>80</v>
      </c>
      <c r="B44" s="38" t="s">
        <v>4</v>
      </c>
      <c r="C44" s="52">
        <f>SUM(C69:C70)</f>
        <v>5</v>
      </c>
      <c r="D44" s="103" t="s">
        <v>148</v>
      </c>
      <c r="E44" s="33" t="e">
        <f t="shared" si="1"/>
        <v>#VALUE!</v>
      </c>
    </row>
    <row r="45" spans="1:5" s="8" customFormat="1" x14ac:dyDescent="0.2">
      <c r="A45" s="51" t="s">
        <v>81</v>
      </c>
      <c r="B45" s="38" t="s">
        <v>4</v>
      </c>
      <c r="C45" s="52">
        <v>15</v>
      </c>
      <c r="D45" s="103" t="s">
        <v>148</v>
      </c>
      <c r="E45" s="33" t="e">
        <f t="shared" si="1"/>
        <v>#VALUE!</v>
      </c>
    </row>
    <row r="46" spans="1:5" s="8" customFormat="1" x14ac:dyDescent="0.2">
      <c r="A46" s="51" t="s">
        <v>82</v>
      </c>
      <c r="B46" s="38" t="s">
        <v>4</v>
      </c>
      <c r="C46" s="52">
        <f>SUM(C73)</f>
        <v>40</v>
      </c>
      <c r="D46" s="103" t="s">
        <v>148</v>
      </c>
      <c r="E46" s="33" t="e">
        <f t="shared" si="1"/>
        <v>#VALUE!</v>
      </c>
    </row>
    <row r="47" spans="1:5" s="8" customFormat="1" x14ac:dyDescent="0.2">
      <c r="A47" s="51" t="s">
        <v>83</v>
      </c>
      <c r="B47" s="38" t="s">
        <v>84</v>
      </c>
      <c r="C47" s="52">
        <v>10</v>
      </c>
      <c r="D47" s="103" t="s">
        <v>148</v>
      </c>
      <c r="E47" s="33" t="e">
        <f t="shared" si="1"/>
        <v>#VALUE!</v>
      </c>
    </row>
    <row r="48" spans="1:5" s="8" customFormat="1" x14ac:dyDescent="0.2">
      <c r="A48" s="51" t="s">
        <v>85</v>
      </c>
      <c r="B48" s="38" t="s">
        <v>84</v>
      </c>
      <c r="C48" s="52">
        <v>12</v>
      </c>
      <c r="D48" s="103" t="s">
        <v>148</v>
      </c>
      <c r="E48" s="33" t="e">
        <f t="shared" si="1"/>
        <v>#VALUE!</v>
      </c>
    </row>
    <row r="49" spans="1:5" s="8" customFormat="1" x14ac:dyDescent="0.2">
      <c r="A49" s="51" t="s">
        <v>86</v>
      </c>
      <c r="B49" s="38" t="s">
        <v>7</v>
      </c>
      <c r="C49" s="52">
        <f>SUM(C76)+1</f>
        <v>6</v>
      </c>
      <c r="D49" s="103" t="s">
        <v>148</v>
      </c>
      <c r="E49" s="33" t="e">
        <f t="shared" si="1"/>
        <v>#VALUE!</v>
      </c>
    </row>
    <row r="50" spans="1:5" s="8" customFormat="1" x14ac:dyDescent="0.2">
      <c r="A50" s="31"/>
      <c r="B50" s="38"/>
      <c r="C50" s="76"/>
      <c r="D50" s="52"/>
      <c r="E50" s="33"/>
    </row>
    <row r="51" spans="1:5" s="8" customFormat="1" x14ac:dyDescent="0.2">
      <c r="A51" s="53" t="s">
        <v>87</v>
      </c>
      <c r="B51" s="38"/>
      <c r="C51" s="76"/>
      <c r="D51" s="52"/>
      <c r="E51" s="33"/>
    </row>
    <row r="52" spans="1:5" s="8" customFormat="1" x14ac:dyDescent="0.2">
      <c r="A52" s="51" t="s">
        <v>88</v>
      </c>
      <c r="B52" s="38" t="s">
        <v>4</v>
      </c>
      <c r="C52" s="52">
        <v>22</v>
      </c>
      <c r="D52" s="103" t="s">
        <v>148</v>
      </c>
      <c r="E52" s="33" t="e">
        <f>C52*D52</f>
        <v>#VALUE!</v>
      </c>
    </row>
    <row r="53" spans="1:5" s="8" customFormat="1" x14ac:dyDescent="0.2">
      <c r="A53" s="51" t="s">
        <v>89</v>
      </c>
      <c r="B53" s="38" t="s">
        <v>4</v>
      </c>
      <c r="C53" s="52">
        <v>44</v>
      </c>
      <c r="D53" s="103" t="s">
        <v>148</v>
      </c>
      <c r="E53" s="33" t="e">
        <f t="shared" ref="E53:E76" si="2">C53*D53</f>
        <v>#VALUE!</v>
      </c>
    </row>
    <row r="54" spans="1:5" s="8" customFormat="1" x14ac:dyDescent="0.2">
      <c r="A54" s="51" t="s">
        <v>90</v>
      </c>
      <c r="B54" s="38" t="s">
        <v>4</v>
      </c>
      <c r="C54" s="52">
        <v>8</v>
      </c>
      <c r="D54" s="103" t="s">
        <v>148</v>
      </c>
      <c r="E54" s="33" t="e">
        <f t="shared" si="2"/>
        <v>#VALUE!</v>
      </c>
    </row>
    <row r="55" spans="1:5" s="8" customFormat="1" x14ac:dyDescent="0.2">
      <c r="A55" s="51" t="s">
        <v>91</v>
      </c>
      <c r="B55" s="38" t="s">
        <v>3</v>
      </c>
      <c r="C55" s="52">
        <v>1700</v>
      </c>
      <c r="D55" s="103" t="s">
        <v>148</v>
      </c>
      <c r="E55" s="33" t="e">
        <f t="shared" si="2"/>
        <v>#VALUE!</v>
      </c>
    </row>
    <row r="56" spans="1:5" s="8" customFormat="1" x14ac:dyDescent="0.2">
      <c r="A56" s="51" t="s">
        <v>92</v>
      </c>
      <c r="B56" s="38" t="s">
        <v>67</v>
      </c>
      <c r="C56" s="52">
        <v>86.9</v>
      </c>
      <c r="D56" s="103" t="s">
        <v>148</v>
      </c>
      <c r="E56" s="33" t="e">
        <f t="shared" si="2"/>
        <v>#VALUE!</v>
      </c>
    </row>
    <row r="57" spans="1:5" s="8" customFormat="1" x14ac:dyDescent="0.2">
      <c r="A57" s="51" t="s">
        <v>93</v>
      </c>
      <c r="B57" s="38" t="s">
        <v>3</v>
      </c>
      <c r="C57" s="52">
        <v>3841</v>
      </c>
      <c r="D57" s="103" t="s">
        <v>148</v>
      </c>
      <c r="E57" s="33" t="e">
        <f t="shared" si="2"/>
        <v>#VALUE!</v>
      </c>
    </row>
    <row r="58" spans="1:5" s="8" customFormat="1" x14ac:dyDescent="0.2">
      <c r="A58" s="51" t="s">
        <v>94</v>
      </c>
      <c r="B58" s="38" t="s">
        <v>3</v>
      </c>
      <c r="C58" s="52">
        <v>198</v>
      </c>
      <c r="D58" s="103" t="s">
        <v>148</v>
      </c>
      <c r="E58" s="33" t="e">
        <f t="shared" si="2"/>
        <v>#VALUE!</v>
      </c>
    </row>
    <row r="59" spans="1:5" s="8" customFormat="1" x14ac:dyDescent="0.2">
      <c r="A59" s="51" t="s">
        <v>95</v>
      </c>
      <c r="B59" s="38" t="s">
        <v>3</v>
      </c>
      <c r="C59" s="52">
        <v>116</v>
      </c>
      <c r="D59" s="103" t="s">
        <v>148</v>
      </c>
      <c r="E59" s="33" t="e">
        <f t="shared" si="2"/>
        <v>#VALUE!</v>
      </c>
    </row>
    <row r="60" spans="1:5" s="8" customFormat="1" x14ac:dyDescent="0.2">
      <c r="A60" s="51" t="s">
        <v>134</v>
      </c>
      <c r="B60" s="38" t="s">
        <v>4</v>
      </c>
      <c r="C60" s="52">
        <v>4</v>
      </c>
      <c r="D60" s="103" t="s">
        <v>148</v>
      </c>
      <c r="E60" s="33" t="e">
        <f t="shared" si="2"/>
        <v>#VALUE!</v>
      </c>
    </row>
    <row r="61" spans="1:5" s="8" customFormat="1" x14ac:dyDescent="0.2">
      <c r="A61" s="51" t="s">
        <v>135</v>
      </c>
      <c r="B61" s="38" t="s">
        <v>4</v>
      </c>
      <c r="C61" s="52">
        <v>20</v>
      </c>
      <c r="D61" s="103" t="s">
        <v>148</v>
      </c>
      <c r="E61" s="33" t="e">
        <f t="shared" si="2"/>
        <v>#VALUE!</v>
      </c>
    </row>
    <row r="62" spans="1:5" s="8" customFormat="1" x14ac:dyDescent="0.2">
      <c r="A62" s="51" t="s">
        <v>96</v>
      </c>
      <c r="B62" s="38" t="s">
        <v>4</v>
      </c>
      <c r="C62" s="52">
        <v>2</v>
      </c>
      <c r="D62" s="103" t="s">
        <v>148</v>
      </c>
      <c r="E62" s="33" t="e">
        <f t="shared" si="2"/>
        <v>#VALUE!</v>
      </c>
    </row>
    <row r="63" spans="1:5" s="8" customFormat="1" x14ac:dyDescent="0.2">
      <c r="A63" s="51" t="s">
        <v>97</v>
      </c>
      <c r="B63" s="38" t="s">
        <v>3</v>
      </c>
      <c r="C63" s="52">
        <v>863</v>
      </c>
      <c r="D63" s="103" t="s">
        <v>148</v>
      </c>
      <c r="E63" s="33" t="e">
        <f t="shared" si="2"/>
        <v>#VALUE!</v>
      </c>
    </row>
    <row r="64" spans="1:5" s="8" customFormat="1" x14ac:dyDescent="0.2">
      <c r="A64" s="51" t="s">
        <v>98</v>
      </c>
      <c r="B64" s="38" t="s">
        <v>3</v>
      </c>
      <c r="C64" s="52">
        <f>1760+5*22</f>
        <v>1870</v>
      </c>
      <c r="D64" s="103" t="s">
        <v>148</v>
      </c>
      <c r="E64" s="33" t="e">
        <f t="shared" si="2"/>
        <v>#VALUE!</v>
      </c>
    </row>
    <row r="65" spans="1:5" s="8" customFormat="1" x14ac:dyDescent="0.2">
      <c r="A65" s="51" t="s">
        <v>99</v>
      </c>
      <c r="B65" s="38" t="s">
        <v>3</v>
      </c>
      <c r="C65" s="52">
        <v>1760</v>
      </c>
      <c r="D65" s="103" t="s">
        <v>148</v>
      </c>
      <c r="E65" s="33" t="e">
        <f t="shared" si="2"/>
        <v>#VALUE!</v>
      </c>
    </row>
    <row r="66" spans="1:5" s="8" customFormat="1" x14ac:dyDescent="0.2">
      <c r="A66" s="51" t="s">
        <v>100</v>
      </c>
      <c r="B66" s="38" t="s">
        <v>4</v>
      </c>
      <c r="C66" s="52">
        <v>12</v>
      </c>
      <c r="D66" s="103" t="s">
        <v>148</v>
      </c>
      <c r="E66" s="33" t="e">
        <f t="shared" si="2"/>
        <v>#VALUE!</v>
      </c>
    </row>
    <row r="67" spans="1:5" s="8" customFormat="1" x14ac:dyDescent="0.2">
      <c r="A67" s="51" t="s">
        <v>136</v>
      </c>
      <c r="B67" s="38" t="s">
        <v>4</v>
      </c>
      <c r="C67" s="52">
        <v>10</v>
      </c>
      <c r="D67" s="103" t="s">
        <v>148</v>
      </c>
      <c r="E67" s="33" t="e">
        <f t="shared" si="2"/>
        <v>#VALUE!</v>
      </c>
    </row>
    <row r="68" spans="1:5" s="8" customFormat="1" x14ac:dyDescent="0.2">
      <c r="A68" s="51" t="s">
        <v>101</v>
      </c>
      <c r="B68" s="38" t="s">
        <v>4</v>
      </c>
      <c r="C68" s="52">
        <v>3</v>
      </c>
      <c r="D68" s="103" t="s">
        <v>148</v>
      </c>
      <c r="E68" s="33" t="e">
        <f t="shared" si="2"/>
        <v>#VALUE!</v>
      </c>
    </row>
    <row r="69" spans="1:5" s="8" customFormat="1" x14ac:dyDescent="0.2">
      <c r="A69" s="51" t="s">
        <v>102</v>
      </c>
      <c r="B69" s="38" t="s">
        <v>4</v>
      </c>
      <c r="C69" s="52">
        <v>1</v>
      </c>
      <c r="D69" s="103" t="s">
        <v>148</v>
      </c>
      <c r="E69" s="33" t="e">
        <f t="shared" si="2"/>
        <v>#VALUE!</v>
      </c>
    </row>
    <row r="70" spans="1:5" s="8" customFormat="1" x14ac:dyDescent="0.2">
      <c r="A70" s="51" t="s">
        <v>103</v>
      </c>
      <c r="B70" s="38" t="s">
        <v>4</v>
      </c>
      <c r="C70" s="52">
        <v>4</v>
      </c>
      <c r="D70" s="103" t="s">
        <v>148</v>
      </c>
      <c r="E70" s="33" t="e">
        <f t="shared" si="2"/>
        <v>#VALUE!</v>
      </c>
    </row>
    <row r="71" spans="1:5" s="8" customFormat="1" x14ac:dyDescent="0.2">
      <c r="A71" s="51" t="s">
        <v>104</v>
      </c>
      <c r="B71" s="38" t="s">
        <v>4</v>
      </c>
      <c r="C71" s="52">
        <v>1</v>
      </c>
      <c r="D71" s="103" t="s">
        <v>148</v>
      </c>
      <c r="E71" s="33" t="e">
        <f t="shared" si="2"/>
        <v>#VALUE!</v>
      </c>
    </row>
    <row r="72" spans="1:5" s="8" customFormat="1" ht="25.5" x14ac:dyDescent="0.2">
      <c r="A72" s="51" t="s">
        <v>105</v>
      </c>
      <c r="B72" s="38" t="s">
        <v>4</v>
      </c>
      <c r="C72" s="52">
        <v>1</v>
      </c>
      <c r="D72" s="103" t="s">
        <v>148</v>
      </c>
      <c r="E72" s="33" t="e">
        <f t="shared" si="2"/>
        <v>#VALUE!</v>
      </c>
    </row>
    <row r="73" spans="1:5" s="8" customFormat="1" x14ac:dyDescent="0.2">
      <c r="A73" s="51" t="s">
        <v>106</v>
      </c>
      <c r="B73" s="38" t="s">
        <v>4</v>
      </c>
      <c r="C73" s="52">
        <v>40</v>
      </c>
      <c r="D73" s="103" t="s">
        <v>148</v>
      </c>
      <c r="E73" s="33" t="e">
        <f t="shared" si="2"/>
        <v>#VALUE!</v>
      </c>
    </row>
    <row r="74" spans="1:5" s="8" customFormat="1" x14ac:dyDescent="0.2">
      <c r="A74" s="51" t="s">
        <v>107</v>
      </c>
      <c r="B74" s="38" t="s">
        <v>4</v>
      </c>
      <c r="C74" s="52">
        <v>10</v>
      </c>
      <c r="D74" s="103" t="s">
        <v>148</v>
      </c>
      <c r="E74" s="33" t="e">
        <f t="shared" si="2"/>
        <v>#VALUE!</v>
      </c>
    </row>
    <row r="75" spans="1:5" s="8" customFormat="1" x14ac:dyDescent="0.2">
      <c r="A75" s="51" t="s">
        <v>108</v>
      </c>
      <c r="B75" s="38" t="s">
        <v>4</v>
      </c>
      <c r="C75" s="52">
        <v>10</v>
      </c>
      <c r="D75" s="103" t="s">
        <v>148</v>
      </c>
      <c r="E75" s="33" t="e">
        <f t="shared" si="2"/>
        <v>#VALUE!</v>
      </c>
    </row>
    <row r="76" spans="1:5" s="8" customFormat="1" x14ac:dyDescent="0.2">
      <c r="A76" s="51" t="s">
        <v>8</v>
      </c>
      <c r="B76" s="38" t="s">
        <v>4</v>
      </c>
      <c r="C76" s="52">
        <f>SUM(C69:C70)</f>
        <v>5</v>
      </c>
      <c r="D76" s="103" t="s">
        <v>148</v>
      </c>
      <c r="E76" s="33" t="e">
        <f t="shared" si="2"/>
        <v>#VALUE!</v>
      </c>
    </row>
    <row r="77" spans="1:5" s="8" customFormat="1" ht="13.5" thickBot="1" x14ac:dyDescent="0.25">
      <c r="A77" s="39"/>
      <c r="B77" s="54"/>
      <c r="C77" s="55"/>
      <c r="D77" s="56"/>
      <c r="E77" s="41"/>
    </row>
    <row r="78" spans="1:5" s="8" customFormat="1" ht="15" x14ac:dyDescent="0.2">
      <c r="A78" s="57" t="s">
        <v>109</v>
      </c>
      <c r="B78" s="58"/>
      <c r="C78" s="59"/>
      <c r="D78" s="60"/>
      <c r="E78" s="61"/>
    </row>
    <row r="79" spans="1:5" s="67" customFormat="1" x14ac:dyDescent="0.2">
      <c r="A79" s="62" t="s">
        <v>110</v>
      </c>
      <c r="B79" s="63"/>
      <c r="C79" s="64"/>
      <c r="D79" s="65"/>
      <c r="E79" s="66" t="e">
        <f>SUM(E5:E29)</f>
        <v>#VALUE!</v>
      </c>
    </row>
    <row r="80" spans="1:5" s="67" customFormat="1" x14ac:dyDescent="0.2">
      <c r="A80" s="68" t="s">
        <v>111</v>
      </c>
      <c r="B80" s="63"/>
      <c r="C80" s="65"/>
      <c r="D80" s="65"/>
      <c r="E80" s="66" t="e">
        <f>SUM(E32:E49)</f>
        <v>#VALUE!</v>
      </c>
    </row>
    <row r="81" spans="1:5" s="69" customFormat="1" x14ac:dyDescent="0.2">
      <c r="A81" s="62" t="s">
        <v>112</v>
      </c>
      <c r="B81" s="63"/>
      <c r="C81" s="65"/>
      <c r="D81" s="65"/>
      <c r="E81" s="66" t="e">
        <f>SUM(E52:E76)</f>
        <v>#VALUE!</v>
      </c>
    </row>
    <row r="82" spans="1:5" s="69" customFormat="1" ht="25.5" x14ac:dyDescent="0.2">
      <c r="A82" s="62" t="s">
        <v>113</v>
      </c>
      <c r="B82" s="70" t="s">
        <v>149</v>
      </c>
      <c r="C82" s="103" t="s">
        <v>148</v>
      </c>
      <c r="D82" s="65" t="e">
        <f>SUM(E79:E81)</f>
        <v>#VALUE!</v>
      </c>
      <c r="E82" s="66" t="e">
        <f>ROUND(C82*D82,0)</f>
        <v>#VALUE!</v>
      </c>
    </row>
    <row r="83" spans="1:5" s="69" customFormat="1" x14ac:dyDescent="0.2">
      <c r="A83" s="62" t="s">
        <v>115</v>
      </c>
      <c r="B83" s="70" t="s">
        <v>114</v>
      </c>
      <c r="C83" s="10"/>
      <c r="D83" s="65"/>
      <c r="E83" s="66">
        <v>0</v>
      </c>
    </row>
    <row r="84" spans="1:5" s="69" customFormat="1" ht="13.5" thickBot="1" x14ac:dyDescent="0.25">
      <c r="A84" s="79"/>
      <c r="B84" s="71"/>
      <c r="C84" s="11"/>
      <c r="D84" s="72"/>
      <c r="E84" s="73"/>
    </row>
    <row r="85" spans="1:5" s="69" customFormat="1" ht="19.5" thickBot="1" x14ac:dyDescent="0.25">
      <c r="A85" s="80" t="s">
        <v>116</v>
      </c>
      <c r="B85" s="81"/>
      <c r="C85" s="82"/>
      <c r="D85" s="83"/>
      <c r="E85" s="84" t="e">
        <f>SUM(E79:E83)</f>
        <v>#VALUE!</v>
      </c>
    </row>
    <row r="86" spans="1:5" x14ac:dyDescent="0.2">
      <c r="A86" s="85"/>
      <c r="B86" s="86"/>
      <c r="C86" s="87"/>
      <c r="D86" s="88"/>
      <c r="E86" s="87"/>
    </row>
    <row r="87" spans="1:5" x14ac:dyDescent="0.2">
      <c r="A87" s="85"/>
      <c r="B87" s="86"/>
      <c r="C87" s="87"/>
      <c r="D87" s="88"/>
      <c r="E87" s="87"/>
    </row>
  </sheetData>
  <mergeCells count="2">
    <mergeCell ref="A1:E1"/>
    <mergeCell ref="A2:E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509B2-8AF3-4FE2-8DA0-9D2C10271E1F}">
  <dimension ref="A1:E49"/>
  <sheetViews>
    <sheetView zoomScale="98" zoomScaleNormal="98" workbookViewId="0">
      <selection sqref="A1:E1"/>
    </sheetView>
  </sheetViews>
  <sheetFormatPr defaultColWidth="8.7109375" defaultRowHeight="12.75" x14ac:dyDescent="0.2"/>
  <cols>
    <col min="1" max="1" width="52.42578125" style="1" customWidth="1"/>
    <col min="2" max="2" width="5.7109375" style="2" customWidth="1"/>
    <col min="3" max="3" width="11" style="6" customWidth="1"/>
    <col min="4" max="4" width="11.7109375" style="7" customWidth="1"/>
    <col min="5" max="5" width="13.42578125" style="6" customWidth="1"/>
    <col min="7" max="7" width="11.140625" customWidth="1"/>
    <col min="8" max="8" width="90.7109375" customWidth="1"/>
  </cols>
  <sheetData>
    <row r="1" spans="1:5" s="3" customFormat="1" ht="30" customHeight="1" thickBot="1" x14ac:dyDescent="0.35">
      <c r="A1" s="111" t="s">
        <v>142</v>
      </c>
      <c r="B1" s="112"/>
      <c r="C1" s="112"/>
      <c r="D1" s="112"/>
      <c r="E1" s="113"/>
    </row>
    <row r="2" spans="1:5" s="4" customFormat="1" ht="15.75" customHeight="1" thickBot="1" x14ac:dyDescent="0.25">
      <c r="A2" s="89" t="s">
        <v>1</v>
      </c>
      <c r="B2" s="90" t="s">
        <v>2</v>
      </c>
      <c r="C2" s="91" t="s">
        <v>0</v>
      </c>
      <c r="D2" s="91" t="s">
        <v>6</v>
      </c>
      <c r="E2" s="92" t="s">
        <v>5</v>
      </c>
    </row>
    <row r="3" spans="1:5" s="8" customFormat="1" x14ac:dyDescent="0.2">
      <c r="A3" s="93"/>
      <c r="B3" s="94"/>
      <c r="C3" s="95"/>
      <c r="D3" s="95"/>
      <c r="E3" s="96"/>
    </row>
    <row r="4" spans="1:5" s="8" customFormat="1" x14ac:dyDescent="0.2">
      <c r="A4" s="97" t="s">
        <v>9</v>
      </c>
      <c r="B4" s="94"/>
      <c r="C4" s="95"/>
      <c r="D4" s="95"/>
      <c r="E4" s="96"/>
    </row>
    <row r="5" spans="1:5" s="8" customFormat="1" x14ac:dyDescent="0.2">
      <c r="A5" s="93"/>
      <c r="B5" s="94"/>
      <c r="C5" s="95"/>
      <c r="D5" s="95"/>
      <c r="E5" s="96"/>
    </row>
    <row r="6" spans="1:5" s="8" customFormat="1" x14ac:dyDescent="0.2">
      <c r="A6" s="93" t="s">
        <v>34</v>
      </c>
      <c r="B6" s="94" t="s">
        <v>4</v>
      </c>
      <c r="C6" s="95">
        <v>1</v>
      </c>
      <c r="D6" s="103" t="s">
        <v>148</v>
      </c>
      <c r="E6" s="98" t="e">
        <f t="shared" ref="E6:E16" si="0">C6*D6</f>
        <v>#VALUE!</v>
      </c>
    </row>
    <row r="7" spans="1:5" s="8" customFormat="1" x14ac:dyDescent="0.2">
      <c r="A7" s="93" t="s">
        <v>11</v>
      </c>
      <c r="B7" s="94" t="s">
        <v>4</v>
      </c>
      <c r="C7" s="95">
        <v>1</v>
      </c>
      <c r="D7" s="103" t="s">
        <v>148</v>
      </c>
      <c r="E7" s="98" t="e">
        <f t="shared" si="0"/>
        <v>#VALUE!</v>
      </c>
    </row>
    <row r="8" spans="1:5" s="8" customFormat="1" x14ac:dyDescent="0.2">
      <c r="A8" s="93" t="s">
        <v>12</v>
      </c>
      <c r="B8" s="94" t="s">
        <v>4</v>
      </c>
      <c r="C8" s="95">
        <v>0</v>
      </c>
      <c r="D8" s="103" t="s">
        <v>148</v>
      </c>
      <c r="E8" s="98" t="e">
        <f t="shared" si="0"/>
        <v>#VALUE!</v>
      </c>
    </row>
    <row r="9" spans="1:5" s="8" customFormat="1" x14ac:dyDescent="0.2">
      <c r="A9" s="93" t="s">
        <v>13</v>
      </c>
      <c r="B9" s="94" t="s">
        <v>4</v>
      </c>
      <c r="C9" s="95">
        <v>1</v>
      </c>
      <c r="D9" s="103" t="s">
        <v>148</v>
      </c>
      <c r="E9" s="98" t="e">
        <f t="shared" si="0"/>
        <v>#VALUE!</v>
      </c>
    </row>
    <row r="10" spans="1:5" s="8" customFormat="1" x14ac:dyDescent="0.2">
      <c r="A10" s="93" t="s">
        <v>14</v>
      </c>
      <c r="B10" s="94" t="s">
        <v>4</v>
      </c>
      <c r="C10" s="95">
        <v>1</v>
      </c>
      <c r="D10" s="103" t="s">
        <v>148</v>
      </c>
      <c r="E10" s="98" t="e">
        <f t="shared" si="0"/>
        <v>#VALUE!</v>
      </c>
    </row>
    <row r="11" spans="1:5" s="8" customFormat="1" x14ac:dyDescent="0.2">
      <c r="A11" s="93" t="s">
        <v>16</v>
      </c>
      <c r="B11" s="94" t="s">
        <v>15</v>
      </c>
      <c r="C11" s="95">
        <v>1</v>
      </c>
      <c r="D11" s="103" t="s">
        <v>148</v>
      </c>
      <c r="E11" s="98" t="e">
        <f t="shared" si="0"/>
        <v>#VALUE!</v>
      </c>
    </row>
    <row r="12" spans="1:5" s="8" customFormat="1" x14ac:dyDescent="0.2">
      <c r="A12" s="93" t="s">
        <v>28</v>
      </c>
      <c r="B12" s="94" t="s">
        <v>4</v>
      </c>
      <c r="C12" s="95">
        <v>1</v>
      </c>
      <c r="D12" s="103" t="s">
        <v>148</v>
      </c>
      <c r="E12" s="98" t="e">
        <f t="shared" si="0"/>
        <v>#VALUE!</v>
      </c>
    </row>
    <row r="13" spans="1:5" s="8" customFormat="1" x14ac:dyDescent="0.2">
      <c r="A13" s="93" t="s">
        <v>17</v>
      </c>
      <c r="B13" s="94" t="s">
        <v>4</v>
      </c>
      <c r="C13" s="95">
        <v>1</v>
      </c>
      <c r="D13" s="103" t="s">
        <v>148</v>
      </c>
      <c r="E13" s="98" t="e">
        <f t="shared" si="0"/>
        <v>#VALUE!</v>
      </c>
    </row>
    <row r="14" spans="1:5" s="8" customFormat="1" x14ac:dyDescent="0.2">
      <c r="A14" s="93" t="s">
        <v>27</v>
      </c>
      <c r="B14" s="94" t="s">
        <v>4</v>
      </c>
      <c r="C14" s="95">
        <v>1</v>
      </c>
      <c r="D14" s="103" t="s">
        <v>148</v>
      </c>
      <c r="E14" s="98" t="e">
        <f t="shared" si="0"/>
        <v>#VALUE!</v>
      </c>
    </row>
    <row r="15" spans="1:5" s="8" customFormat="1" x14ac:dyDescent="0.2">
      <c r="A15" s="93" t="s">
        <v>18</v>
      </c>
      <c r="B15" s="94" t="s">
        <v>4</v>
      </c>
      <c r="C15" s="95">
        <v>1</v>
      </c>
      <c r="D15" s="103" t="s">
        <v>148</v>
      </c>
      <c r="E15" s="98" t="e">
        <f t="shared" si="0"/>
        <v>#VALUE!</v>
      </c>
    </row>
    <row r="16" spans="1:5" s="8" customFormat="1" x14ac:dyDescent="0.2">
      <c r="A16" s="93" t="s">
        <v>8</v>
      </c>
      <c r="B16" s="94" t="s">
        <v>15</v>
      </c>
      <c r="C16" s="95">
        <v>1</v>
      </c>
      <c r="D16" s="103" t="s">
        <v>148</v>
      </c>
      <c r="E16" s="98" t="e">
        <f t="shared" si="0"/>
        <v>#VALUE!</v>
      </c>
    </row>
    <row r="17" spans="1:5" s="8" customFormat="1" x14ac:dyDescent="0.2">
      <c r="A17" s="93"/>
      <c r="B17" s="94"/>
      <c r="C17" s="95"/>
      <c r="D17" s="95"/>
      <c r="E17" s="98"/>
    </row>
    <row r="18" spans="1:5" s="8" customFormat="1" x14ac:dyDescent="0.2">
      <c r="A18" s="97" t="s">
        <v>10</v>
      </c>
      <c r="B18" s="94"/>
      <c r="C18" s="95"/>
      <c r="D18" s="95"/>
      <c r="E18" s="96"/>
    </row>
    <row r="19" spans="1:5" s="8" customFormat="1" x14ac:dyDescent="0.2">
      <c r="A19" s="93"/>
      <c r="B19" s="94"/>
      <c r="C19" s="95"/>
      <c r="D19" s="95"/>
      <c r="E19" s="96"/>
    </row>
    <row r="20" spans="1:5" s="8" customFormat="1" x14ac:dyDescent="0.2">
      <c r="A20" s="93" t="s">
        <v>35</v>
      </c>
      <c r="B20" s="94" t="s">
        <v>4</v>
      </c>
      <c r="C20" s="95">
        <v>1</v>
      </c>
      <c r="D20" s="103" t="s">
        <v>148</v>
      </c>
      <c r="E20" s="98" t="e">
        <f>C20*D20</f>
        <v>#VALUE!</v>
      </c>
    </row>
    <row r="21" spans="1:5" s="8" customFormat="1" x14ac:dyDescent="0.2">
      <c r="A21" s="93" t="s">
        <v>11</v>
      </c>
      <c r="B21" s="94" t="s">
        <v>4</v>
      </c>
      <c r="C21" s="95">
        <v>1</v>
      </c>
      <c r="D21" s="103" t="s">
        <v>148</v>
      </c>
      <c r="E21" s="98" t="e">
        <f t="shared" ref="E21:E31" si="1">C21*D21</f>
        <v>#VALUE!</v>
      </c>
    </row>
    <row r="22" spans="1:5" s="8" customFormat="1" x14ac:dyDescent="0.2">
      <c r="A22" s="93" t="s">
        <v>12</v>
      </c>
      <c r="B22" s="94" t="s">
        <v>4</v>
      </c>
      <c r="C22" s="95">
        <v>1</v>
      </c>
      <c r="D22" s="103" t="s">
        <v>148</v>
      </c>
      <c r="E22" s="98" t="e">
        <f t="shared" si="1"/>
        <v>#VALUE!</v>
      </c>
    </row>
    <row r="23" spans="1:5" s="8" customFormat="1" x14ac:dyDescent="0.2">
      <c r="A23" s="93" t="s">
        <v>13</v>
      </c>
      <c r="B23" s="94" t="s">
        <v>4</v>
      </c>
      <c r="C23" s="95">
        <v>1</v>
      </c>
      <c r="D23" s="103" t="s">
        <v>148</v>
      </c>
      <c r="E23" s="98" t="e">
        <f t="shared" si="1"/>
        <v>#VALUE!</v>
      </c>
    </row>
    <row r="24" spans="1:5" s="8" customFormat="1" x14ac:dyDescent="0.2">
      <c r="A24" s="93" t="s">
        <v>14</v>
      </c>
      <c r="B24" s="94" t="s">
        <v>4</v>
      </c>
      <c r="C24" s="95">
        <v>1</v>
      </c>
      <c r="D24" s="103" t="s">
        <v>148</v>
      </c>
      <c r="E24" s="98" t="e">
        <f t="shared" si="1"/>
        <v>#VALUE!</v>
      </c>
    </row>
    <row r="25" spans="1:5" s="8" customFormat="1" x14ac:dyDescent="0.2">
      <c r="A25" s="93" t="s">
        <v>16</v>
      </c>
      <c r="B25" s="94" t="s">
        <v>15</v>
      </c>
      <c r="C25" s="95">
        <v>1</v>
      </c>
      <c r="D25" s="103" t="s">
        <v>148</v>
      </c>
      <c r="E25" s="98" t="e">
        <f t="shared" si="1"/>
        <v>#VALUE!</v>
      </c>
    </row>
    <row r="26" spans="1:5" s="8" customFormat="1" x14ac:dyDescent="0.2">
      <c r="A26" s="93" t="s">
        <v>30</v>
      </c>
      <c r="B26" s="94" t="s">
        <v>4</v>
      </c>
      <c r="C26" s="95">
        <v>1</v>
      </c>
      <c r="D26" s="103" t="s">
        <v>148</v>
      </c>
      <c r="E26" s="98" t="e">
        <f t="shared" si="1"/>
        <v>#VALUE!</v>
      </c>
    </row>
    <row r="27" spans="1:5" s="8" customFormat="1" ht="13.5" customHeight="1" x14ac:dyDescent="0.2">
      <c r="A27" s="93" t="s">
        <v>17</v>
      </c>
      <c r="B27" s="94" t="s">
        <v>4</v>
      </c>
      <c r="C27" s="95">
        <v>1</v>
      </c>
      <c r="D27" s="103" t="s">
        <v>148</v>
      </c>
      <c r="E27" s="98" t="e">
        <f t="shared" si="1"/>
        <v>#VALUE!</v>
      </c>
    </row>
    <row r="28" spans="1:5" s="8" customFormat="1" x14ac:dyDescent="0.2">
      <c r="A28" s="93" t="s">
        <v>31</v>
      </c>
      <c r="B28" s="94" t="s">
        <v>4</v>
      </c>
      <c r="C28" s="95">
        <v>1</v>
      </c>
      <c r="D28" s="103" t="s">
        <v>148</v>
      </c>
      <c r="E28" s="98" t="e">
        <f t="shared" si="1"/>
        <v>#VALUE!</v>
      </c>
    </row>
    <row r="29" spans="1:5" s="8" customFormat="1" x14ac:dyDescent="0.2">
      <c r="A29" s="93" t="s">
        <v>18</v>
      </c>
      <c r="B29" s="94" t="s">
        <v>4</v>
      </c>
      <c r="C29" s="95">
        <v>1</v>
      </c>
      <c r="D29" s="103" t="s">
        <v>148</v>
      </c>
      <c r="E29" s="98" t="e">
        <f t="shared" si="1"/>
        <v>#VALUE!</v>
      </c>
    </row>
    <row r="30" spans="1:5" s="8" customFormat="1" x14ac:dyDescent="0.2">
      <c r="A30" s="93" t="s">
        <v>25</v>
      </c>
      <c r="B30" s="94" t="s">
        <v>7</v>
      </c>
      <c r="C30" s="95">
        <v>16</v>
      </c>
      <c r="D30" s="103" t="s">
        <v>148</v>
      </c>
      <c r="E30" s="98" t="e">
        <f t="shared" si="1"/>
        <v>#VALUE!</v>
      </c>
    </row>
    <row r="31" spans="1:5" s="8" customFormat="1" x14ac:dyDescent="0.2">
      <c r="A31" s="93" t="s">
        <v>26</v>
      </c>
      <c r="B31" s="94" t="s">
        <v>15</v>
      </c>
      <c r="C31" s="95">
        <v>1</v>
      </c>
      <c r="D31" s="103" t="s">
        <v>148</v>
      </c>
      <c r="E31" s="98" t="e">
        <f t="shared" si="1"/>
        <v>#VALUE!</v>
      </c>
    </row>
    <row r="32" spans="1:5" s="8" customFormat="1" x14ac:dyDescent="0.2">
      <c r="A32" s="93"/>
      <c r="B32" s="94"/>
      <c r="C32" s="95"/>
      <c r="D32" s="95"/>
      <c r="E32" s="96"/>
    </row>
    <row r="33" spans="1:5" s="8" customFormat="1" x14ac:dyDescent="0.2">
      <c r="A33" s="97" t="s">
        <v>36</v>
      </c>
      <c r="B33" s="94"/>
      <c r="C33" s="95"/>
      <c r="D33" s="95"/>
      <c r="E33" s="96"/>
    </row>
    <row r="34" spans="1:5" s="8" customFormat="1" x14ac:dyDescent="0.2">
      <c r="A34" s="93"/>
      <c r="B34" s="94"/>
      <c r="C34" s="95"/>
      <c r="D34" s="95"/>
      <c r="E34" s="98"/>
    </row>
    <row r="35" spans="1:5" s="8" customFormat="1" x14ac:dyDescent="0.2">
      <c r="A35" s="93" t="s">
        <v>20</v>
      </c>
      <c r="B35" s="94" t="s">
        <v>3</v>
      </c>
      <c r="C35" s="95">
        <v>30</v>
      </c>
      <c r="D35" s="103" t="s">
        <v>148</v>
      </c>
      <c r="E35" s="98" t="e">
        <f t="shared" ref="E35:E38" si="2">C35*D35</f>
        <v>#VALUE!</v>
      </c>
    </row>
    <row r="36" spans="1:5" s="8" customFormat="1" x14ac:dyDescent="0.2">
      <c r="A36" s="93" t="s">
        <v>21</v>
      </c>
      <c r="B36" s="94" t="s">
        <v>3</v>
      </c>
      <c r="C36" s="95">
        <v>20</v>
      </c>
      <c r="D36" s="103" t="s">
        <v>148</v>
      </c>
      <c r="E36" s="98" t="e">
        <f t="shared" si="2"/>
        <v>#VALUE!</v>
      </c>
    </row>
    <row r="37" spans="1:5" s="8" customFormat="1" x14ac:dyDescent="0.2">
      <c r="A37" s="93" t="s">
        <v>23</v>
      </c>
      <c r="B37" s="94" t="s">
        <v>4</v>
      </c>
      <c r="C37" s="95">
        <v>1</v>
      </c>
      <c r="D37" s="103" t="s">
        <v>148</v>
      </c>
      <c r="E37" s="98" t="e">
        <f t="shared" si="2"/>
        <v>#VALUE!</v>
      </c>
    </row>
    <row r="38" spans="1:5" s="8" customFormat="1" x14ac:dyDescent="0.2">
      <c r="A38" s="93" t="s">
        <v>8</v>
      </c>
      <c r="B38" s="94" t="s">
        <v>15</v>
      </c>
      <c r="C38" s="95">
        <v>1</v>
      </c>
      <c r="D38" s="103" t="s">
        <v>148</v>
      </c>
      <c r="E38" s="98" t="e">
        <f t="shared" si="2"/>
        <v>#VALUE!</v>
      </c>
    </row>
    <row r="39" spans="1:5" s="8" customFormat="1" x14ac:dyDescent="0.2">
      <c r="A39" s="93"/>
      <c r="B39" s="94"/>
      <c r="C39" s="95"/>
      <c r="D39" s="95"/>
      <c r="E39" s="96"/>
    </row>
    <row r="40" spans="1:5" s="8" customFormat="1" x14ac:dyDescent="0.2">
      <c r="A40" s="97" t="s">
        <v>36</v>
      </c>
      <c r="B40" s="94"/>
      <c r="C40" s="95"/>
      <c r="D40" s="95"/>
      <c r="E40" s="96"/>
    </row>
    <row r="41" spans="1:5" s="8" customFormat="1" x14ac:dyDescent="0.2">
      <c r="A41" s="93"/>
      <c r="B41" s="94"/>
      <c r="C41" s="95"/>
      <c r="D41" s="95"/>
      <c r="E41" s="98"/>
    </row>
    <row r="42" spans="1:5" s="8" customFormat="1" x14ac:dyDescent="0.2">
      <c r="A42" s="93" t="s">
        <v>20</v>
      </c>
      <c r="B42" s="94" t="s">
        <v>3</v>
      </c>
      <c r="C42" s="95">
        <v>30</v>
      </c>
      <c r="D42" s="103" t="s">
        <v>148</v>
      </c>
      <c r="E42" s="98" t="e">
        <f t="shared" ref="E42:E45" si="3">C42*D42</f>
        <v>#VALUE!</v>
      </c>
    </row>
    <row r="43" spans="1:5" s="8" customFormat="1" x14ac:dyDescent="0.2">
      <c r="A43" s="93" t="s">
        <v>21</v>
      </c>
      <c r="B43" s="94" t="s">
        <v>3</v>
      </c>
      <c r="C43" s="95">
        <v>20</v>
      </c>
      <c r="D43" s="103" t="s">
        <v>148</v>
      </c>
      <c r="E43" s="98" t="e">
        <f t="shared" si="3"/>
        <v>#VALUE!</v>
      </c>
    </row>
    <row r="44" spans="1:5" s="8" customFormat="1" x14ac:dyDescent="0.2">
      <c r="A44" s="93" t="s">
        <v>23</v>
      </c>
      <c r="B44" s="94" t="s">
        <v>4</v>
      </c>
      <c r="C44" s="95">
        <v>1</v>
      </c>
      <c r="D44" s="103" t="s">
        <v>148</v>
      </c>
      <c r="E44" s="98" t="e">
        <f t="shared" si="3"/>
        <v>#VALUE!</v>
      </c>
    </row>
    <row r="45" spans="1:5" s="8" customFormat="1" x14ac:dyDescent="0.2">
      <c r="A45" s="93" t="s">
        <v>8</v>
      </c>
      <c r="B45" s="94" t="s">
        <v>15</v>
      </c>
      <c r="C45" s="95">
        <v>1</v>
      </c>
      <c r="D45" s="103" t="s">
        <v>148</v>
      </c>
      <c r="E45" s="98" t="e">
        <f t="shared" si="3"/>
        <v>#VALUE!</v>
      </c>
    </row>
    <row r="46" spans="1:5" ht="13.5" thickBot="1" x14ac:dyDescent="0.25">
      <c r="A46" s="99"/>
      <c r="B46" s="94"/>
      <c r="C46" s="95"/>
      <c r="D46" s="95"/>
      <c r="E46" s="96"/>
    </row>
    <row r="47" spans="1:5" ht="18.75" thickBot="1" x14ac:dyDescent="0.3">
      <c r="A47" s="100" t="s">
        <v>32</v>
      </c>
      <c r="B47" s="101"/>
      <c r="C47" s="102"/>
      <c r="D47" s="117" t="e">
        <f>SUM(E3:E46)</f>
        <v>#VALUE!</v>
      </c>
      <c r="E47" s="118"/>
    </row>
    <row r="48" spans="1:5" x14ac:dyDescent="0.2">
      <c r="A48" s="5"/>
    </row>
    <row r="49" spans="1:1" x14ac:dyDescent="0.2">
      <c r="A49" s="5"/>
    </row>
  </sheetData>
  <mergeCells count="2">
    <mergeCell ref="A1:E1"/>
    <mergeCell ref="D47:E47"/>
  </mergeCells>
  <pageMargins left="0.78740157480314965" right="0.39370078740157483" top="0.78740157480314965" bottom="0.3937007874015748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438D-E857-42F6-94D3-740D7611D85B}">
  <dimension ref="A1:E49"/>
  <sheetViews>
    <sheetView zoomScale="98" zoomScaleNormal="98" workbookViewId="0">
      <selection activeCell="D50" sqref="D50"/>
    </sheetView>
  </sheetViews>
  <sheetFormatPr defaultColWidth="8.7109375" defaultRowHeight="12.75" x14ac:dyDescent="0.2"/>
  <cols>
    <col min="1" max="1" width="52.42578125" style="1" customWidth="1"/>
    <col min="2" max="2" width="5.7109375" style="2" customWidth="1"/>
    <col min="3" max="3" width="11" style="6" customWidth="1"/>
    <col min="4" max="4" width="11.7109375" style="7" customWidth="1"/>
    <col min="5" max="5" width="13.42578125" style="6" customWidth="1"/>
    <col min="7" max="7" width="11.140625" customWidth="1"/>
    <col min="8" max="8" width="90.7109375" customWidth="1"/>
  </cols>
  <sheetData>
    <row r="1" spans="1:5" s="3" customFormat="1" ht="30" customHeight="1" thickBot="1" x14ac:dyDescent="0.35">
      <c r="A1" s="111" t="s">
        <v>141</v>
      </c>
      <c r="B1" s="112"/>
      <c r="C1" s="112"/>
      <c r="D1" s="112"/>
      <c r="E1" s="113"/>
    </row>
    <row r="2" spans="1:5" s="4" customFormat="1" ht="15.75" customHeight="1" thickBot="1" x14ac:dyDescent="0.25">
      <c r="A2" s="89" t="s">
        <v>1</v>
      </c>
      <c r="B2" s="90" t="s">
        <v>2</v>
      </c>
      <c r="C2" s="91" t="s">
        <v>0</v>
      </c>
      <c r="D2" s="91" t="s">
        <v>6</v>
      </c>
      <c r="E2" s="92" t="s">
        <v>5</v>
      </c>
    </row>
    <row r="3" spans="1:5" s="8" customFormat="1" x14ac:dyDescent="0.2">
      <c r="A3" s="93"/>
      <c r="B3" s="94"/>
      <c r="C3" s="95"/>
      <c r="D3" s="95"/>
      <c r="E3" s="96"/>
    </row>
    <row r="4" spans="1:5" s="8" customFormat="1" x14ac:dyDescent="0.2">
      <c r="A4" s="97" t="s">
        <v>9</v>
      </c>
      <c r="B4" s="94"/>
      <c r="C4" s="95"/>
      <c r="D4" s="95"/>
      <c r="E4" s="96"/>
    </row>
    <row r="5" spans="1:5" s="8" customFormat="1" x14ac:dyDescent="0.2">
      <c r="A5" s="93"/>
      <c r="B5" s="94"/>
      <c r="C5" s="95"/>
      <c r="D5" s="95"/>
      <c r="E5" s="96"/>
    </row>
    <row r="6" spans="1:5" s="8" customFormat="1" x14ac:dyDescent="0.2">
      <c r="A6" s="93" t="s">
        <v>34</v>
      </c>
      <c r="B6" s="94" t="s">
        <v>4</v>
      </c>
      <c r="C6" s="95">
        <v>1</v>
      </c>
      <c r="D6" s="103" t="s">
        <v>148</v>
      </c>
      <c r="E6" s="98" t="e">
        <f t="shared" ref="E6:E16" si="0">C6*D6</f>
        <v>#VALUE!</v>
      </c>
    </row>
    <row r="7" spans="1:5" s="8" customFormat="1" x14ac:dyDescent="0.2">
      <c r="A7" s="93" t="s">
        <v>11</v>
      </c>
      <c r="B7" s="94" t="s">
        <v>4</v>
      </c>
      <c r="C7" s="95">
        <v>1</v>
      </c>
      <c r="D7" s="103" t="s">
        <v>148</v>
      </c>
      <c r="E7" s="98" t="e">
        <f t="shared" si="0"/>
        <v>#VALUE!</v>
      </c>
    </row>
    <row r="8" spans="1:5" s="8" customFormat="1" x14ac:dyDescent="0.2">
      <c r="A8" s="93" t="s">
        <v>37</v>
      </c>
      <c r="B8" s="94" t="s">
        <v>4</v>
      </c>
      <c r="C8" s="95">
        <v>1</v>
      </c>
      <c r="D8" s="103" t="s">
        <v>148</v>
      </c>
      <c r="E8" s="98" t="e">
        <f t="shared" si="0"/>
        <v>#VALUE!</v>
      </c>
    </row>
    <row r="9" spans="1:5" s="8" customFormat="1" x14ac:dyDescent="0.2">
      <c r="A9" s="93" t="s">
        <v>13</v>
      </c>
      <c r="B9" s="94" t="s">
        <v>4</v>
      </c>
      <c r="C9" s="95">
        <v>1</v>
      </c>
      <c r="D9" s="103" t="s">
        <v>148</v>
      </c>
      <c r="E9" s="98" t="e">
        <f t="shared" si="0"/>
        <v>#VALUE!</v>
      </c>
    </row>
    <row r="10" spans="1:5" s="8" customFormat="1" x14ac:dyDescent="0.2">
      <c r="A10" s="93" t="s">
        <v>14</v>
      </c>
      <c r="B10" s="94" t="s">
        <v>4</v>
      </c>
      <c r="C10" s="95">
        <v>1</v>
      </c>
      <c r="D10" s="103" t="s">
        <v>148</v>
      </c>
      <c r="E10" s="98" t="e">
        <f t="shared" si="0"/>
        <v>#VALUE!</v>
      </c>
    </row>
    <row r="11" spans="1:5" s="8" customFormat="1" x14ac:dyDescent="0.2">
      <c r="A11" s="93" t="s">
        <v>16</v>
      </c>
      <c r="B11" s="94" t="s">
        <v>15</v>
      </c>
      <c r="C11" s="95">
        <v>1</v>
      </c>
      <c r="D11" s="103" t="s">
        <v>148</v>
      </c>
      <c r="E11" s="98" t="e">
        <f t="shared" si="0"/>
        <v>#VALUE!</v>
      </c>
    </row>
    <row r="12" spans="1:5" s="8" customFormat="1" x14ac:dyDescent="0.2">
      <c r="A12" s="93" t="s">
        <v>28</v>
      </c>
      <c r="B12" s="94" t="s">
        <v>4</v>
      </c>
      <c r="C12" s="95">
        <v>1</v>
      </c>
      <c r="D12" s="103" t="s">
        <v>148</v>
      </c>
      <c r="E12" s="98" t="e">
        <f t="shared" si="0"/>
        <v>#VALUE!</v>
      </c>
    </row>
    <row r="13" spans="1:5" s="8" customFormat="1" x14ac:dyDescent="0.2">
      <c r="A13" s="93" t="s">
        <v>17</v>
      </c>
      <c r="B13" s="94" t="s">
        <v>4</v>
      </c>
      <c r="C13" s="95">
        <v>1</v>
      </c>
      <c r="D13" s="103" t="s">
        <v>148</v>
      </c>
      <c r="E13" s="98" t="e">
        <f t="shared" si="0"/>
        <v>#VALUE!</v>
      </c>
    </row>
    <row r="14" spans="1:5" s="8" customFormat="1" x14ac:dyDescent="0.2">
      <c r="A14" s="93" t="s">
        <v>27</v>
      </c>
      <c r="B14" s="94" t="s">
        <v>4</v>
      </c>
      <c r="C14" s="95">
        <v>1</v>
      </c>
      <c r="D14" s="103" t="s">
        <v>148</v>
      </c>
      <c r="E14" s="98" t="e">
        <f t="shared" si="0"/>
        <v>#VALUE!</v>
      </c>
    </row>
    <row r="15" spans="1:5" s="8" customFormat="1" x14ac:dyDescent="0.2">
      <c r="A15" s="93" t="s">
        <v>18</v>
      </c>
      <c r="B15" s="94" t="s">
        <v>4</v>
      </c>
      <c r="C15" s="95">
        <v>1</v>
      </c>
      <c r="D15" s="103" t="s">
        <v>148</v>
      </c>
      <c r="E15" s="98" t="e">
        <f t="shared" si="0"/>
        <v>#VALUE!</v>
      </c>
    </row>
    <row r="16" spans="1:5" s="8" customFormat="1" x14ac:dyDescent="0.2">
      <c r="A16" s="93" t="s">
        <v>8</v>
      </c>
      <c r="B16" s="94" t="s">
        <v>15</v>
      </c>
      <c r="C16" s="95">
        <v>1</v>
      </c>
      <c r="D16" s="103" t="s">
        <v>148</v>
      </c>
      <c r="E16" s="98" t="e">
        <f t="shared" si="0"/>
        <v>#VALUE!</v>
      </c>
    </row>
    <row r="17" spans="1:5" s="8" customFormat="1" x14ac:dyDescent="0.2">
      <c r="A17" s="93"/>
      <c r="B17" s="94"/>
      <c r="C17" s="95"/>
      <c r="D17" s="95"/>
      <c r="E17" s="98"/>
    </row>
    <row r="18" spans="1:5" s="8" customFormat="1" x14ac:dyDescent="0.2">
      <c r="A18" s="97" t="s">
        <v>10</v>
      </c>
      <c r="B18" s="94"/>
      <c r="C18" s="95"/>
      <c r="D18" s="95"/>
      <c r="E18" s="96"/>
    </row>
    <row r="19" spans="1:5" s="8" customFormat="1" x14ac:dyDescent="0.2">
      <c r="A19" s="93"/>
      <c r="B19" s="94"/>
      <c r="C19" s="95"/>
      <c r="D19" s="95"/>
      <c r="E19" s="96"/>
    </row>
    <row r="20" spans="1:5" s="8" customFormat="1" x14ac:dyDescent="0.2">
      <c r="A20" s="93" t="s">
        <v>29</v>
      </c>
      <c r="B20" s="94" t="s">
        <v>4</v>
      </c>
      <c r="C20" s="95">
        <v>1</v>
      </c>
      <c r="D20" s="103" t="s">
        <v>148</v>
      </c>
      <c r="E20" s="98" t="e">
        <f>C20*D20</f>
        <v>#VALUE!</v>
      </c>
    </row>
    <row r="21" spans="1:5" s="8" customFormat="1" x14ac:dyDescent="0.2">
      <c r="A21" s="93" t="s">
        <v>11</v>
      </c>
      <c r="B21" s="94" t="s">
        <v>4</v>
      </c>
      <c r="C21" s="95">
        <v>1</v>
      </c>
      <c r="D21" s="103" t="s">
        <v>148</v>
      </c>
      <c r="E21" s="98" t="e">
        <f t="shared" ref="E21:E31" si="1">C21*D21</f>
        <v>#VALUE!</v>
      </c>
    </row>
    <row r="22" spans="1:5" s="8" customFormat="1" x14ac:dyDescent="0.2">
      <c r="A22" s="93" t="s">
        <v>37</v>
      </c>
      <c r="B22" s="94" t="s">
        <v>4</v>
      </c>
      <c r="C22" s="95">
        <v>1</v>
      </c>
      <c r="D22" s="103" t="s">
        <v>148</v>
      </c>
      <c r="E22" s="98" t="e">
        <f t="shared" si="1"/>
        <v>#VALUE!</v>
      </c>
    </row>
    <row r="23" spans="1:5" s="8" customFormat="1" x14ac:dyDescent="0.2">
      <c r="A23" s="93" t="s">
        <v>13</v>
      </c>
      <c r="B23" s="94" t="s">
        <v>4</v>
      </c>
      <c r="C23" s="95">
        <v>1</v>
      </c>
      <c r="D23" s="103" t="s">
        <v>148</v>
      </c>
      <c r="E23" s="98" t="e">
        <f t="shared" si="1"/>
        <v>#VALUE!</v>
      </c>
    </row>
    <row r="24" spans="1:5" s="8" customFormat="1" x14ac:dyDescent="0.2">
      <c r="A24" s="93" t="s">
        <v>14</v>
      </c>
      <c r="B24" s="94" t="s">
        <v>4</v>
      </c>
      <c r="C24" s="95">
        <v>1</v>
      </c>
      <c r="D24" s="103" t="s">
        <v>148</v>
      </c>
      <c r="E24" s="98" t="e">
        <f t="shared" si="1"/>
        <v>#VALUE!</v>
      </c>
    </row>
    <row r="25" spans="1:5" s="8" customFormat="1" x14ac:dyDescent="0.2">
      <c r="A25" s="93" t="s">
        <v>16</v>
      </c>
      <c r="B25" s="94" t="s">
        <v>15</v>
      </c>
      <c r="C25" s="95">
        <v>1</v>
      </c>
      <c r="D25" s="103" t="s">
        <v>148</v>
      </c>
      <c r="E25" s="98" t="e">
        <f t="shared" si="1"/>
        <v>#VALUE!</v>
      </c>
    </row>
    <row r="26" spans="1:5" s="8" customFormat="1" x14ac:dyDescent="0.2">
      <c r="A26" s="93" t="s">
        <v>30</v>
      </c>
      <c r="B26" s="94" t="s">
        <v>4</v>
      </c>
      <c r="C26" s="95">
        <v>1</v>
      </c>
      <c r="D26" s="103" t="s">
        <v>148</v>
      </c>
      <c r="E26" s="98" t="e">
        <f t="shared" si="1"/>
        <v>#VALUE!</v>
      </c>
    </row>
    <row r="27" spans="1:5" s="8" customFormat="1" ht="13.5" customHeight="1" x14ac:dyDescent="0.2">
      <c r="A27" s="93" t="s">
        <v>17</v>
      </c>
      <c r="B27" s="94" t="s">
        <v>4</v>
      </c>
      <c r="C27" s="95">
        <v>1</v>
      </c>
      <c r="D27" s="103" t="s">
        <v>148</v>
      </c>
      <c r="E27" s="98" t="e">
        <f t="shared" si="1"/>
        <v>#VALUE!</v>
      </c>
    </row>
    <row r="28" spans="1:5" s="8" customFormat="1" x14ac:dyDescent="0.2">
      <c r="A28" s="93" t="s">
        <v>31</v>
      </c>
      <c r="B28" s="94" t="s">
        <v>4</v>
      </c>
      <c r="C28" s="95">
        <v>1</v>
      </c>
      <c r="D28" s="103" t="s">
        <v>148</v>
      </c>
      <c r="E28" s="98" t="e">
        <f t="shared" si="1"/>
        <v>#VALUE!</v>
      </c>
    </row>
    <row r="29" spans="1:5" s="8" customFormat="1" x14ac:dyDescent="0.2">
      <c r="A29" s="93" t="s">
        <v>18</v>
      </c>
      <c r="B29" s="94" t="s">
        <v>4</v>
      </c>
      <c r="C29" s="95">
        <v>1</v>
      </c>
      <c r="D29" s="103" t="s">
        <v>148</v>
      </c>
      <c r="E29" s="98" t="e">
        <f t="shared" si="1"/>
        <v>#VALUE!</v>
      </c>
    </row>
    <row r="30" spans="1:5" s="8" customFormat="1" x14ac:dyDescent="0.2">
      <c r="A30" s="93" t="s">
        <v>25</v>
      </c>
      <c r="B30" s="94" t="s">
        <v>7</v>
      </c>
      <c r="C30" s="95">
        <v>16</v>
      </c>
      <c r="D30" s="103" t="s">
        <v>148</v>
      </c>
      <c r="E30" s="98" t="e">
        <f t="shared" si="1"/>
        <v>#VALUE!</v>
      </c>
    </row>
    <row r="31" spans="1:5" s="8" customFormat="1" x14ac:dyDescent="0.2">
      <c r="A31" s="93" t="s">
        <v>26</v>
      </c>
      <c r="B31" s="94" t="s">
        <v>15</v>
      </c>
      <c r="C31" s="95">
        <v>1</v>
      </c>
      <c r="D31" s="103" t="s">
        <v>148</v>
      </c>
      <c r="E31" s="98" t="e">
        <f t="shared" si="1"/>
        <v>#VALUE!</v>
      </c>
    </row>
    <row r="32" spans="1:5" s="8" customFormat="1" x14ac:dyDescent="0.2">
      <c r="A32" s="93"/>
      <c r="B32" s="94"/>
      <c r="C32" s="95"/>
      <c r="D32" s="95"/>
      <c r="E32" s="96"/>
    </row>
    <row r="33" spans="1:5" s="8" customFormat="1" x14ac:dyDescent="0.2">
      <c r="A33" s="97" t="s">
        <v>36</v>
      </c>
      <c r="B33" s="94"/>
      <c r="C33" s="95"/>
      <c r="D33" s="95"/>
      <c r="E33" s="96"/>
    </row>
    <row r="34" spans="1:5" s="8" customFormat="1" x14ac:dyDescent="0.2">
      <c r="A34" s="93"/>
      <c r="B34" s="94"/>
      <c r="C34" s="95"/>
      <c r="D34" s="95"/>
      <c r="E34" s="98"/>
    </row>
    <row r="35" spans="1:5" s="8" customFormat="1" x14ac:dyDescent="0.2">
      <c r="A35" s="93" t="s">
        <v>20</v>
      </c>
      <c r="B35" s="94" t="s">
        <v>3</v>
      </c>
      <c r="C35" s="95">
        <v>70</v>
      </c>
      <c r="D35" s="103" t="s">
        <v>148</v>
      </c>
      <c r="E35" s="98" t="e">
        <f t="shared" ref="E35:E38" si="2">C35*D35</f>
        <v>#VALUE!</v>
      </c>
    </row>
    <row r="36" spans="1:5" s="8" customFormat="1" x14ac:dyDescent="0.2">
      <c r="A36" s="93" t="s">
        <v>38</v>
      </c>
      <c r="B36" s="94" t="s">
        <v>3</v>
      </c>
      <c r="C36" s="95">
        <v>40</v>
      </c>
      <c r="D36" s="103" t="s">
        <v>148</v>
      </c>
      <c r="E36" s="98" t="e">
        <f t="shared" si="2"/>
        <v>#VALUE!</v>
      </c>
    </row>
    <row r="37" spans="1:5" s="8" customFormat="1" x14ac:dyDescent="0.2">
      <c r="A37" s="93" t="s">
        <v>23</v>
      </c>
      <c r="B37" s="94" t="s">
        <v>4</v>
      </c>
      <c r="C37" s="95">
        <v>1</v>
      </c>
      <c r="D37" s="103" t="s">
        <v>148</v>
      </c>
      <c r="E37" s="98" t="e">
        <f t="shared" si="2"/>
        <v>#VALUE!</v>
      </c>
    </row>
    <row r="38" spans="1:5" s="8" customFormat="1" x14ac:dyDescent="0.2">
      <c r="A38" s="93" t="s">
        <v>8</v>
      </c>
      <c r="B38" s="94" t="s">
        <v>15</v>
      </c>
      <c r="C38" s="95">
        <v>1</v>
      </c>
      <c r="D38" s="103" t="s">
        <v>148</v>
      </c>
      <c r="E38" s="98" t="e">
        <f t="shared" si="2"/>
        <v>#VALUE!</v>
      </c>
    </row>
    <row r="39" spans="1:5" s="8" customFormat="1" x14ac:dyDescent="0.2">
      <c r="A39" s="93"/>
      <c r="B39" s="94"/>
      <c r="C39" s="95"/>
      <c r="D39" s="95"/>
      <c r="E39" s="96"/>
    </row>
    <row r="40" spans="1:5" s="8" customFormat="1" x14ac:dyDescent="0.2">
      <c r="A40" s="97" t="s">
        <v>36</v>
      </c>
      <c r="B40" s="94"/>
      <c r="C40" s="95"/>
      <c r="D40" s="95"/>
      <c r="E40" s="96"/>
    </row>
    <row r="41" spans="1:5" s="8" customFormat="1" x14ac:dyDescent="0.2">
      <c r="A41" s="93"/>
      <c r="B41" s="94"/>
      <c r="C41" s="95"/>
      <c r="D41" s="95"/>
      <c r="E41" s="98"/>
    </row>
    <row r="42" spans="1:5" s="8" customFormat="1" x14ac:dyDescent="0.2">
      <c r="A42" s="93" t="s">
        <v>20</v>
      </c>
      <c r="B42" s="94" t="s">
        <v>3</v>
      </c>
      <c r="C42" s="95">
        <v>70</v>
      </c>
      <c r="D42" s="103" t="s">
        <v>148</v>
      </c>
      <c r="E42" s="98" t="e">
        <f t="shared" ref="E42:E45" si="3">C42*D42</f>
        <v>#VALUE!</v>
      </c>
    </row>
    <row r="43" spans="1:5" s="8" customFormat="1" x14ac:dyDescent="0.2">
      <c r="A43" s="93" t="s">
        <v>38</v>
      </c>
      <c r="B43" s="94" t="s">
        <v>3</v>
      </c>
      <c r="C43" s="95">
        <v>40</v>
      </c>
      <c r="D43" s="103" t="s">
        <v>148</v>
      </c>
      <c r="E43" s="98" t="e">
        <f t="shared" si="3"/>
        <v>#VALUE!</v>
      </c>
    </row>
    <row r="44" spans="1:5" s="8" customFormat="1" x14ac:dyDescent="0.2">
      <c r="A44" s="93" t="s">
        <v>23</v>
      </c>
      <c r="B44" s="94" t="s">
        <v>4</v>
      </c>
      <c r="C44" s="95">
        <v>1</v>
      </c>
      <c r="D44" s="103" t="s">
        <v>148</v>
      </c>
      <c r="E44" s="98" t="e">
        <f t="shared" si="3"/>
        <v>#VALUE!</v>
      </c>
    </row>
    <row r="45" spans="1:5" s="8" customFormat="1" x14ac:dyDescent="0.2">
      <c r="A45" s="93" t="s">
        <v>8</v>
      </c>
      <c r="B45" s="94" t="s">
        <v>15</v>
      </c>
      <c r="C45" s="95">
        <v>1</v>
      </c>
      <c r="D45" s="103" t="s">
        <v>148</v>
      </c>
      <c r="E45" s="98" t="e">
        <f t="shared" si="3"/>
        <v>#VALUE!</v>
      </c>
    </row>
    <row r="46" spans="1:5" ht="13.5" thickBot="1" x14ac:dyDescent="0.25">
      <c r="A46" s="99"/>
      <c r="B46" s="94"/>
      <c r="C46" s="95"/>
      <c r="D46" s="95"/>
      <c r="E46" s="96"/>
    </row>
    <row r="47" spans="1:5" ht="18.75" thickBot="1" x14ac:dyDescent="0.3">
      <c r="A47" s="100" t="s">
        <v>32</v>
      </c>
      <c r="B47" s="101"/>
      <c r="C47" s="102"/>
      <c r="D47" s="117" t="e">
        <f>SUM(E3:E46)</f>
        <v>#VALUE!</v>
      </c>
      <c r="E47" s="118"/>
    </row>
    <row r="48" spans="1:5" x14ac:dyDescent="0.2">
      <c r="A48" s="5"/>
    </row>
    <row r="49" spans="1:1" x14ac:dyDescent="0.2">
      <c r="A49" s="5"/>
    </row>
  </sheetData>
  <mergeCells count="2">
    <mergeCell ref="A1:E1"/>
    <mergeCell ref="D47:E47"/>
  </mergeCells>
  <pageMargins left="0.78740157480314965" right="0.39370078740157483" top="0.78740157480314965" bottom="0.3937007874015748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DBC5-D1DB-4081-A65E-D3FCF9AEECF7}">
  <dimension ref="A1:E59"/>
  <sheetViews>
    <sheetView zoomScale="98" zoomScaleNormal="98" workbookViewId="0">
      <selection sqref="A1:E1"/>
    </sheetView>
  </sheetViews>
  <sheetFormatPr defaultColWidth="8.7109375" defaultRowHeight="12.75" x14ac:dyDescent="0.2"/>
  <cols>
    <col min="1" max="1" width="52.42578125" style="1" customWidth="1"/>
    <col min="2" max="2" width="5.7109375" style="2" customWidth="1"/>
    <col min="3" max="3" width="11" style="6" customWidth="1"/>
    <col min="4" max="4" width="11.7109375" style="7" customWidth="1"/>
    <col min="5" max="5" width="13.42578125" style="6" customWidth="1"/>
    <col min="7" max="7" width="11.140625" customWidth="1"/>
    <col min="8" max="8" width="90.7109375" customWidth="1"/>
  </cols>
  <sheetData>
    <row r="1" spans="1:5" s="3" customFormat="1" ht="30" customHeight="1" thickBot="1" x14ac:dyDescent="0.35">
      <c r="A1" s="111" t="s">
        <v>137</v>
      </c>
      <c r="B1" s="112"/>
      <c r="C1" s="112"/>
      <c r="D1" s="112"/>
      <c r="E1" s="113"/>
    </row>
    <row r="2" spans="1:5" s="4" customFormat="1" ht="15.75" customHeight="1" thickBot="1" x14ac:dyDescent="0.25">
      <c r="A2" s="89" t="s">
        <v>1</v>
      </c>
      <c r="B2" s="90" t="s">
        <v>2</v>
      </c>
      <c r="C2" s="91" t="s">
        <v>0</v>
      </c>
      <c r="D2" s="91" t="s">
        <v>6</v>
      </c>
      <c r="E2" s="92" t="s">
        <v>5</v>
      </c>
    </row>
    <row r="3" spans="1:5" s="8" customFormat="1" x14ac:dyDescent="0.2">
      <c r="A3" s="93"/>
      <c r="B3" s="94"/>
      <c r="C3" s="95"/>
      <c r="D3" s="95"/>
      <c r="E3" s="96"/>
    </row>
    <row r="4" spans="1:5" s="8" customFormat="1" x14ac:dyDescent="0.2">
      <c r="A4" s="97" t="s">
        <v>9</v>
      </c>
      <c r="B4" s="94"/>
      <c r="C4" s="95"/>
      <c r="D4" s="95"/>
      <c r="E4" s="96"/>
    </row>
    <row r="5" spans="1:5" s="8" customFormat="1" x14ac:dyDescent="0.2">
      <c r="A5" s="93"/>
      <c r="B5" s="94"/>
      <c r="C5" s="95"/>
      <c r="D5" s="95"/>
      <c r="E5" s="96"/>
    </row>
    <row r="6" spans="1:5" s="8" customFormat="1" x14ac:dyDescent="0.2">
      <c r="A6" s="93" t="s">
        <v>34</v>
      </c>
      <c r="B6" s="94" t="s">
        <v>4</v>
      </c>
      <c r="C6" s="95">
        <v>1</v>
      </c>
      <c r="D6" s="103" t="s">
        <v>148</v>
      </c>
      <c r="E6" s="98" t="e">
        <f t="shared" ref="E6:E16" si="0">C6*D6</f>
        <v>#VALUE!</v>
      </c>
    </row>
    <row r="7" spans="1:5" s="8" customFormat="1" x14ac:dyDescent="0.2">
      <c r="A7" s="93" t="s">
        <v>11</v>
      </c>
      <c r="B7" s="94" t="s">
        <v>4</v>
      </c>
      <c r="C7" s="95">
        <v>1</v>
      </c>
      <c r="D7" s="103" t="s">
        <v>148</v>
      </c>
      <c r="E7" s="98" t="e">
        <f t="shared" si="0"/>
        <v>#VALUE!</v>
      </c>
    </row>
    <row r="8" spans="1:5" s="8" customFormat="1" x14ac:dyDescent="0.2">
      <c r="A8" s="93" t="s">
        <v>12</v>
      </c>
      <c r="B8" s="94" t="s">
        <v>4</v>
      </c>
      <c r="C8" s="95">
        <v>1</v>
      </c>
      <c r="D8" s="103" t="s">
        <v>148</v>
      </c>
      <c r="E8" s="98" t="e">
        <f t="shared" si="0"/>
        <v>#VALUE!</v>
      </c>
    </row>
    <row r="9" spans="1:5" s="8" customFormat="1" x14ac:dyDescent="0.2">
      <c r="A9" s="93" t="s">
        <v>13</v>
      </c>
      <c r="B9" s="94" t="s">
        <v>4</v>
      </c>
      <c r="C9" s="95">
        <v>1</v>
      </c>
      <c r="D9" s="103" t="s">
        <v>148</v>
      </c>
      <c r="E9" s="98" t="e">
        <f t="shared" si="0"/>
        <v>#VALUE!</v>
      </c>
    </row>
    <row r="10" spans="1:5" s="8" customFormat="1" x14ac:dyDescent="0.2">
      <c r="A10" s="93" t="s">
        <v>14</v>
      </c>
      <c r="B10" s="94" t="s">
        <v>4</v>
      </c>
      <c r="C10" s="95">
        <v>1</v>
      </c>
      <c r="D10" s="103" t="s">
        <v>148</v>
      </c>
      <c r="E10" s="98" t="e">
        <f t="shared" si="0"/>
        <v>#VALUE!</v>
      </c>
    </row>
    <row r="11" spans="1:5" s="8" customFormat="1" x14ac:dyDescent="0.2">
      <c r="A11" s="93" t="s">
        <v>16</v>
      </c>
      <c r="B11" s="94" t="s">
        <v>15</v>
      </c>
      <c r="C11" s="95">
        <v>1</v>
      </c>
      <c r="D11" s="103" t="s">
        <v>148</v>
      </c>
      <c r="E11" s="98" t="e">
        <f t="shared" si="0"/>
        <v>#VALUE!</v>
      </c>
    </row>
    <row r="12" spans="1:5" s="8" customFormat="1" x14ac:dyDescent="0.2">
      <c r="A12" s="93" t="s">
        <v>28</v>
      </c>
      <c r="B12" s="94" t="s">
        <v>4</v>
      </c>
      <c r="C12" s="95">
        <v>1</v>
      </c>
      <c r="D12" s="103" t="s">
        <v>148</v>
      </c>
      <c r="E12" s="98" t="e">
        <f t="shared" si="0"/>
        <v>#VALUE!</v>
      </c>
    </row>
    <row r="13" spans="1:5" s="8" customFormat="1" x14ac:dyDescent="0.2">
      <c r="A13" s="93" t="s">
        <v>17</v>
      </c>
      <c r="B13" s="94" t="s">
        <v>4</v>
      </c>
      <c r="C13" s="95">
        <v>1</v>
      </c>
      <c r="D13" s="103" t="s">
        <v>148</v>
      </c>
      <c r="E13" s="98" t="e">
        <f t="shared" si="0"/>
        <v>#VALUE!</v>
      </c>
    </row>
    <row r="14" spans="1:5" s="8" customFormat="1" x14ac:dyDescent="0.2">
      <c r="A14" s="93" t="s">
        <v>27</v>
      </c>
      <c r="B14" s="94" t="s">
        <v>4</v>
      </c>
      <c r="C14" s="95">
        <v>1</v>
      </c>
      <c r="D14" s="103" t="s">
        <v>148</v>
      </c>
      <c r="E14" s="98" t="e">
        <f t="shared" si="0"/>
        <v>#VALUE!</v>
      </c>
    </row>
    <row r="15" spans="1:5" s="8" customFormat="1" x14ac:dyDescent="0.2">
      <c r="A15" s="93" t="s">
        <v>18</v>
      </c>
      <c r="B15" s="94" t="s">
        <v>4</v>
      </c>
      <c r="C15" s="95">
        <v>1</v>
      </c>
      <c r="D15" s="103" t="s">
        <v>148</v>
      </c>
      <c r="E15" s="98" t="e">
        <f t="shared" si="0"/>
        <v>#VALUE!</v>
      </c>
    </row>
    <row r="16" spans="1:5" s="8" customFormat="1" x14ac:dyDescent="0.2">
      <c r="A16" s="93" t="s">
        <v>8</v>
      </c>
      <c r="B16" s="94" t="s">
        <v>15</v>
      </c>
      <c r="C16" s="95">
        <v>1</v>
      </c>
      <c r="D16" s="103" t="s">
        <v>148</v>
      </c>
      <c r="E16" s="98" t="e">
        <f t="shared" si="0"/>
        <v>#VALUE!</v>
      </c>
    </row>
    <row r="17" spans="1:5" s="8" customFormat="1" x14ac:dyDescent="0.2">
      <c r="A17" s="93"/>
      <c r="B17" s="94"/>
      <c r="C17" s="95"/>
      <c r="D17" s="95"/>
      <c r="E17" s="98"/>
    </row>
    <row r="18" spans="1:5" s="8" customFormat="1" x14ac:dyDescent="0.2">
      <c r="A18" s="97" t="s">
        <v>10</v>
      </c>
      <c r="B18" s="94"/>
      <c r="C18" s="95"/>
      <c r="D18" s="95"/>
      <c r="E18" s="96"/>
    </row>
    <row r="19" spans="1:5" s="8" customFormat="1" x14ac:dyDescent="0.2">
      <c r="A19" s="93"/>
      <c r="B19" s="94"/>
      <c r="C19" s="95"/>
      <c r="D19" s="95"/>
      <c r="E19" s="96"/>
    </row>
    <row r="20" spans="1:5" s="8" customFormat="1" x14ac:dyDescent="0.2">
      <c r="A20" s="93" t="s">
        <v>29</v>
      </c>
      <c r="B20" s="94" t="s">
        <v>4</v>
      </c>
      <c r="C20" s="95">
        <v>1</v>
      </c>
      <c r="D20" s="103" t="s">
        <v>148</v>
      </c>
      <c r="E20" s="98" t="e">
        <f>C20*D20</f>
        <v>#VALUE!</v>
      </c>
    </row>
    <row r="21" spans="1:5" s="8" customFormat="1" x14ac:dyDescent="0.2">
      <c r="A21" s="93" t="s">
        <v>11</v>
      </c>
      <c r="B21" s="94" t="s">
        <v>4</v>
      </c>
      <c r="C21" s="95">
        <v>1</v>
      </c>
      <c r="D21" s="103" t="s">
        <v>148</v>
      </c>
      <c r="E21" s="98" t="e">
        <f t="shared" ref="E21:E31" si="1">C21*D21</f>
        <v>#VALUE!</v>
      </c>
    </row>
    <row r="22" spans="1:5" s="8" customFormat="1" x14ac:dyDescent="0.2">
      <c r="A22" s="93" t="s">
        <v>12</v>
      </c>
      <c r="B22" s="94" t="s">
        <v>4</v>
      </c>
      <c r="C22" s="95">
        <v>1</v>
      </c>
      <c r="D22" s="103" t="s">
        <v>148</v>
      </c>
      <c r="E22" s="98" t="e">
        <f t="shared" si="1"/>
        <v>#VALUE!</v>
      </c>
    </row>
    <row r="23" spans="1:5" s="8" customFormat="1" x14ac:dyDescent="0.2">
      <c r="A23" s="93" t="s">
        <v>13</v>
      </c>
      <c r="B23" s="94" t="s">
        <v>4</v>
      </c>
      <c r="C23" s="95">
        <v>1</v>
      </c>
      <c r="D23" s="103" t="s">
        <v>148</v>
      </c>
      <c r="E23" s="98" t="e">
        <f t="shared" si="1"/>
        <v>#VALUE!</v>
      </c>
    </row>
    <row r="24" spans="1:5" s="8" customFormat="1" x14ac:dyDescent="0.2">
      <c r="A24" s="93" t="s">
        <v>14</v>
      </c>
      <c r="B24" s="94" t="s">
        <v>4</v>
      </c>
      <c r="C24" s="95">
        <v>1</v>
      </c>
      <c r="D24" s="103" t="s">
        <v>148</v>
      </c>
      <c r="E24" s="98" t="e">
        <f t="shared" si="1"/>
        <v>#VALUE!</v>
      </c>
    </row>
    <row r="25" spans="1:5" s="8" customFormat="1" x14ac:dyDescent="0.2">
      <c r="A25" s="93" t="s">
        <v>16</v>
      </c>
      <c r="B25" s="94" t="s">
        <v>15</v>
      </c>
      <c r="C25" s="95">
        <v>1</v>
      </c>
      <c r="D25" s="103" t="s">
        <v>148</v>
      </c>
      <c r="E25" s="98" t="e">
        <f t="shared" si="1"/>
        <v>#VALUE!</v>
      </c>
    </row>
    <row r="26" spans="1:5" s="8" customFormat="1" x14ac:dyDescent="0.2">
      <c r="A26" s="93" t="s">
        <v>30</v>
      </c>
      <c r="B26" s="94" t="s">
        <v>4</v>
      </c>
      <c r="C26" s="95">
        <v>1</v>
      </c>
      <c r="D26" s="103" t="s">
        <v>148</v>
      </c>
      <c r="E26" s="98" t="e">
        <f t="shared" si="1"/>
        <v>#VALUE!</v>
      </c>
    </row>
    <row r="27" spans="1:5" s="8" customFormat="1" ht="13.5" customHeight="1" x14ac:dyDescent="0.2">
      <c r="A27" s="93" t="s">
        <v>17</v>
      </c>
      <c r="B27" s="94" t="s">
        <v>4</v>
      </c>
      <c r="C27" s="95">
        <v>1</v>
      </c>
      <c r="D27" s="103" t="s">
        <v>148</v>
      </c>
      <c r="E27" s="98" t="e">
        <f t="shared" si="1"/>
        <v>#VALUE!</v>
      </c>
    </row>
    <row r="28" spans="1:5" s="8" customFormat="1" x14ac:dyDescent="0.2">
      <c r="A28" s="93" t="s">
        <v>31</v>
      </c>
      <c r="B28" s="94" t="s">
        <v>4</v>
      </c>
      <c r="C28" s="95">
        <v>1</v>
      </c>
      <c r="D28" s="103" t="s">
        <v>148</v>
      </c>
      <c r="E28" s="98" t="e">
        <f t="shared" si="1"/>
        <v>#VALUE!</v>
      </c>
    </row>
    <row r="29" spans="1:5" s="8" customFormat="1" x14ac:dyDescent="0.2">
      <c r="A29" s="93" t="s">
        <v>18</v>
      </c>
      <c r="B29" s="94" t="s">
        <v>4</v>
      </c>
      <c r="C29" s="95">
        <v>1</v>
      </c>
      <c r="D29" s="103" t="s">
        <v>148</v>
      </c>
      <c r="E29" s="98" t="e">
        <f t="shared" si="1"/>
        <v>#VALUE!</v>
      </c>
    </row>
    <row r="30" spans="1:5" s="8" customFormat="1" x14ac:dyDescent="0.2">
      <c r="A30" s="93" t="s">
        <v>25</v>
      </c>
      <c r="B30" s="94" t="s">
        <v>7</v>
      </c>
      <c r="C30" s="95">
        <v>16</v>
      </c>
      <c r="D30" s="103" t="s">
        <v>148</v>
      </c>
      <c r="E30" s="98" t="e">
        <f t="shared" si="1"/>
        <v>#VALUE!</v>
      </c>
    </row>
    <row r="31" spans="1:5" s="8" customFormat="1" x14ac:dyDescent="0.2">
      <c r="A31" s="93" t="s">
        <v>26</v>
      </c>
      <c r="B31" s="94" t="s">
        <v>15</v>
      </c>
      <c r="C31" s="95">
        <v>1</v>
      </c>
      <c r="D31" s="103" t="s">
        <v>148</v>
      </c>
      <c r="E31" s="98" t="e">
        <f t="shared" si="1"/>
        <v>#VALUE!</v>
      </c>
    </row>
    <row r="32" spans="1:5" s="8" customFormat="1" x14ac:dyDescent="0.2">
      <c r="A32" s="93"/>
      <c r="B32" s="94"/>
      <c r="C32" s="95"/>
      <c r="D32" s="95"/>
      <c r="E32" s="96"/>
    </row>
    <row r="33" spans="1:5" s="8" customFormat="1" x14ac:dyDescent="0.2">
      <c r="A33" s="97" t="s">
        <v>36</v>
      </c>
      <c r="B33" s="94"/>
      <c r="C33" s="95"/>
      <c r="D33" s="95"/>
      <c r="E33" s="96"/>
    </row>
    <row r="34" spans="1:5" s="8" customFormat="1" x14ac:dyDescent="0.2">
      <c r="A34" s="93"/>
      <c r="B34" s="94"/>
      <c r="C34" s="95"/>
      <c r="D34" s="95"/>
      <c r="E34" s="98"/>
    </row>
    <row r="35" spans="1:5" s="8" customFormat="1" x14ac:dyDescent="0.2">
      <c r="A35" s="93" t="s">
        <v>19</v>
      </c>
      <c r="B35" s="94" t="s">
        <v>3</v>
      </c>
      <c r="C35" s="95">
        <v>15</v>
      </c>
      <c r="D35" s="103" t="s">
        <v>148</v>
      </c>
      <c r="E35" s="98" t="e">
        <f t="shared" ref="E35:E41" si="2">C35*D35</f>
        <v>#VALUE!</v>
      </c>
    </row>
    <row r="36" spans="1:5" s="8" customFormat="1" x14ac:dyDescent="0.2">
      <c r="A36" s="93" t="s">
        <v>33</v>
      </c>
      <c r="B36" s="94" t="s">
        <v>3</v>
      </c>
      <c r="C36" s="95">
        <v>120</v>
      </c>
      <c r="D36" s="103" t="s">
        <v>148</v>
      </c>
      <c r="E36" s="98" t="e">
        <f t="shared" si="2"/>
        <v>#VALUE!</v>
      </c>
    </row>
    <row r="37" spans="1:5" s="8" customFormat="1" x14ac:dyDescent="0.2">
      <c r="A37" s="93" t="s">
        <v>21</v>
      </c>
      <c r="B37" s="94" t="s">
        <v>3</v>
      </c>
      <c r="C37" s="95">
        <v>130</v>
      </c>
      <c r="D37" s="103" t="s">
        <v>148</v>
      </c>
      <c r="E37" s="98" t="e">
        <f t="shared" si="2"/>
        <v>#VALUE!</v>
      </c>
    </row>
    <row r="38" spans="1:5" s="8" customFormat="1" x14ac:dyDescent="0.2">
      <c r="A38" s="93" t="s">
        <v>22</v>
      </c>
      <c r="B38" s="94" t="s">
        <v>4</v>
      </c>
      <c r="C38" s="95">
        <v>1</v>
      </c>
      <c r="D38" s="103" t="s">
        <v>148</v>
      </c>
      <c r="E38" s="98" t="e">
        <f t="shared" si="2"/>
        <v>#VALUE!</v>
      </c>
    </row>
    <row r="39" spans="1:5" s="8" customFormat="1" x14ac:dyDescent="0.2">
      <c r="A39" s="93" t="s">
        <v>23</v>
      </c>
      <c r="B39" s="94" t="s">
        <v>4</v>
      </c>
      <c r="C39" s="95">
        <v>1</v>
      </c>
      <c r="D39" s="103" t="s">
        <v>148</v>
      </c>
      <c r="E39" s="98" t="e">
        <f t="shared" si="2"/>
        <v>#VALUE!</v>
      </c>
    </row>
    <row r="40" spans="1:5" s="8" customFormat="1" x14ac:dyDescent="0.2">
      <c r="A40" s="93" t="s">
        <v>24</v>
      </c>
      <c r="B40" s="94" t="s">
        <v>15</v>
      </c>
      <c r="C40" s="95">
        <v>1</v>
      </c>
      <c r="D40" s="103" t="s">
        <v>148</v>
      </c>
      <c r="E40" s="98" t="e">
        <f t="shared" si="2"/>
        <v>#VALUE!</v>
      </c>
    </row>
    <row r="41" spans="1:5" s="8" customFormat="1" x14ac:dyDescent="0.2">
      <c r="A41" s="93" t="s">
        <v>8</v>
      </c>
      <c r="B41" s="94" t="s">
        <v>15</v>
      </c>
      <c r="C41" s="95">
        <v>1</v>
      </c>
      <c r="D41" s="103" t="s">
        <v>148</v>
      </c>
      <c r="E41" s="98" t="e">
        <f t="shared" si="2"/>
        <v>#VALUE!</v>
      </c>
    </row>
    <row r="42" spans="1:5" s="8" customFormat="1" x14ac:dyDescent="0.2">
      <c r="A42" s="93"/>
      <c r="B42" s="94"/>
      <c r="C42" s="95"/>
      <c r="D42" s="95"/>
      <c r="E42" s="96"/>
    </row>
    <row r="43" spans="1:5" s="8" customFormat="1" x14ac:dyDescent="0.2">
      <c r="A43" s="97" t="s">
        <v>36</v>
      </c>
      <c r="B43" s="94"/>
      <c r="C43" s="95"/>
      <c r="D43" s="95"/>
      <c r="E43" s="96"/>
    </row>
    <row r="44" spans="1:5" s="8" customFormat="1" x14ac:dyDescent="0.2">
      <c r="A44" s="93"/>
      <c r="B44" s="94"/>
      <c r="C44" s="95"/>
      <c r="D44" s="95"/>
      <c r="E44" s="98"/>
    </row>
    <row r="45" spans="1:5" s="8" customFormat="1" x14ac:dyDescent="0.2">
      <c r="A45" s="93" t="s">
        <v>19</v>
      </c>
      <c r="B45" s="94" t="s">
        <v>3</v>
      </c>
      <c r="C45" s="95">
        <v>15</v>
      </c>
      <c r="D45" s="103" t="s">
        <v>148</v>
      </c>
      <c r="E45" s="98" t="e">
        <f t="shared" ref="E45:E50" si="3">C45*D45</f>
        <v>#VALUE!</v>
      </c>
    </row>
    <row r="46" spans="1:5" s="8" customFormat="1" x14ac:dyDescent="0.2">
      <c r="A46" s="93" t="s">
        <v>33</v>
      </c>
      <c r="B46" s="94" t="s">
        <v>3</v>
      </c>
      <c r="C46" s="95">
        <v>120</v>
      </c>
      <c r="D46" s="103" t="s">
        <v>148</v>
      </c>
      <c r="E46" s="98" t="e">
        <f t="shared" si="3"/>
        <v>#VALUE!</v>
      </c>
    </row>
    <row r="47" spans="1:5" s="8" customFormat="1" x14ac:dyDescent="0.2">
      <c r="A47" s="93" t="s">
        <v>21</v>
      </c>
      <c r="B47" s="94" t="s">
        <v>3</v>
      </c>
      <c r="C47" s="95">
        <v>130</v>
      </c>
      <c r="D47" s="103" t="s">
        <v>148</v>
      </c>
      <c r="E47" s="98" t="e">
        <f t="shared" si="3"/>
        <v>#VALUE!</v>
      </c>
    </row>
    <row r="48" spans="1:5" s="8" customFormat="1" x14ac:dyDescent="0.2">
      <c r="A48" s="93" t="s">
        <v>22</v>
      </c>
      <c r="B48" s="94" t="s">
        <v>4</v>
      </c>
      <c r="C48" s="95">
        <v>1</v>
      </c>
      <c r="D48" s="103" t="s">
        <v>148</v>
      </c>
      <c r="E48" s="98" t="e">
        <f t="shared" si="3"/>
        <v>#VALUE!</v>
      </c>
    </row>
    <row r="49" spans="1:5" s="8" customFormat="1" x14ac:dyDescent="0.2">
      <c r="A49" s="93" t="s">
        <v>23</v>
      </c>
      <c r="B49" s="94" t="s">
        <v>4</v>
      </c>
      <c r="C49" s="95">
        <v>1</v>
      </c>
      <c r="D49" s="103" t="s">
        <v>148</v>
      </c>
      <c r="E49" s="98" t="e">
        <f t="shared" si="3"/>
        <v>#VALUE!</v>
      </c>
    </row>
    <row r="50" spans="1:5" s="8" customFormat="1" x14ac:dyDescent="0.2">
      <c r="A50" s="93" t="s">
        <v>8</v>
      </c>
      <c r="B50" s="94" t="s">
        <v>15</v>
      </c>
      <c r="C50" s="95">
        <v>1</v>
      </c>
      <c r="D50" s="103" t="s">
        <v>148</v>
      </c>
      <c r="E50" s="96" t="e">
        <f t="shared" si="3"/>
        <v>#VALUE!</v>
      </c>
    </row>
    <row r="51" spans="1:5" s="8" customFormat="1" x14ac:dyDescent="0.2">
      <c r="A51" s="93"/>
      <c r="B51" s="94"/>
      <c r="C51" s="95"/>
      <c r="D51" s="95"/>
      <c r="E51" s="96"/>
    </row>
    <row r="52" spans="1:5" s="8" customFormat="1" x14ac:dyDescent="0.2">
      <c r="A52" s="97" t="s">
        <v>138</v>
      </c>
      <c r="B52" s="94"/>
      <c r="C52" s="95"/>
      <c r="D52" s="95"/>
      <c r="E52" s="96"/>
    </row>
    <row r="53" spans="1:5" s="8" customFormat="1" x14ac:dyDescent="0.2">
      <c r="A53" s="93"/>
      <c r="B53" s="94"/>
      <c r="C53" s="95"/>
      <c r="D53" s="95"/>
      <c r="E53" s="96"/>
    </row>
    <row r="54" spans="1:5" s="8" customFormat="1" x14ac:dyDescent="0.2">
      <c r="A54" s="93" t="s">
        <v>139</v>
      </c>
      <c r="B54" s="94" t="s">
        <v>4</v>
      </c>
      <c r="C54" s="95">
        <v>1</v>
      </c>
      <c r="D54" s="103" t="s">
        <v>148</v>
      </c>
      <c r="E54" s="96" t="e">
        <f t="shared" ref="E54:E55" si="4">C54*D54</f>
        <v>#VALUE!</v>
      </c>
    </row>
    <row r="55" spans="1:5" s="8" customFormat="1" x14ac:dyDescent="0.2">
      <c r="A55" s="93" t="s">
        <v>140</v>
      </c>
      <c r="B55" s="94" t="s">
        <v>15</v>
      </c>
      <c r="C55" s="95">
        <v>1</v>
      </c>
      <c r="D55" s="103" t="s">
        <v>148</v>
      </c>
      <c r="E55" s="96" t="e">
        <f t="shared" si="4"/>
        <v>#VALUE!</v>
      </c>
    </row>
    <row r="56" spans="1:5" ht="13.5" thickBot="1" x14ac:dyDescent="0.25">
      <c r="A56" s="99"/>
      <c r="B56" s="94"/>
      <c r="C56" s="95"/>
      <c r="D56" s="95"/>
      <c r="E56" s="96"/>
    </row>
    <row r="57" spans="1:5" ht="18.75" thickBot="1" x14ac:dyDescent="0.3">
      <c r="A57" s="100" t="s">
        <v>32</v>
      </c>
      <c r="B57" s="101"/>
      <c r="C57" s="102"/>
      <c r="D57" s="117" t="e">
        <f>SUM(E3:E56)</f>
        <v>#VALUE!</v>
      </c>
      <c r="E57" s="118"/>
    </row>
    <row r="58" spans="1:5" x14ac:dyDescent="0.2">
      <c r="A58" s="5"/>
    </row>
    <row r="59" spans="1:5" x14ac:dyDescent="0.2">
      <c r="A59" s="5"/>
    </row>
  </sheetData>
  <mergeCells count="2">
    <mergeCell ref="A1:E1"/>
    <mergeCell ref="D57:E57"/>
  </mergeCells>
  <pageMargins left="0.78740157480314965" right="0.39370078740157483" top="0.78740157480314965" bottom="0.3937007874015748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20DE-1702-4B7B-93AE-4ACD8D93233F}">
  <dimension ref="A1:E49"/>
  <sheetViews>
    <sheetView topLeftCell="A17" zoomScale="98" zoomScaleNormal="98" workbookViewId="0">
      <selection sqref="A1:E1"/>
    </sheetView>
  </sheetViews>
  <sheetFormatPr defaultColWidth="8.7109375" defaultRowHeight="12.75" x14ac:dyDescent="0.2"/>
  <cols>
    <col min="1" max="1" width="52.42578125" style="1" customWidth="1"/>
    <col min="2" max="2" width="5.7109375" style="2" customWidth="1"/>
    <col min="3" max="3" width="11" style="6" customWidth="1"/>
    <col min="4" max="4" width="11.7109375" style="7" customWidth="1"/>
    <col min="5" max="5" width="13.42578125" style="6" customWidth="1"/>
    <col min="7" max="7" width="11.140625" customWidth="1"/>
    <col min="8" max="8" width="90.7109375" customWidth="1"/>
  </cols>
  <sheetData>
    <row r="1" spans="1:5" s="3" customFormat="1" ht="30" customHeight="1" thickBot="1" x14ac:dyDescent="0.35">
      <c r="A1" s="111" t="s">
        <v>143</v>
      </c>
      <c r="B1" s="112"/>
      <c r="C1" s="112"/>
      <c r="D1" s="112"/>
      <c r="E1" s="113"/>
    </row>
    <row r="2" spans="1:5" s="4" customFormat="1" ht="15.75" customHeight="1" thickBot="1" x14ac:dyDescent="0.25">
      <c r="A2" s="89" t="s">
        <v>1</v>
      </c>
      <c r="B2" s="90" t="s">
        <v>2</v>
      </c>
      <c r="C2" s="91" t="s">
        <v>0</v>
      </c>
      <c r="D2" s="91" t="s">
        <v>6</v>
      </c>
      <c r="E2" s="92" t="s">
        <v>5</v>
      </c>
    </row>
    <row r="3" spans="1:5" s="8" customFormat="1" x14ac:dyDescent="0.2">
      <c r="A3" s="93"/>
      <c r="B3" s="94"/>
      <c r="C3" s="95"/>
      <c r="D3" s="95"/>
      <c r="E3" s="96"/>
    </row>
    <row r="4" spans="1:5" s="8" customFormat="1" x14ac:dyDescent="0.2">
      <c r="A4" s="97" t="s">
        <v>9</v>
      </c>
      <c r="B4" s="94"/>
      <c r="C4" s="95"/>
      <c r="D4" s="95"/>
      <c r="E4" s="96"/>
    </row>
    <row r="5" spans="1:5" s="8" customFormat="1" x14ac:dyDescent="0.2">
      <c r="A5" s="93"/>
      <c r="B5" s="94"/>
      <c r="C5" s="95"/>
      <c r="D5" s="95"/>
      <c r="E5" s="96"/>
    </row>
    <row r="6" spans="1:5" s="8" customFormat="1" x14ac:dyDescent="0.2">
      <c r="A6" s="93" t="s">
        <v>34</v>
      </c>
      <c r="B6" s="94" t="s">
        <v>4</v>
      </c>
      <c r="C6" s="95">
        <v>1</v>
      </c>
      <c r="D6" s="103" t="s">
        <v>148</v>
      </c>
      <c r="E6" s="98" t="e">
        <f t="shared" ref="E6:E16" si="0">C6*D6</f>
        <v>#VALUE!</v>
      </c>
    </row>
    <row r="7" spans="1:5" s="8" customFormat="1" x14ac:dyDescent="0.2">
      <c r="A7" s="93" t="s">
        <v>11</v>
      </c>
      <c r="B7" s="94" t="s">
        <v>4</v>
      </c>
      <c r="C7" s="95">
        <v>1</v>
      </c>
      <c r="D7" s="103" t="s">
        <v>148</v>
      </c>
      <c r="E7" s="98" t="e">
        <f t="shared" si="0"/>
        <v>#VALUE!</v>
      </c>
    </row>
    <row r="8" spans="1:5" s="8" customFormat="1" x14ac:dyDescent="0.2">
      <c r="A8" s="93" t="s">
        <v>37</v>
      </c>
      <c r="B8" s="94" t="s">
        <v>4</v>
      </c>
      <c r="C8" s="95">
        <v>1</v>
      </c>
      <c r="D8" s="103" t="s">
        <v>148</v>
      </c>
      <c r="E8" s="98" t="e">
        <f t="shared" si="0"/>
        <v>#VALUE!</v>
      </c>
    </row>
    <row r="9" spans="1:5" s="8" customFormat="1" x14ac:dyDescent="0.2">
      <c r="A9" s="93" t="s">
        <v>13</v>
      </c>
      <c r="B9" s="94" t="s">
        <v>4</v>
      </c>
      <c r="C9" s="95">
        <v>1</v>
      </c>
      <c r="D9" s="103" t="s">
        <v>148</v>
      </c>
      <c r="E9" s="98" t="e">
        <f t="shared" si="0"/>
        <v>#VALUE!</v>
      </c>
    </row>
    <row r="10" spans="1:5" s="8" customFormat="1" x14ac:dyDescent="0.2">
      <c r="A10" s="93" t="s">
        <v>14</v>
      </c>
      <c r="B10" s="94" t="s">
        <v>4</v>
      </c>
      <c r="C10" s="95">
        <v>1</v>
      </c>
      <c r="D10" s="103" t="s">
        <v>148</v>
      </c>
      <c r="E10" s="98" t="e">
        <f t="shared" si="0"/>
        <v>#VALUE!</v>
      </c>
    </row>
    <row r="11" spans="1:5" s="8" customFormat="1" x14ac:dyDescent="0.2">
      <c r="A11" s="93" t="s">
        <v>16</v>
      </c>
      <c r="B11" s="94" t="s">
        <v>15</v>
      </c>
      <c r="C11" s="95">
        <v>1</v>
      </c>
      <c r="D11" s="103" t="s">
        <v>148</v>
      </c>
      <c r="E11" s="98" t="e">
        <f t="shared" si="0"/>
        <v>#VALUE!</v>
      </c>
    </row>
    <row r="12" spans="1:5" s="8" customFormat="1" x14ac:dyDescent="0.2">
      <c r="A12" s="93" t="s">
        <v>28</v>
      </c>
      <c r="B12" s="94" t="s">
        <v>4</v>
      </c>
      <c r="C12" s="95">
        <v>1</v>
      </c>
      <c r="D12" s="103" t="s">
        <v>148</v>
      </c>
      <c r="E12" s="98" t="e">
        <f t="shared" si="0"/>
        <v>#VALUE!</v>
      </c>
    </row>
    <row r="13" spans="1:5" s="8" customFormat="1" x14ac:dyDescent="0.2">
      <c r="A13" s="93" t="s">
        <v>17</v>
      </c>
      <c r="B13" s="94" t="s">
        <v>4</v>
      </c>
      <c r="C13" s="95">
        <v>1</v>
      </c>
      <c r="D13" s="103" t="s">
        <v>148</v>
      </c>
      <c r="E13" s="98" t="e">
        <f t="shared" si="0"/>
        <v>#VALUE!</v>
      </c>
    </row>
    <row r="14" spans="1:5" s="8" customFormat="1" x14ac:dyDescent="0.2">
      <c r="A14" s="93" t="s">
        <v>27</v>
      </c>
      <c r="B14" s="94" t="s">
        <v>4</v>
      </c>
      <c r="C14" s="95">
        <v>1</v>
      </c>
      <c r="D14" s="103" t="s">
        <v>148</v>
      </c>
      <c r="E14" s="98" t="e">
        <f t="shared" si="0"/>
        <v>#VALUE!</v>
      </c>
    </row>
    <row r="15" spans="1:5" s="8" customFormat="1" x14ac:dyDescent="0.2">
      <c r="A15" s="93" t="s">
        <v>18</v>
      </c>
      <c r="B15" s="94" t="s">
        <v>4</v>
      </c>
      <c r="C15" s="95">
        <v>1</v>
      </c>
      <c r="D15" s="103" t="s">
        <v>148</v>
      </c>
      <c r="E15" s="98" t="e">
        <f t="shared" si="0"/>
        <v>#VALUE!</v>
      </c>
    </row>
    <row r="16" spans="1:5" s="8" customFormat="1" x14ac:dyDescent="0.2">
      <c r="A16" s="93" t="s">
        <v>8</v>
      </c>
      <c r="B16" s="94" t="s">
        <v>15</v>
      </c>
      <c r="C16" s="95">
        <v>1</v>
      </c>
      <c r="D16" s="103" t="s">
        <v>148</v>
      </c>
      <c r="E16" s="98" t="e">
        <f t="shared" si="0"/>
        <v>#VALUE!</v>
      </c>
    </row>
    <row r="17" spans="1:5" s="8" customFormat="1" x14ac:dyDescent="0.2">
      <c r="A17" s="93"/>
      <c r="B17" s="94"/>
      <c r="C17" s="95"/>
      <c r="D17" s="95"/>
      <c r="E17" s="98"/>
    </row>
    <row r="18" spans="1:5" s="8" customFormat="1" x14ac:dyDescent="0.2">
      <c r="A18" s="97" t="s">
        <v>10</v>
      </c>
      <c r="B18" s="94"/>
      <c r="C18" s="95"/>
      <c r="D18" s="95"/>
      <c r="E18" s="96"/>
    </row>
    <row r="19" spans="1:5" s="8" customFormat="1" x14ac:dyDescent="0.2">
      <c r="A19" s="93"/>
      <c r="B19" s="94"/>
      <c r="C19" s="95"/>
      <c r="D19" s="95"/>
      <c r="E19" s="96"/>
    </row>
    <row r="20" spans="1:5" s="8" customFormat="1" x14ac:dyDescent="0.2">
      <c r="A20" s="93" t="s">
        <v>29</v>
      </c>
      <c r="B20" s="94" t="s">
        <v>4</v>
      </c>
      <c r="C20" s="95">
        <v>1</v>
      </c>
      <c r="D20" s="103" t="s">
        <v>148</v>
      </c>
      <c r="E20" s="98" t="e">
        <f>C20*D20</f>
        <v>#VALUE!</v>
      </c>
    </row>
    <row r="21" spans="1:5" s="8" customFormat="1" x14ac:dyDescent="0.2">
      <c r="A21" s="93" t="s">
        <v>11</v>
      </c>
      <c r="B21" s="94" t="s">
        <v>4</v>
      </c>
      <c r="C21" s="95">
        <v>1</v>
      </c>
      <c r="D21" s="103" t="s">
        <v>148</v>
      </c>
      <c r="E21" s="98" t="e">
        <f t="shared" ref="E21:E31" si="1">C21*D21</f>
        <v>#VALUE!</v>
      </c>
    </row>
    <row r="22" spans="1:5" s="8" customFormat="1" x14ac:dyDescent="0.2">
      <c r="A22" s="93" t="s">
        <v>37</v>
      </c>
      <c r="B22" s="94" t="s">
        <v>4</v>
      </c>
      <c r="C22" s="95">
        <v>1</v>
      </c>
      <c r="D22" s="103" t="s">
        <v>148</v>
      </c>
      <c r="E22" s="98" t="e">
        <f t="shared" si="1"/>
        <v>#VALUE!</v>
      </c>
    </row>
    <row r="23" spans="1:5" s="8" customFormat="1" x14ac:dyDescent="0.2">
      <c r="A23" s="93" t="s">
        <v>13</v>
      </c>
      <c r="B23" s="94" t="s">
        <v>4</v>
      </c>
      <c r="C23" s="95">
        <v>1</v>
      </c>
      <c r="D23" s="103" t="s">
        <v>148</v>
      </c>
      <c r="E23" s="98" t="e">
        <f t="shared" si="1"/>
        <v>#VALUE!</v>
      </c>
    </row>
    <row r="24" spans="1:5" s="8" customFormat="1" x14ac:dyDescent="0.2">
      <c r="A24" s="93" t="s">
        <v>14</v>
      </c>
      <c r="B24" s="94" t="s">
        <v>4</v>
      </c>
      <c r="C24" s="95">
        <v>1</v>
      </c>
      <c r="D24" s="103" t="s">
        <v>148</v>
      </c>
      <c r="E24" s="98" t="e">
        <f t="shared" si="1"/>
        <v>#VALUE!</v>
      </c>
    </row>
    <row r="25" spans="1:5" s="8" customFormat="1" x14ac:dyDescent="0.2">
      <c r="A25" s="93" t="s">
        <v>16</v>
      </c>
      <c r="B25" s="94" t="s">
        <v>15</v>
      </c>
      <c r="C25" s="95">
        <v>1</v>
      </c>
      <c r="D25" s="103" t="s">
        <v>148</v>
      </c>
      <c r="E25" s="98" t="e">
        <f t="shared" si="1"/>
        <v>#VALUE!</v>
      </c>
    </row>
    <row r="26" spans="1:5" s="8" customFormat="1" x14ac:dyDescent="0.2">
      <c r="A26" s="93" t="s">
        <v>30</v>
      </c>
      <c r="B26" s="94" t="s">
        <v>4</v>
      </c>
      <c r="C26" s="95">
        <v>1</v>
      </c>
      <c r="D26" s="103" t="s">
        <v>148</v>
      </c>
      <c r="E26" s="98" t="e">
        <f t="shared" si="1"/>
        <v>#VALUE!</v>
      </c>
    </row>
    <row r="27" spans="1:5" s="8" customFormat="1" ht="13.5" customHeight="1" x14ac:dyDescent="0.2">
      <c r="A27" s="93" t="s">
        <v>17</v>
      </c>
      <c r="B27" s="94" t="s">
        <v>4</v>
      </c>
      <c r="C27" s="95">
        <v>1</v>
      </c>
      <c r="D27" s="103" t="s">
        <v>148</v>
      </c>
      <c r="E27" s="98" t="e">
        <f t="shared" si="1"/>
        <v>#VALUE!</v>
      </c>
    </row>
    <row r="28" spans="1:5" s="8" customFormat="1" x14ac:dyDescent="0.2">
      <c r="A28" s="93" t="s">
        <v>31</v>
      </c>
      <c r="B28" s="94" t="s">
        <v>4</v>
      </c>
      <c r="C28" s="95">
        <v>1</v>
      </c>
      <c r="D28" s="103" t="s">
        <v>148</v>
      </c>
      <c r="E28" s="98" t="e">
        <f t="shared" si="1"/>
        <v>#VALUE!</v>
      </c>
    </row>
    <row r="29" spans="1:5" s="8" customFormat="1" x14ac:dyDescent="0.2">
      <c r="A29" s="93" t="s">
        <v>18</v>
      </c>
      <c r="B29" s="94" t="s">
        <v>4</v>
      </c>
      <c r="C29" s="95">
        <v>1</v>
      </c>
      <c r="D29" s="103" t="s">
        <v>148</v>
      </c>
      <c r="E29" s="98" t="e">
        <f t="shared" si="1"/>
        <v>#VALUE!</v>
      </c>
    </row>
    <row r="30" spans="1:5" s="8" customFormat="1" x14ac:dyDescent="0.2">
      <c r="A30" s="93" t="s">
        <v>25</v>
      </c>
      <c r="B30" s="94" t="s">
        <v>7</v>
      </c>
      <c r="C30" s="95">
        <v>16</v>
      </c>
      <c r="D30" s="103" t="s">
        <v>148</v>
      </c>
      <c r="E30" s="98" t="e">
        <f t="shared" si="1"/>
        <v>#VALUE!</v>
      </c>
    </row>
    <row r="31" spans="1:5" s="8" customFormat="1" x14ac:dyDescent="0.2">
      <c r="A31" s="93" t="s">
        <v>26</v>
      </c>
      <c r="B31" s="94" t="s">
        <v>15</v>
      </c>
      <c r="C31" s="95">
        <v>1</v>
      </c>
      <c r="D31" s="103" t="s">
        <v>148</v>
      </c>
      <c r="E31" s="98" t="e">
        <f t="shared" si="1"/>
        <v>#VALUE!</v>
      </c>
    </row>
    <row r="32" spans="1:5" s="8" customFormat="1" x14ac:dyDescent="0.2">
      <c r="A32" s="93"/>
      <c r="B32" s="94"/>
      <c r="C32" s="95"/>
      <c r="D32" s="95"/>
      <c r="E32" s="96"/>
    </row>
    <row r="33" spans="1:5" s="8" customFormat="1" x14ac:dyDescent="0.2">
      <c r="A33" s="97" t="s">
        <v>36</v>
      </c>
      <c r="B33" s="94"/>
      <c r="C33" s="95"/>
      <c r="D33" s="95"/>
      <c r="E33" s="96"/>
    </row>
    <row r="34" spans="1:5" s="8" customFormat="1" x14ac:dyDescent="0.2">
      <c r="A34" s="93"/>
      <c r="B34" s="94"/>
      <c r="C34" s="95"/>
      <c r="D34" s="95"/>
      <c r="E34" s="98"/>
    </row>
    <row r="35" spans="1:5" s="8" customFormat="1" x14ac:dyDescent="0.2">
      <c r="A35" s="93" t="s">
        <v>20</v>
      </c>
      <c r="B35" s="94" t="s">
        <v>3</v>
      </c>
      <c r="C35" s="95">
        <v>50</v>
      </c>
      <c r="D35" s="103" t="s">
        <v>148</v>
      </c>
      <c r="E35" s="98" t="e">
        <f t="shared" ref="E35:E38" si="2">C35*D35</f>
        <v>#VALUE!</v>
      </c>
    </row>
    <row r="36" spans="1:5" s="8" customFormat="1" x14ac:dyDescent="0.2">
      <c r="A36" s="93" t="s">
        <v>38</v>
      </c>
      <c r="B36" s="94" t="s">
        <v>3</v>
      </c>
      <c r="C36" s="95">
        <v>30</v>
      </c>
      <c r="D36" s="103" t="s">
        <v>148</v>
      </c>
      <c r="E36" s="98" t="e">
        <f t="shared" si="2"/>
        <v>#VALUE!</v>
      </c>
    </row>
    <row r="37" spans="1:5" s="8" customFormat="1" x14ac:dyDescent="0.2">
      <c r="A37" s="93" t="s">
        <v>23</v>
      </c>
      <c r="B37" s="94" t="s">
        <v>4</v>
      </c>
      <c r="C37" s="95">
        <v>1</v>
      </c>
      <c r="D37" s="103" t="s">
        <v>148</v>
      </c>
      <c r="E37" s="98" t="e">
        <f t="shared" si="2"/>
        <v>#VALUE!</v>
      </c>
    </row>
    <row r="38" spans="1:5" s="8" customFormat="1" x14ac:dyDescent="0.2">
      <c r="A38" s="93" t="s">
        <v>8</v>
      </c>
      <c r="B38" s="94" t="s">
        <v>15</v>
      </c>
      <c r="C38" s="95">
        <v>1</v>
      </c>
      <c r="D38" s="103" t="s">
        <v>148</v>
      </c>
      <c r="E38" s="98" t="e">
        <f t="shared" si="2"/>
        <v>#VALUE!</v>
      </c>
    </row>
    <row r="39" spans="1:5" s="8" customFormat="1" x14ac:dyDescent="0.2">
      <c r="A39" s="93"/>
      <c r="B39" s="94"/>
      <c r="C39" s="95"/>
      <c r="D39" s="95"/>
      <c r="E39" s="96"/>
    </row>
    <row r="40" spans="1:5" s="8" customFormat="1" x14ac:dyDescent="0.2">
      <c r="A40" s="97" t="s">
        <v>36</v>
      </c>
      <c r="B40" s="94"/>
      <c r="C40" s="95"/>
      <c r="D40" s="95"/>
      <c r="E40" s="96"/>
    </row>
    <row r="41" spans="1:5" s="8" customFormat="1" x14ac:dyDescent="0.2">
      <c r="A41" s="93"/>
      <c r="B41" s="94"/>
      <c r="C41" s="95"/>
      <c r="D41" s="95"/>
      <c r="E41" s="98"/>
    </row>
    <row r="42" spans="1:5" s="8" customFormat="1" x14ac:dyDescent="0.2">
      <c r="A42" s="93" t="s">
        <v>20</v>
      </c>
      <c r="B42" s="94" t="s">
        <v>3</v>
      </c>
      <c r="C42" s="95">
        <v>50</v>
      </c>
      <c r="D42" s="103" t="s">
        <v>148</v>
      </c>
      <c r="E42" s="98" t="e">
        <f t="shared" ref="E42:E45" si="3">C42*D42</f>
        <v>#VALUE!</v>
      </c>
    </row>
    <row r="43" spans="1:5" s="8" customFormat="1" x14ac:dyDescent="0.2">
      <c r="A43" s="93" t="s">
        <v>38</v>
      </c>
      <c r="B43" s="94" t="s">
        <v>3</v>
      </c>
      <c r="C43" s="95">
        <v>30</v>
      </c>
      <c r="D43" s="103" t="s">
        <v>148</v>
      </c>
      <c r="E43" s="98" t="e">
        <f t="shared" si="3"/>
        <v>#VALUE!</v>
      </c>
    </row>
    <row r="44" spans="1:5" s="8" customFormat="1" x14ac:dyDescent="0.2">
      <c r="A44" s="93" t="s">
        <v>23</v>
      </c>
      <c r="B44" s="94" t="s">
        <v>4</v>
      </c>
      <c r="C44" s="95">
        <v>1</v>
      </c>
      <c r="D44" s="103" t="s">
        <v>148</v>
      </c>
      <c r="E44" s="98" t="e">
        <f t="shared" si="3"/>
        <v>#VALUE!</v>
      </c>
    </row>
    <row r="45" spans="1:5" s="8" customFormat="1" x14ac:dyDescent="0.2">
      <c r="A45" s="93" t="s">
        <v>8</v>
      </c>
      <c r="B45" s="94" t="s">
        <v>15</v>
      </c>
      <c r="C45" s="95">
        <v>1</v>
      </c>
      <c r="D45" s="103" t="s">
        <v>148</v>
      </c>
      <c r="E45" s="98" t="e">
        <f t="shared" si="3"/>
        <v>#VALUE!</v>
      </c>
    </row>
    <row r="46" spans="1:5" ht="13.5" thickBot="1" x14ac:dyDescent="0.25">
      <c r="A46" s="99"/>
      <c r="B46" s="94"/>
      <c r="C46" s="95"/>
      <c r="D46" s="95"/>
      <c r="E46" s="96"/>
    </row>
    <row r="47" spans="1:5" ht="18.75" thickBot="1" x14ac:dyDescent="0.3">
      <c r="A47" s="100" t="s">
        <v>32</v>
      </c>
      <c r="B47" s="101"/>
      <c r="C47" s="102"/>
      <c r="D47" s="117" t="e">
        <f>SUM(E3:E46)</f>
        <v>#VALUE!</v>
      </c>
      <c r="E47" s="118"/>
    </row>
    <row r="48" spans="1:5" x14ac:dyDescent="0.2">
      <c r="A48" s="5"/>
    </row>
    <row r="49" spans="1:1" x14ac:dyDescent="0.2">
      <c r="A49" s="5"/>
    </row>
  </sheetData>
  <mergeCells count="2">
    <mergeCell ref="A1:E1"/>
    <mergeCell ref="D47:E47"/>
  </mergeCells>
  <pageMargins left="0.78740157480314965" right="0.39370078740157483" top="0.78740157480314965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Rekapitlace - Lokalita 3</vt:lpstr>
      <vt:lpstr>Pokládka tr. a montáž optiky</vt:lpstr>
      <vt:lpstr>KB 8 - BD č.p. 823</vt:lpstr>
      <vt:lpstr>KB 9 - MŠ Závodní</vt:lpstr>
      <vt:lpstr>KB 10 - Hřiště Podlesí</vt:lpstr>
      <vt:lpstr>KB 11 - Hřiště HEPO</vt:lpstr>
      <vt:lpstr>'KB 10 - Hřiště Podlesí'!MONTAZ_OK</vt:lpstr>
      <vt:lpstr>'KB 11 - Hřiště HEPO'!MONTAZ_OK</vt:lpstr>
      <vt:lpstr>'KB 8 - BD č.p. 823'!MONTAZ_OK</vt:lpstr>
      <vt:lpstr>'KB 9 - MŠ Závodní'!MONTAZ_OK</vt:lpstr>
      <vt:lpstr>'Pokládka tr. a montáž optiky'!MONTAZ_OK</vt:lpstr>
      <vt:lpstr>'Rekapitlace - Lokalita 3'!MONTAZ_OK</vt:lpstr>
    </vt:vector>
  </TitlesOfParts>
  <Company>ZLINPROJEKT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 Petr</dc:creator>
  <cp:lastModifiedBy>Šopová Marcela</cp:lastModifiedBy>
  <cp:lastPrinted>2023-03-06T12:40:11Z</cp:lastPrinted>
  <dcterms:created xsi:type="dcterms:W3CDTF">2005-01-13T12:39:41Z</dcterms:created>
  <dcterms:modified xsi:type="dcterms:W3CDTF">2025-02-04T08:57:54Z</dcterms:modified>
</cp:coreProperties>
</file>