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D.1.4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 1 Pol'!$A$1:$X$207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6" i="1"/>
  <c r="I55"/>
  <c r="I54"/>
  <c r="I53"/>
  <c r="I52"/>
  <c r="I51"/>
  <c r="I50"/>
  <c r="I17" s="1"/>
  <c r="G42"/>
  <c r="F42"/>
  <c r="G41"/>
  <c r="F41"/>
  <c r="G39"/>
  <c r="F39"/>
  <c r="G206" i="12"/>
  <c r="G9"/>
  <c r="G8" s="1"/>
  <c r="I9"/>
  <c r="I8" s="1"/>
  <c r="K9"/>
  <c r="K8" s="1"/>
  <c r="O9"/>
  <c r="O8" s="1"/>
  <c r="Q9"/>
  <c r="Q8" s="1"/>
  <c r="V9"/>
  <c r="V8" s="1"/>
  <c r="G14"/>
  <c r="I14"/>
  <c r="K14"/>
  <c r="M14"/>
  <c r="O14"/>
  <c r="Q14"/>
  <c r="V14"/>
  <c r="G20"/>
  <c r="I20"/>
  <c r="K20"/>
  <c r="M20"/>
  <c r="O20"/>
  <c r="Q20"/>
  <c r="V20"/>
  <c r="G24"/>
  <c r="I24"/>
  <c r="K24"/>
  <c r="M24"/>
  <c r="O24"/>
  <c r="Q24"/>
  <c r="V24"/>
  <c r="G26"/>
  <c r="M26" s="1"/>
  <c r="I26"/>
  <c r="K26"/>
  <c r="O26"/>
  <c r="Q26"/>
  <c r="V26"/>
  <c r="G28"/>
  <c r="I28"/>
  <c r="K28"/>
  <c r="M28"/>
  <c r="O28"/>
  <c r="Q28"/>
  <c r="V28"/>
  <c r="G30"/>
  <c r="I30"/>
  <c r="K30"/>
  <c r="M30"/>
  <c r="O30"/>
  <c r="Q30"/>
  <c r="V30"/>
  <c r="G32"/>
  <c r="I32"/>
  <c r="K32"/>
  <c r="M32"/>
  <c r="O32"/>
  <c r="Q32"/>
  <c r="V32"/>
  <c r="G34"/>
  <c r="M34" s="1"/>
  <c r="I34"/>
  <c r="K34"/>
  <c r="O34"/>
  <c r="Q34"/>
  <c r="V34"/>
  <c r="G36"/>
  <c r="I36"/>
  <c r="K36"/>
  <c r="M36"/>
  <c r="O36"/>
  <c r="Q36"/>
  <c r="V36"/>
  <c r="G39"/>
  <c r="I39"/>
  <c r="K39"/>
  <c r="M39"/>
  <c r="O39"/>
  <c r="Q39"/>
  <c r="V39"/>
  <c r="G41"/>
  <c r="I41"/>
  <c r="K41"/>
  <c r="M41"/>
  <c r="O41"/>
  <c r="Q41"/>
  <c r="V41"/>
  <c r="G44"/>
  <c r="M44" s="1"/>
  <c r="I44"/>
  <c r="K44"/>
  <c r="O44"/>
  <c r="Q44"/>
  <c r="V44"/>
  <c r="G48"/>
  <c r="I48"/>
  <c r="K48"/>
  <c r="K47" s="1"/>
  <c r="M48"/>
  <c r="O48"/>
  <c r="Q48"/>
  <c r="V48"/>
  <c r="V47" s="1"/>
  <c r="G50"/>
  <c r="G47" s="1"/>
  <c r="I50"/>
  <c r="K50"/>
  <c r="M50"/>
  <c r="O50"/>
  <c r="O47" s="1"/>
  <c r="Q50"/>
  <c r="V50"/>
  <c r="G53"/>
  <c r="M53" s="1"/>
  <c r="I53"/>
  <c r="K53"/>
  <c r="O53"/>
  <c r="Q53"/>
  <c r="V53"/>
  <c r="G56"/>
  <c r="M56" s="1"/>
  <c r="I56"/>
  <c r="I47" s="1"/>
  <c r="K56"/>
  <c r="O56"/>
  <c r="Q56"/>
  <c r="Q47" s="1"/>
  <c r="V56"/>
  <c r="G59"/>
  <c r="I59"/>
  <c r="K59"/>
  <c r="M59"/>
  <c r="O59"/>
  <c r="Q59"/>
  <c r="V59"/>
  <c r="G63"/>
  <c r="I63"/>
  <c r="K63"/>
  <c r="M63"/>
  <c r="O63"/>
  <c r="Q63"/>
  <c r="V63"/>
  <c r="G65"/>
  <c r="M65" s="1"/>
  <c r="I65"/>
  <c r="K65"/>
  <c r="O65"/>
  <c r="Q65"/>
  <c r="V65"/>
  <c r="G70"/>
  <c r="M70" s="1"/>
  <c r="I70"/>
  <c r="K70"/>
  <c r="O70"/>
  <c r="Q70"/>
  <c r="V70"/>
  <c r="G72"/>
  <c r="I72"/>
  <c r="K72"/>
  <c r="M72"/>
  <c r="O72"/>
  <c r="Q72"/>
  <c r="V72"/>
  <c r="G74"/>
  <c r="I74"/>
  <c r="K74"/>
  <c r="M74"/>
  <c r="O74"/>
  <c r="Q74"/>
  <c r="V74"/>
  <c r="G76"/>
  <c r="M76" s="1"/>
  <c r="I76"/>
  <c r="K76"/>
  <c r="O76"/>
  <c r="Q76"/>
  <c r="V76"/>
  <c r="G79"/>
  <c r="I79"/>
  <c r="K79"/>
  <c r="K78" s="1"/>
  <c r="M79"/>
  <c r="O79"/>
  <c r="Q79"/>
  <c r="V79"/>
  <c r="V78" s="1"/>
  <c r="G81"/>
  <c r="G78" s="1"/>
  <c r="I81"/>
  <c r="K81"/>
  <c r="M81"/>
  <c r="O81"/>
  <c r="O78" s="1"/>
  <c r="Q81"/>
  <c r="V81"/>
  <c r="G83"/>
  <c r="M83" s="1"/>
  <c r="I83"/>
  <c r="K83"/>
  <c r="O83"/>
  <c r="Q83"/>
  <c r="V83"/>
  <c r="G86"/>
  <c r="M86" s="1"/>
  <c r="I86"/>
  <c r="I78" s="1"/>
  <c r="K86"/>
  <c r="O86"/>
  <c r="Q86"/>
  <c r="Q78" s="1"/>
  <c r="V86"/>
  <c r="G89"/>
  <c r="I89"/>
  <c r="K89"/>
  <c r="M89"/>
  <c r="O89"/>
  <c r="Q89"/>
  <c r="V89"/>
  <c r="G92"/>
  <c r="I92"/>
  <c r="K92"/>
  <c r="M92"/>
  <c r="O92"/>
  <c r="Q92"/>
  <c r="V92"/>
  <c r="G95"/>
  <c r="M95" s="1"/>
  <c r="I95"/>
  <c r="K95"/>
  <c r="O95"/>
  <c r="Q95"/>
  <c r="V95"/>
  <c r="G98"/>
  <c r="M98" s="1"/>
  <c r="I98"/>
  <c r="K98"/>
  <c r="O98"/>
  <c r="Q98"/>
  <c r="V98"/>
  <c r="G100"/>
  <c r="I100"/>
  <c r="K100"/>
  <c r="M100"/>
  <c r="O100"/>
  <c r="Q100"/>
  <c r="V100"/>
  <c r="G102"/>
  <c r="I102"/>
  <c r="K102"/>
  <c r="M102"/>
  <c r="O102"/>
  <c r="Q102"/>
  <c r="V102"/>
  <c r="G104"/>
  <c r="G105"/>
  <c r="M105" s="1"/>
  <c r="I105"/>
  <c r="I104" s="1"/>
  <c r="K105"/>
  <c r="K104" s="1"/>
  <c r="O105"/>
  <c r="Q105"/>
  <c r="Q104" s="1"/>
  <c r="V105"/>
  <c r="V104" s="1"/>
  <c r="G107"/>
  <c r="I107"/>
  <c r="K107"/>
  <c r="M107"/>
  <c r="O107"/>
  <c r="Q107"/>
  <c r="V107"/>
  <c r="G109"/>
  <c r="I109"/>
  <c r="K109"/>
  <c r="M109"/>
  <c r="O109"/>
  <c r="Q109"/>
  <c r="V109"/>
  <c r="G112"/>
  <c r="M112" s="1"/>
  <c r="I112"/>
  <c r="K112"/>
  <c r="O112"/>
  <c r="O104" s="1"/>
  <c r="Q112"/>
  <c r="V112"/>
  <c r="G114"/>
  <c r="M114" s="1"/>
  <c r="I114"/>
  <c r="K114"/>
  <c r="O114"/>
  <c r="Q114"/>
  <c r="V114"/>
  <c r="G116"/>
  <c r="I116"/>
  <c r="K116"/>
  <c r="M116"/>
  <c r="O116"/>
  <c r="Q116"/>
  <c r="V116"/>
  <c r="G118"/>
  <c r="I118"/>
  <c r="K118"/>
  <c r="M118"/>
  <c r="O118"/>
  <c r="Q118"/>
  <c r="V118"/>
  <c r="G120"/>
  <c r="M120" s="1"/>
  <c r="I120"/>
  <c r="K120"/>
  <c r="O120"/>
  <c r="Q120"/>
  <c r="V120"/>
  <c r="G122"/>
  <c r="M122" s="1"/>
  <c r="I122"/>
  <c r="K122"/>
  <c r="O122"/>
  <c r="Q122"/>
  <c r="V122"/>
  <c r="G125"/>
  <c r="I125"/>
  <c r="K125"/>
  <c r="M125"/>
  <c r="O125"/>
  <c r="Q125"/>
  <c r="V125"/>
  <c r="G127"/>
  <c r="I127"/>
  <c r="K127"/>
  <c r="M127"/>
  <c r="O127"/>
  <c r="Q127"/>
  <c r="V127"/>
  <c r="G129"/>
  <c r="M129" s="1"/>
  <c r="I129"/>
  <c r="K129"/>
  <c r="O129"/>
  <c r="Q129"/>
  <c r="V129"/>
  <c r="G131"/>
  <c r="M131" s="1"/>
  <c r="I131"/>
  <c r="K131"/>
  <c r="O131"/>
  <c r="Q131"/>
  <c r="V131"/>
  <c r="G133"/>
  <c r="I133"/>
  <c r="K133"/>
  <c r="M133"/>
  <c r="O133"/>
  <c r="Q133"/>
  <c r="V133"/>
  <c r="G135"/>
  <c r="I135"/>
  <c r="K135"/>
  <c r="M135"/>
  <c r="O135"/>
  <c r="Q135"/>
  <c r="V135"/>
  <c r="G138"/>
  <c r="M138" s="1"/>
  <c r="I138"/>
  <c r="K138"/>
  <c r="O138"/>
  <c r="Q138"/>
  <c r="V138"/>
  <c r="G140"/>
  <c r="M140" s="1"/>
  <c r="I140"/>
  <c r="K140"/>
  <c r="O140"/>
  <c r="Q140"/>
  <c r="V140"/>
  <c r="G142"/>
  <c r="I142"/>
  <c r="K142"/>
  <c r="M142"/>
  <c r="O142"/>
  <c r="Q142"/>
  <c r="V142"/>
  <c r="G144"/>
  <c r="I144"/>
  <c r="K144"/>
  <c r="M144"/>
  <c r="O144"/>
  <c r="Q144"/>
  <c r="V144"/>
  <c r="G146"/>
  <c r="M146" s="1"/>
  <c r="I146"/>
  <c r="K146"/>
  <c r="O146"/>
  <c r="Q146"/>
  <c r="V146"/>
  <c r="G148"/>
  <c r="M148" s="1"/>
  <c r="I148"/>
  <c r="K148"/>
  <c r="O148"/>
  <c r="Q148"/>
  <c r="V148"/>
  <c r="G150"/>
  <c r="I150"/>
  <c r="K150"/>
  <c r="M150"/>
  <c r="O150"/>
  <c r="Q150"/>
  <c r="V150"/>
  <c r="G152"/>
  <c r="I152"/>
  <c r="K152"/>
  <c r="M152"/>
  <c r="O152"/>
  <c r="Q152"/>
  <c r="V152"/>
  <c r="G154"/>
  <c r="M154" s="1"/>
  <c r="I154"/>
  <c r="K154"/>
  <c r="O154"/>
  <c r="Q154"/>
  <c r="V154"/>
  <c r="G157"/>
  <c r="I157"/>
  <c r="K157"/>
  <c r="K156" s="1"/>
  <c r="M157"/>
  <c r="O157"/>
  <c r="Q157"/>
  <c r="V157"/>
  <c r="V156" s="1"/>
  <c r="G159"/>
  <c r="G156" s="1"/>
  <c r="I159"/>
  <c r="K159"/>
  <c r="M159"/>
  <c r="O159"/>
  <c r="O156" s="1"/>
  <c r="Q159"/>
  <c r="V159"/>
  <c r="G161"/>
  <c r="M161" s="1"/>
  <c r="I161"/>
  <c r="K161"/>
  <c r="O161"/>
  <c r="Q161"/>
  <c r="V161"/>
  <c r="G163"/>
  <c r="M163" s="1"/>
  <c r="I163"/>
  <c r="I156" s="1"/>
  <c r="K163"/>
  <c r="O163"/>
  <c r="Q163"/>
  <c r="Q156" s="1"/>
  <c r="V163"/>
  <c r="G165"/>
  <c r="I165"/>
  <c r="K165"/>
  <c r="M165"/>
  <c r="O165"/>
  <c r="Q165"/>
  <c r="V165"/>
  <c r="G167"/>
  <c r="I167"/>
  <c r="K167"/>
  <c r="M167"/>
  <c r="O167"/>
  <c r="Q167"/>
  <c r="V167"/>
  <c r="G169"/>
  <c r="M169" s="1"/>
  <c r="I169"/>
  <c r="K169"/>
  <c r="O169"/>
  <c r="Q169"/>
  <c r="V169"/>
  <c r="G171"/>
  <c r="M171" s="1"/>
  <c r="I171"/>
  <c r="K171"/>
  <c r="O171"/>
  <c r="Q171"/>
  <c r="V171"/>
  <c r="G173"/>
  <c r="I173"/>
  <c r="K173"/>
  <c r="M173"/>
  <c r="O173"/>
  <c r="Q173"/>
  <c r="V173"/>
  <c r="G175"/>
  <c r="I175"/>
  <c r="K175"/>
  <c r="M175"/>
  <c r="O175"/>
  <c r="Q175"/>
  <c r="V175"/>
  <c r="G177"/>
  <c r="M177" s="1"/>
  <c r="I177"/>
  <c r="K177"/>
  <c r="O177"/>
  <c r="Q177"/>
  <c r="V177"/>
  <c r="G179"/>
  <c r="M179" s="1"/>
  <c r="I179"/>
  <c r="K179"/>
  <c r="O179"/>
  <c r="Q179"/>
  <c r="V179"/>
  <c r="G181"/>
  <c r="I181"/>
  <c r="K181"/>
  <c r="M181"/>
  <c r="O181"/>
  <c r="Q181"/>
  <c r="V181"/>
  <c r="G183"/>
  <c r="I183"/>
  <c r="K183"/>
  <c r="M183"/>
  <c r="O183"/>
  <c r="Q183"/>
  <c r="V183"/>
  <c r="G185"/>
  <c r="M185" s="1"/>
  <c r="I185"/>
  <c r="K185"/>
  <c r="O185"/>
  <c r="Q185"/>
  <c r="V185"/>
  <c r="G187"/>
  <c r="M187" s="1"/>
  <c r="I187"/>
  <c r="K187"/>
  <c r="O187"/>
  <c r="Q187"/>
  <c r="V187"/>
  <c r="G189"/>
  <c r="I189"/>
  <c r="K189"/>
  <c r="M189"/>
  <c r="O189"/>
  <c r="Q189"/>
  <c r="V189"/>
  <c r="G191"/>
  <c r="I191"/>
  <c r="K191"/>
  <c r="M191"/>
  <c r="O191"/>
  <c r="Q191"/>
  <c r="V191"/>
  <c r="G193"/>
  <c r="M193" s="1"/>
  <c r="I193"/>
  <c r="K193"/>
  <c r="O193"/>
  <c r="Q193"/>
  <c r="V193"/>
  <c r="I195"/>
  <c r="Q195"/>
  <c r="G196"/>
  <c r="I196"/>
  <c r="K196"/>
  <c r="K195" s="1"/>
  <c r="M196"/>
  <c r="M195" s="1"/>
  <c r="O196"/>
  <c r="Q196"/>
  <c r="V196"/>
  <c r="V195" s="1"/>
  <c r="G198"/>
  <c r="G195" s="1"/>
  <c r="I198"/>
  <c r="K198"/>
  <c r="M198"/>
  <c r="O198"/>
  <c r="O195" s="1"/>
  <c r="Q198"/>
  <c r="V198"/>
  <c r="G200"/>
  <c r="O200"/>
  <c r="G201"/>
  <c r="M201" s="1"/>
  <c r="M200" s="1"/>
  <c r="I201"/>
  <c r="I200" s="1"/>
  <c r="K201"/>
  <c r="K200" s="1"/>
  <c r="O201"/>
  <c r="Q201"/>
  <c r="Q200" s="1"/>
  <c r="V201"/>
  <c r="V200" s="1"/>
  <c r="G203"/>
  <c r="I203"/>
  <c r="K203"/>
  <c r="M203"/>
  <c r="O203"/>
  <c r="Q203"/>
  <c r="V203"/>
  <c r="AE206"/>
  <c r="I20" i="1"/>
  <c r="I19"/>
  <c r="I18"/>
  <c r="I16"/>
  <c r="F43"/>
  <c r="G43"/>
  <c r="G25" s="1"/>
  <c r="A25" s="1"/>
  <c r="H42"/>
  <c r="I42" s="1"/>
  <c r="H41"/>
  <c r="I41" s="1"/>
  <c r="H40"/>
  <c r="I40" s="1"/>
  <c r="H39"/>
  <c r="H43" s="1"/>
  <c r="I57" l="1"/>
  <c r="J54" s="1"/>
  <c r="A26"/>
  <c r="G26"/>
  <c r="G28"/>
  <c r="G23"/>
  <c r="M78" i="12"/>
  <c r="M47"/>
  <c r="M156"/>
  <c r="M104"/>
  <c r="M9"/>
  <c r="M8" s="1"/>
  <c r="AF206"/>
  <c r="I39" i="1"/>
  <c r="I43" s="1"/>
  <c r="I21"/>
  <c r="J28"/>
  <c r="J26"/>
  <c r="G38"/>
  <c r="F38"/>
  <c r="J23"/>
  <c r="J24"/>
  <c r="J25"/>
  <c r="J27"/>
  <c r="E24"/>
  <c r="E26"/>
  <c r="J52" l="1"/>
  <c r="J50"/>
  <c r="J56"/>
  <c r="J55"/>
  <c r="J53"/>
  <c r="J51"/>
  <c r="A23"/>
  <c r="J39"/>
  <c r="J43" s="1"/>
  <c r="J41"/>
  <c r="J40"/>
  <c r="J42"/>
  <c r="J57" l="1"/>
  <c r="G24"/>
  <c r="A27" s="1"/>
  <c r="A24"/>
  <c r="A29" l="1"/>
  <c r="G29"/>
  <c r="G27" s="1"/>
</calcChain>
</file>

<file path=xl/sharedStrings.xml><?xml version="1.0" encoding="utf-8"?>
<sst xmlns="http://schemas.openxmlformats.org/spreadsheetml/2006/main" count="935" uniqueCount="311">
  <si>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</si>
  <si>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</si>
  <si>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</si>
  <si>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</si>
  <si>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</si>
  <si>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</si>
  <si>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</si>
  <si>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</si>
  <si>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</si>
  <si>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</si>
  <si>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</si>
  <si>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</si>
  <si>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</si>
  <si>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</si>
  <si>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</si>
  <si>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</si>
  <si>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</si>
  <si>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</si>
  <si>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</si>
  <si>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</si>
  <si>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</si>
  <si>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</si>
  <si>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</si>
  <si>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</si>
  <si>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</si>
  <si>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</si>
  <si>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</si>
  <si>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</si>
  <si>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</si>
  <si>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</si>
  <si>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</si>
  <si>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</si>
  <si>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</si>
  <si>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</si>
  <si>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</si>
  <si>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</si>
  <si>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</si>
  <si>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</si>
  <si>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</si>
  <si>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</si>
  <si>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</si>
  <si>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</si>
  <si>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</si>
  <si>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</si>
  <si>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Vytápění</t>
  </si>
  <si>
    <t>D.1.4</t>
  </si>
  <si>
    <t>Technika prostředí staveb</t>
  </si>
  <si>
    <t>Objekt:</t>
  </si>
  <si>
    <t>Rozpočet:</t>
  </si>
  <si>
    <t>Štefek Ladislav</t>
  </si>
  <si>
    <t>06/2019/Maxx/Ga</t>
  </si>
  <si>
    <t>Snížení energetické náročnosti MŠ Šenovské, 735 41 Petřvald včetně rozšíření kapacity mateřské školy</t>
  </si>
  <si>
    <t>MAXXI - THERM s.r.o.</t>
  </si>
  <si>
    <t>Poděbradova 2738/16</t>
  </si>
  <si>
    <t>Ostrava-Moravská Ostrava</t>
  </si>
  <si>
    <t>70200</t>
  </si>
  <si>
    <t>27777685</t>
  </si>
  <si>
    <t>Stavba</t>
  </si>
  <si>
    <t>Stavební objekt</t>
  </si>
  <si>
    <t>Celkem za stavbu</t>
  </si>
  <si>
    <t>CZK</t>
  </si>
  <si>
    <t>Rekapitulace dílů</t>
  </si>
  <si>
    <t>Typ dílu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</si>
  <si>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</si>
  <si>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</si>
  <si>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</si>
  <si>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</si>
  <si>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</si>
  <si>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</si>
  <si>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</si>
  <si>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</si>
  <si>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</si>
  <si>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</si>
  <si>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</si>
  <si>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</si>
  <si>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</si>
  <si>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</si>
  <si>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</si>
  <si>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</si>
  <si>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</si>
  <si>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</si>
  <si>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</si>
  <si>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</si>
  <si>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</si>
  <si>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</si>
  <si>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</si>
  <si>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</si>
  <si>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</si>
  <si>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</si>
  <si>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</si>
  <si>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</si>
  <si>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</si>
  <si>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</si>
  <si>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</si>
  <si>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</si>
  <si>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</si>
  <si>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</si>
  <si>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</si>
  <si>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</si>
  <si>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</si>
  <si>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</si>
  <si>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</si>
  <si>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</si>
  <si>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</si>
  <si>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</si>
  <si>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731249115V</t>
  </si>
  <si>
    <t>Nástenný kondenzační kotel s  modulačním hořákem,</t>
  </si>
  <si>
    <t>soubor</t>
  </si>
  <si>
    <t>Vlastní</t>
  </si>
  <si>
    <t>Indiv</t>
  </si>
  <si>
    <t>Práce</t>
  </si>
  <si>
    <t>POL1_</t>
  </si>
  <si>
    <t>výkon 5,4-35,0 kW, bez</t>
  </si>
  <si>
    <t>POP</t>
  </si>
  <si>
    <t>integrovaného ohřevu TV, vc. nízkoenergetického oběhového čerpadla.</t>
  </si>
  <si>
    <t>ALUplus - výmník tepla z vysoce kvalitní slitiny hliníku a křemíku.</t>
  </si>
  <si>
    <t>SPU</t>
  </si>
  <si>
    <t>731249116V</t>
  </si>
  <si>
    <t>Komfortní modulační regulátor se sběrnicí EMS plus, ovládání dle teploty</t>
  </si>
  <si>
    <t>prostoru nebo s možností řízení dle venkovní teploty, 2 vlastní časové</t>
  </si>
  <si>
    <t>programy, možnost rozšírení funkce pomocí modulu. Možnost ovládání až 4</t>
  </si>
  <si>
    <t>otopných okruhu (s/bez mešovace). V kombinaci s MC 400 je možné použít</t>
  </si>
  <si>
    <t>i pro ovládání kaskády kotlu</t>
  </si>
  <si>
    <t>731249117V</t>
  </si>
  <si>
    <t>Modul  s čidlem do anuloidu</t>
  </si>
  <si>
    <t>Kaskádový modul  pro ovládání kaskády až 4 kotlu s EMS,</t>
  </si>
  <si>
    <t>v kombinaci s regulátorem , včetne teplotního cidla do anuloidu</t>
  </si>
  <si>
    <t>731249118V</t>
  </si>
  <si>
    <t>Modul smešovače otopného okruhu</t>
  </si>
  <si>
    <t>731249119V</t>
  </si>
  <si>
    <t>G-TA vypoušt.sada se sifonem</t>
  </si>
  <si>
    <t>731249121V</t>
  </si>
  <si>
    <t>Montážní rám zákl., pro 1. kotel</t>
  </si>
  <si>
    <t>731249123V</t>
  </si>
  <si>
    <t>Montážní rám dopl., pro další kotel</t>
  </si>
  <si>
    <t>731250122V</t>
  </si>
  <si>
    <t>Uvedení kotlů do provozu servisním technikem</t>
  </si>
  <si>
    <t xml:space="preserve">ks    </t>
  </si>
  <si>
    <t>731412163V</t>
  </si>
  <si>
    <t>Dělené odkouření-80mm včetně nasávání spalovacího vzduchu,adaptéry pro dělené odkouření</t>
  </si>
  <si>
    <t>kus</t>
  </si>
  <si>
    <t>Prodlužovací potrubí , kolena , upevňovací objímky , kryt komína</t>
  </si>
  <si>
    <t>904      R02</t>
  </si>
  <si>
    <t>Hzs-zkousky v ramci montaz.praci, Topná zkouška</t>
  </si>
  <si>
    <t>h</t>
  </si>
  <si>
    <t>Prav.M</t>
  </si>
  <si>
    <t>RTS 19/ I</t>
  </si>
  <si>
    <t>HZS</t>
  </si>
  <si>
    <t>POL10_</t>
  </si>
  <si>
    <t>905      R01</t>
  </si>
  <si>
    <t>Hzs-revize provoz.souboru a st.obj., Revize</t>
  </si>
  <si>
    <t>Revize spalinové cesty</t>
  </si>
  <si>
    <t>998731201R00</t>
  </si>
  <si>
    <t>Přesun hmot pro kotelny umístěné ve výšce (hloubce) do 6 m</t>
  </si>
  <si>
    <t>800-731</t>
  </si>
  <si>
    <t>Přesun hmot</t>
  </si>
  <si>
    <t>POL7_</t>
  </si>
  <si>
    <t>vodorovně do 50 m</t>
  </si>
  <si>
    <t>SPI</t>
  </si>
  <si>
    <t>732331515R00</t>
  </si>
  <si>
    <t>Nádoby expanzní tlakové Nádoby expanzní tlakové s membránou obsah 50 l</t>
  </si>
  <si>
    <t>732249119V</t>
  </si>
  <si>
    <t>Zásobník TV monovalentní ve stojatém válcovém provedení, energetická</t>
  </si>
  <si>
    <t>třída B, objem 200 litru, barva stříbrná.</t>
  </si>
  <si>
    <t>732249120V</t>
  </si>
  <si>
    <t>AS-E tepl.cidlo TUV</t>
  </si>
  <si>
    <t>Obsahuje cidlo teplé vody AS 1.6 a výpln ASU do jímek zásobníku</t>
  </si>
  <si>
    <t>732249121V</t>
  </si>
  <si>
    <t>Anuloid max. prutok 5000 l/hod, vc. uchycení, vypouštení a izolace,</t>
  </si>
  <si>
    <t>pripojení primár R1 1/2, sekundár G1 1/2</t>
  </si>
  <si>
    <t>732249122V</t>
  </si>
  <si>
    <t>NE 0.1-neutraliz. zařízení+granulát</t>
  </si>
  <si>
    <t>Neutralizacní zarízení se skládá z plastové nádoby s neutralizacním</t>
  </si>
  <si>
    <t>oddílem, vc. granulátu, cca do 800 kW</t>
  </si>
  <si>
    <t>732249123V</t>
  </si>
  <si>
    <t>Přečerpávací zařízení pro kondenzát</t>
  </si>
  <si>
    <t>732249125V</t>
  </si>
  <si>
    <t>Demineralizační sada</t>
  </si>
  <si>
    <t>obsahuje demineralizacní patronu P8000 o kapacite 8000 l x °dH, pripojovací</t>
  </si>
  <si>
    <t>sadu s digitálním mericem vodivosti, vodomerem a tepelnou izolací, konzoli</t>
  </si>
  <si>
    <t>na stenu, náhradní nápln patrony (7 l).</t>
  </si>
  <si>
    <t>732429112V</t>
  </si>
  <si>
    <t>Č3. čerpadlo oběhové  Q=2,7m3/h, H=6m , 230V,50Hz, s elektronicky řízenými otáčkami a izolací</t>
  </si>
  <si>
    <t>732429113V</t>
  </si>
  <si>
    <t>Č4. čerpadlo oběhové  Q=2,5m3/h, H=2m , 230V,50Hz, s elektronicky řízenými otáčkami a izolací</t>
  </si>
  <si>
    <t>732645234V</t>
  </si>
  <si>
    <t>Kombinovaný rozdělovač sběrač pro 2 topné okruhy</t>
  </si>
  <si>
    <t>998732202R00</t>
  </si>
  <si>
    <t>Přesun hmot pro strojovny v objektech výšky do 12 m</t>
  </si>
  <si>
    <t>733111105R00</t>
  </si>
  <si>
    <t>Potrubí z trubek závitových ocelových bezešvých, běžných, nízkotlaké, DN 25</t>
  </si>
  <si>
    <t>m</t>
  </si>
  <si>
    <t>733111107R00</t>
  </si>
  <si>
    <t>Potrubí z trubek závitových ocelových bezešvých, běžných, nízkotlaké, DN 40</t>
  </si>
  <si>
    <t>733113113R00</t>
  </si>
  <si>
    <t>Potrubí z trubek závitových příplatek k ceně za zhotovení přípojky z ocelových trubek závitových,  ,  , DN 15</t>
  </si>
  <si>
    <t>Srovnávací položka pro Cu potrubí - přípojky k tělesům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</si>
  <si>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</si>
  <si>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</si>
  <si>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</si>
  <si>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</si>
  <si>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</si>
  <si>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</si>
  <si>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</si>
  <si>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</si>
  <si>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</si>
  <si>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733190106R00</t>
  </si>
  <si>
    <t>Tlakové zkoušky potrubí ocelových závitových, plastových, měděných do DN 32</t>
  </si>
  <si>
    <t>733190107R00</t>
  </si>
  <si>
    <t>Tlakové zkoušky potrubí ocelových závitových, plastových, měděných přes DN 32 do DN 40</t>
  </si>
  <si>
    <t>998733201R00</t>
  </si>
  <si>
    <t>Přesun hmot pro rozvody potrubí v objektech výšky do 6 m</t>
  </si>
  <si>
    <t>734255124R00</t>
  </si>
  <si>
    <t>Ventil pojistný závitový 4,0 bar, mosazný, DN 20, vnitřní-vnitřní závit, včetně dodávky materiálu</t>
  </si>
  <si>
    <t>734215133R00</t>
  </si>
  <si>
    <t>Ventil automatický, odvzdušňovací, mosazný, PN 14, DN 15, včetně dodávky materiálu</t>
  </si>
  <si>
    <t>734235122R00</t>
  </si>
  <si>
    <t>Kohout kulový, mosazný, DN 20, PN 42, vnitřní-vnitřní, včetně dodávky materiálu</t>
  </si>
  <si>
    <t>Dopouštění</t>
  </si>
  <si>
    <t>734235123R00</t>
  </si>
  <si>
    <t>Kohout kulový, mosazný, DN 25, PN 35, vnitřní-vnitřní, včetně dodávky materiálu</t>
  </si>
  <si>
    <t>734235125R00</t>
  </si>
  <si>
    <t>Kohout kulový, mosazný, DN 40, PN 35, vnitřní-vnitřní, včetně dodávky materiálu</t>
  </si>
  <si>
    <t>734235132R00</t>
  </si>
  <si>
    <t>Kohout kulový s odvodněním, mosazný, DN 20, PN 42, vnitřní-vnitřní, včetně dodávky materiálu</t>
  </si>
  <si>
    <t>734245422R00</t>
  </si>
  <si>
    <t>Klapka zpětná, mosazná, DN 20, PN 16, vnitřní-vnitřní závit, včetně dodávky materiálu</t>
  </si>
  <si>
    <t>dopouštění</t>
  </si>
  <si>
    <t>734245423R00</t>
  </si>
  <si>
    <t>Klapka zpětná, mosazná, DN 25, PN 16, vnitřní-vnitřní závit, včetně dodávky materiálu</t>
  </si>
  <si>
    <t>734245425R00</t>
  </si>
  <si>
    <t>Klapka zpětná, mosazná, DN 40, PN 12, vnitřní-vnitřní závit, včetně dodávky materiálu</t>
  </si>
  <si>
    <t>734266432R00</t>
  </si>
  <si>
    <t>Šroubení pro radiátory typu VK jednotrubkový systém s vypouštěním, přímé, bronzové, DN EK 20x15, PN 10, včetně dodávky materiálu</t>
  </si>
  <si>
    <t>734266772R00</t>
  </si>
  <si>
    <t>Šroubení svěrné pro měděné potrubí, mosazné, D 16 x EK, PN 10, včetně dodávky materiálu</t>
  </si>
  <si>
    <t>734295321R00</t>
  </si>
  <si>
    <t>Kohout kulový, napouštěcí a vypouštěcí, mosazný, DN 15, PN 10, včetně dodávky materiálu</t>
  </si>
  <si>
    <t>734295212R00</t>
  </si>
  <si>
    <t>Filtr mosazný, DN 20, PN 20, vnitřní-vnitřní závit, včetně dodávky materiálu</t>
  </si>
  <si>
    <t>734295213R00</t>
  </si>
  <si>
    <t>Filtr mosazný, DN 25, PN 20, vnitřní-vnitřní závit, včetně dodávky materiálu</t>
  </si>
  <si>
    <t>734295215R00</t>
  </si>
  <si>
    <t>Filtr mosazný, DN 40, PN 20, vnitřní-vnitřní závit, včetně dodávky materiálu</t>
  </si>
  <si>
    <t>734413123R00</t>
  </si>
  <si>
    <t>Teploměr s jímkou D 63 mm, délka jímky 75 mm, T = 0 až 120°C, včetně dodávky materiálu</t>
  </si>
  <si>
    <t>734421160R00</t>
  </si>
  <si>
    <t>Tlakoměr deformační 0-10 MPa č. 03322, D 100, včetně dodávky materiálu</t>
  </si>
  <si>
    <t>734494213R00</t>
  </si>
  <si>
    <t>Návarek s trubkovým závitem G 1/2", včetně dodávky materiálu</t>
  </si>
  <si>
    <t>734568345V</t>
  </si>
  <si>
    <t>Termostatická hlavice</t>
  </si>
  <si>
    <t>734647128V</t>
  </si>
  <si>
    <t>Trojcestný směšovací ventil  kVS 16 DN32</t>
  </si>
  <si>
    <t>734654178V</t>
  </si>
  <si>
    <t>Automatická dopouštěcí armatura</t>
  </si>
  <si>
    <t>998734201R00</t>
  </si>
  <si>
    <t>Přesun hmot pro armatury v objektech výšky do 6 m</t>
  </si>
  <si>
    <t>735000912R00</t>
  </si>
  <si>
    <t>Regulace otopného systému při opravách vyregulování dvojregulačních ventilů a kohoutů s termostatickým ovládáním</t>
  </si>
  <si>
    <t>735157260R00</t>
  </si>
  <si>
    <t>Otopná tělesa panelová počet desek 1, počet přídavných přestupných ploch 1, výška 600 mm, délka 400 mm, provedení ventil kompakt, pravé spodní připojení, s nuceným oběhem, čelní deska profilovaná, včetně dodávky materiálu</t>
  </si>
  <si>
    <t>735157262R00</t>
  </si>
  <si>
    <t>Otopná tělesa panelová počet desek 1, počet přídavných přestupných ploch 1, výška 600 mm, délka 600 mm, provedení ventil kompakt, pravé spodní připojení, s nuceným oběhem, čelní deska profilovaná, včetně dodávky materiálu</t>
  </si>
  <si>
    <t>735157264R00</t>
  </si>
  <si>
    <t>Otopná tělesa panelová počet desek 1, počet přídavných přestupných ploch 1, výška 600 mm, délka 800 mm, provedení ventil kompakt, pravé spodní připojení, s nuceným oběhem, čelní deska profilovaná, včetně dodávky materiálu</t>
  </si>
  <si>
    <t>735157266R00</t>
  </si>
  <si>
    <t>Otopná tělesa panelová počet desek 1, počet přídavných přestupných ploch 1, výška 600 mm, délka 1000 mm, provedení ventil kompakt, pravé spodní připojení, s nuceným oběhem, čelní deska profilovaná, včetně dodávky materiálu</t>
  </si>
  <si>
    <t>735157267R00</t>
  </si>
  <si>
    <t>Otopná tělesa panelová počet desek 1, počet přídavných přestupných ploch 1, výška 600 mm, délka 1100 mm, provedení ventil kompakt, pravé spodní připojení, s nuceným oběhem, čelní deska profilovaná, včetně dodávky materiálu</t>
  </si>
  <si>
    <t>735157563R00</t>
  </si>
  <si>
    <t>Otopná tělesa panelová počet desek 2, počet přídavných přestupných ploch 1, výška 600 mm, délka 700 mm, provedení ventil kompakt, pravé spodní připojení, s nuceným oběhem, čelní deska profilovaná, včetně dodávky materiálu</t>
  </si>
  <si>
    <t>735157564R00</t>
  </si>
  <si>
    <t>Otopná tělesa panelová počet desek 2, počet přídavných přestupných ploch 1, výška 600 mm, délka 800 mm, provedení ventil kompakt, pravé spodní připojení, s nuceným oběhem, čelní deska profilovaná, včetně dodávky materiálu</t>
  </si>
  <si>
    <t>735157565R00</t>
  </si>
  <si>
    <t>Otopná tělesa panelová počet desek 2, počet přídavných přestupných ploch 1, výška 600 mm, délka 900 mm, provedení ventil kompakt, pravé spodní připojení, s nuceným oběhem, čelní deska profilovaná, včetně dodávky materiálu</t>
  </si>
  <si>
    <t>735157566R00</t>
  </si>
  <si>
    <t>Otopná tělesa panelová počet desek 2, počet přídavných přestupných ploch 1, výška 600 mm, délka 1000 mm, provedení ventil kompakt, pravé spodní připojení, s nuceným oběhem, čelní deska profilovaná, včetně dodávky materiálu</t>
  </si>
  <si>
    <t>735157567R00</t>
  </si>
  <si>
    <t>Otopná tělesa panelová počet desek 2, počet přídavných přestupných ploch 1, výška 600 mm, délka 1100 mm, provedení ventil kompakt, pravé spodní připojení, s nuceným oběhem, čelní deska profilovaná, včetně dodávky materiálu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</si>
  <si>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</si>
  <si>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</si>
  <si>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735157665R00</t>
  </si>
  <si>
    <t>Otopná tělesa panelová počet desek 2, počet přídavných přestupných ploch 2, výška 600 mm, délka 900 mm, provedení ventil kompakt, pravé spodní připojení, s nuceným oběhem, čelní deska profilovaná, včetně dodávky materiálu</t>
  </si>
  <si>
    <t>735157667R00</t>
  </si>
  <si>
    <t>Otopná tělesa panelová počet desek 2, počet přídavných přestupných ploch 2, výška 600 mm, délka 1100 mm, provedení ventil kompakt, pravé spodní připojení, s nuceným oběhem, čelní deska profilovaná, včetně dodávky materiálu</t>
  </si>
  <si>
    <t>735191901R00</t>
  </si>
  <si>
    <t>Ostatní opravy otopných těles vyzkoušení otopných těles po opravě tlakem_x000D_
 ocelových</t>
  </si>
  <si>
    <t>m2</t>
  </si>
  <si>
    <t>735191903R00</t>
  </si>
  <si>
    <t>Ostatní opravy otopných těles vyčištění otopných těles propláchnutím vodou_x000D_
 ocelových nebo hliníkových</t>
  </si>
  <si>
    <t>735191905R00</t>
  </si>
  <si>
    <t>Ostatní opravy otopných těles odvzdušnění _x000D_
 otopných těles</t>
  </si>
  <si>
    <t>735191910R00</t>
  </si>
  <si>
    <t>Ostatní opravy otopných těles napuštění vody do otopného systému včetně potrubí (bez kotle a ohříváků)_x000D_
 otopných těles</t>
  </si>
  <si>
    <t>998735201R00</t>
  </si>
  <si>
    <t>Přesun hmot pro otopná tělesa v objektech výšky do 6 m</t>
  </si>
  <si>
    <t>799730224V</t>
  </si>
  <si>
    <t>Stavební výpomoci , sekání drážek  a průrazů , zapravení</t>
  </si>
  <si>
    <t>799730313V</t>
  </si>
  <si>
    <t>Pomocný montážní , spojovací a těsnící materiál. Konzoly , závěsy ... drobné fitinky</t>
  </si>
  <si>
    <t>kg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</si>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</sst>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4" fillId="5" borderId="28" xfId="0" applyFont="1" applyFill="1" applyBorder="1" applyAlignment="1">
      <alignment horizontal="center" vertical="center" wrapText="1"/>
    </xf>
    <xf numFmtId="0" fontId="14" fillId="5" borderId="29" xfId="0" applyFont="1" applyFill="1" applyBorder="1" applyAlignment="1">
      <alignment horizontal="center" vertical="center" wrapText="1"/>
    </xf>
    <xf numFmtId="0" fontId="14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5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horizontal="center" vertical="top" shrinkToFit="1"/>
    </xf>
    <xf numFmtId="4" fontId="15" fillId="0" borderId="0" xfId="0" applyNumberFormat="1" applyFont="1" applyBorder="1" applyAlignment="1">
      <alignment vertical="top" shrinkToFit="1"/>
    </xf>
    <xf numFmtId="4" fontId="15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164" fontId="15" fillId="0" borderId="40" xfId="0" applyNumberFormat="1" applyFont="1" applyBorder="1" applyAlignment="1">
      <alignment vertical="top" shrinkToFit="1"/>
    </xf>
    <xf numFmtId="4" fontId="15" fillId="4" borderId="40" xfId="0" applyNumberFormat="1" applyFont="1" applyFill="1" applyBorder="1" applyAlignment="1" applyProtection="1">
      <alignment vertical="top" shrinkToFit="1"/>
      <protection locked="0"/>
    </xf>
    <xf numFmtId="4" fontId="15" fillId="0" borderId="40" xfId="0" applyNumberFormat="1" applyFont="1" applyBorder="1" applyAlignment="1">
      <alignment vertical="top" shrinkToFit="1"/>
    </xf>
    <xf numFmtId="4" fontId="15" fillId="0" borderId="41" xfId="0" applyNumberFormat="1" applyFont="1" applyBorder="1" applyAlignment="1">
      <alignment vertical="top" shrinkToFit="1"/>
    </xf>
    <xf numFmtId="164" fontId="15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49" fontId="15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5" fillId="4" borderId="0" xfId="0" applyNumberFormat="1" applyFont="1" applyFill="1" applyBorder="1" applyAlignment="1" applyProtection="1">
      <alignment horizontal="left" vertical="top" wrapText="1"/>
      <protection locked="0"/>
    </xf>
    <xf numFmtId="49" fontId="15" fillId="4" borderId="0" xfId="0" applyNumberFormat="1" applyFont="1" applyFill="1" applyBorder="1" applyAlignment="1" applyProtection="1">
      <alignment vertical="top"/>
      <protection locked="0"/>
    </xf>
    <xf numFmtId="49" fontId="15" fillId="4" borderId="18" xfId="0" applyNumberFormat="1" applyFont="1" applyFill="1" applyBorder="1" applyAlignment="1" applyProtection="1">
      <alignment horizontal="left" vertical="top" wrapText="1"/>
      <protection locked="0"/>
    </xf>
    <xf numFmtId="49" fontId="15" fillId="4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5" fillId="0" borderId="18" xfId="0" applyNumberFormat="1" applyFont="1" applyBorder="1" applyAlignment="1">
      <alignment horizontal="left" vertical="top" wrapText="1"/>
    </xf>
    <xf numFmtId="0" fontId="15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5" fillId="0" borderId="0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83" t="s">
        <v>39</v>
      </c>
      <c r="B2" s="183"/>
      <c r="C2" s="183"/>
      <c r="D2" s="183"/>
      <c r="E2" s="183"/>
      <c r="F2" s="183"/>
      <c r="G2" s="183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0"/>
  <sheetViews>
    <sheetView showGridLines="0" tabSelected="1" topLeftCell="B1" zoomScaleSheetLayoutView="75" workbookViewId="0">
      <selection activeCell="I5" sqref="I5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19" t="s">
        <v>41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>
      <c r="A2" s="2"/>
      <c r="B2" s="76" t="s">
        <v>22</v>
      </c>
      <c r="C2" s="77"/>
      <c r="D2" s="78" t="s">
        <v>50</v>
      </c>
      <c r="E2" s="225" t="s">
        <v>51</v>
      </c>
      <c r="F2" s="226"/>
      <c r="G2" s="226"/>
      <c r="H2" s="226"/>
      <c r="I2" s="226"/>
      <c r="J2" s="227"/>
      <c r="O2" s="1"/>
    </row>
    <row r="3" spans="1:15" ht="27" customHeight="1">
      <c r="A3" s="2"/>
      <c r="B3" s="79" t="s">
        <v>47</v>
      </c>
      <c r="C3" s="77"/>
      <c r="D3" s="80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>
      <c r="A4" s="73">
        <v>850</v>
      </c>
      <c r="B4" s="81" t="s">
        <v>48</v>
      </c>
      <c r="C4" s="82"/>
      <c r="D4" s="83" t="s">
        <v>43</v>
      </c>
      <c r="E4" s="208" t="s">
        <v>44</v>
      </c>
      <c r="F4" s="209"/>
      <c r="G4" s="209"/>
      <c r="H4" s="209"/>
      <c r="I4" s="209"/>
      <c r="J4" s="210"/>
    </row>
    <row r="5" spans="1:15" ht="24" customHeight="1">
      <c r="A5" s="2"/>
      <c r="B5" s="31" t="s">
        <v>42</v>
      </c>
      <c r="D5" s="213"/>
      <c r="E5" s="214"/>
      <c r="F5" s="214"/>
      <c r="G5" s="214"/>
      <c r="H5" s="18" t="s">
        <v>40</v>
      </c>
      <c r="I5" s="84"/>
      <c r="J5" s="8"/>
    </row>
    <row r="6" spans="1:15" ht="15.75" customHeight="1">
      <c r="A6" s="2"/>
      <c r="B6" s="28"/>
      <c r="C6" s="53"/>
      <c r="D6" s="215"/>
      <c r="E6" s="216"/>
      <c r="F6" s="216"/>
      <c r="G6" s="216"/>
      <c r="H6" s="18" t="s">
        <v>34</v>
      </c>
      <c r="I6" s="22"/>
      <c r="J6" s="8"/>
    </row>
    <row r="7" spans="1:15" ht="15.75" customHeight="1">
      <c r="A7" s="2"/>
      <c r="B7" s="29"/>
      <c r="C7" s="54"/>
      <c r="D7" s="74"/>
      <c r="E7" s="217"/>
      <c r="F7" s="218"/>
      <c r="G7" s="218"/>
      <c r="H7" s="24"/>
      <c r="I7" s="23"/>
      <c r="J7" s="34"/>
    </row>
    <row r="8" spans="1:15" ht="24" hidden="1" customHeight="1">
      <c r="A8" s="2"/>
      <c r="B8" s="31" t="s">
        <v>20</v>
      </c>
      <c r="D8" s="75" t="s">
        <v>52</v>
      </c>
      <c r="H8" s="18" t="s">
        <v>40</v>
      </c>
      <c r="I8" s="84" t="s">
        <v>56</v>
      </c>
      <c r="J8" s="8"/>
    </row>
    <row r="9" spans="1:15" ht="15.75" hidden="1" customHeight="1">
      <c r="A9" s="2"/>
      <c r="B9" s="2"/>
      <c r="D9" s="75" t="s">
        <v>53</v>
      </c>
      <c r="H9" s="18" t="s">
        <v>34</v>
      </c>
      <c r="I9" s="22"/>
      <c r="J9" s="8"/>
    </row>
    <row r="10" spans="1:15" ht="15.75" hidden="1" customHeight="1">
      <c r="A10" s="2"/>
      <c r="B10" s="35"/>
      <c r="C10" s="54"/>
      <c r="D10" s="74" t="s">
        <v>55</v>
      </c>
      <c r="E10" s="85" t="s">
        <v>54</v>
      </c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32"/>
      <c r="E11" s="232"/>
      <c r="F11" s="232"/>
      <c r="G11" s="232"/>
      <c r="H11" s="18" t="s">
        <v>40</v>
      </c>
      <c r="I11" s="87"/>
      <c r="J11" s="8"/>
    </row>
    <row r="12" spans="1:15" ht="15.75" customHeight="1">
      <c r="A12" s="2"/>
      <c r="B12" s="28"/>
      <c r="C12" s="53"/>
      <c r="D12" s="207"/>
      <c r="E12" s="207"/>
      <c r="F12" s="207"/>
      <c r="G12" s="207"/>
      <c r="H12" s="18" t="s">
        <v>34</v>
      </c>
      <c r="I12" s="87"/>
      <c r="J12" s="8"/>
    </row>
    <row r="13" spans="1:15" ht="15.75" customHeight="1">
      <c r="A13" s="2"/>
      <c r="B13" s="29"/>
      <c r="C13" s="54"/>
      <c r="D13" s="86"/>
      <c r="E13" s="211"/>
      <c r="F13" s="212"/>
      <c r="G13" s="212"/>
      <c r="H13" s="19"/>
      <c r="I13" s="23"/>
      <c r="J13" s="34"/>
    </row>
    <row r="14" spans="1:15" ht="24" customHeight="1">
      <c r="A14" s="2"/>
      <c r="B14" s="43" t="s">
        <v>21</v>
      </c>
      <c r="C14" s="55"/>
      <c r="D14" s="56" t="s">
        <v>49</v>
      </c>
      <c r="E14" s="57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58"/>
      <c r="D15" s="52"/>
      <c r="E15" s="231"/>
      <c r="F15" s="231"/>
      <c r="G15" s="233"/>
      <c r="H15" s="233"/>
      <c r="I15" s="233" t="s">
        <v>29</v>
      </c>
      <c r="J15" s="234"/>
    </row>
    <row r="16" spans="1:15" ht="23.25" customHeight="1">
      <c r="A16" s="140" t="s">
        <v>24</v>
      </c>
      <c r="B16" s="38" t="s">
        <v>24</v>
      </c>
      <c r="C16" s="59"/>
      <c r="D16" s="60"/>
      <c r="E16" s="196"/>
      <c r="F16" s="197"/>
      <c r="G16" s="196"/>
      <c r="H16" s="197"/>
      <c r="I16" s="196">
        <f>SUMIF(F50:F56,A16,I50:I56)+SUMIF(F50:F56,"PSU",I50:I56)</f>
        <v>0</v>
      </c>
      <c r="J16" s="198"/>
    </row>
    <row r="17" spans="1:10" ht="23.25" customHeight="1">
      <c r="A17" s="140" t="s">
        <v>25</v>
      </c>
      <c r="B17" s="38" t="s">
        <v>25</v>
      </c>
      <c r="C17" s="59"/>
      <c r="D17" s="60"/>
      <c r="E17" s="196"/>
      <c r="F17" s="197"/>
      <c r="G17" s="196"/>
      <c r="H17" s="197"/>
      <c r="I17" s="196">
        <f>SUMIF(F50:F56,A17,I50:I56)</f>
        <v>0</v>
      </c>
      <c r="J17" s="198"/>
    </row>
    <row r="18" spans="1:10" ht="23.25" customHeight="1">
      <c r="A18" s="140" t="s">
        <v>26</v>
      </c>
      <c r="B18" s="38" t="s">
        <v>26</v>
      </c>
      <c r="C18" s="59"/>
      <c r="D18" s="60"/>
      <c r="E18" s="196"/>
      <c r="F18" s="197"/>
      <c r="G18" s="196"/>
      <c r="H18" s="197"/>
      <c r="I18" s="196">
        <f>SUMIF(F50:F56,A18,I50:I56)</f>
        <v>0</v>
      </c>
      <c r="J18" s="198"/>
    </row>
    <row r="19" spans="1:10" ht="23.25" customHeight="1">
      <c r="A19" s="140" t="s">
        <v>75</v>
      </c>
      <c r="B19" s="38" t="s">
        <v>27</v>
      </c>
      <c r="C19" s="59"/>
      <c r="D19" s="60"/>
      <c r="E19" s="196"/>
      <c r="F19" s="197"/>
      <c r="G19" s="196"/>
      <c r="H19" s="197"/>
      <c r="I19" s="196">
        <f>SUMIF(F50:F56,A19,I50:I56)</f>
        <v>0</v>
      </c>
      <c r="J19" s="198"/>
    </row>
    <row r="20" spans="1:10" ht="23.25" customHeight="1">
      <c r="A20" s="140" t="s">
        <v>76</v>
      </c>
      <c r="B20" s="38" t="s">
        <v>28</v>
      </c>
      <c r="C20" s="59"/>
      <c r="D20" s="60"/>
      <c r="E20" s="196"/>
      <c r="F20" s="197"/>
      <c r="G20" s="196"/>
      <c r="H20" s="197"/>
      <c r="I20" s="196">
        <f>SUMIF(F50:F56,A20,I50:I56)</f>
        <v>0</v>
      </c>
      <c r="J20" s="198"/>
    </row>
    <row r="21" spans="1:10" ht="23.25" customHeight="1">
      <c r="A21" s="2"/>
      <c r="B21" s="48" t="s">
        <v>29</v>
      </c>
      <c r="C21" s="61"/>
      <c r="D21" s="62"/>
      <c r="E21" s="199"/>
      <c r="F21" s="235"/>
      <c r="G21" s="199"/>
      <c r="H21" s="235"/>
      <c r="I21" s="199">
        <f>SUM(I16:J20)</f>
        <v>0</v>
      </c>
      <c r="J21" s="200"/>
    </row>
    <row r="22" spans="1:10" ht="33" customHeight="1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194">
        <f>ZakladDPHSniVypocet</f>
        <v>0</v>
      </c>
      <c r="H23" s="195"/>
      <c r="I23" s="19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192">
        <f>A23</f>
        <v>0</v>
      </c>
      <c r="H24" s="193"/>
      <c r="I24" s="19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194">
        <f>ZakladDPHZaklVypocet</f>
        <v>0</v>
      </c>
      <c r="H25" s="195"/>
      <c r="I25" s="19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>
      <c r="A28" s="2"/>
      <c r="B28" s="114" t="s">
        <v>23</v>
      </c>
      <c r="C28" s="115"/>
      <c r="D28" s="115"/>
      <c r="E28" s="116"/>
      <c r="F28" s="117"/>
      <c r="G28" s="202">
        <f>ZakladDPHSniVypocet+ZakladDPHZaklVypocet</f>
        <v>0</v>
      </c>
      <c r="H28" s="202"/>
      <c r="I28" s="202"/>
      <c r="J28" s="118" t="str">
        <f t="shared" si="0"/>
        <v>CZK</v>
      </c>
    </row>
    <row r="29" spans="1:10" ht="27.75" customHeight="1" thickBot="1">
      <c r="A29" s="2">
        <f>(A27-INT(A27))*100</f>
        <v>0</v>
      </c>
      <c r="B29" s="114" t="s">
        <v>35</v>
      </c>
      <c r="C29" s="119"/>
      <c r="D29" s="119"/>
      <c r="E29" s="119"/>
      <c r="F29" s="120"/>
      <c r="G29" s="201">
        <f>A27</f>
        <v>0</v>
      </c>
      <c r="H29" s="201"/>
      <c r="I29" s="201"/>
      <c r="J29" s="121" t="s">
        <v>60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1"/>
      <c r="D34" s="203"/>
      <c r="E34" s="204"/>
      <c r="G34" s="205"/>
      <c r="H34" s="206"/>
      <c r="I34" s="206"/>
      <c r="J34" s="25"/>
    </row>
    <row r="35" spans="1:10" ht="12.75" customHeight="1">
      <c r="A35" s="2"/>
      <c r="B35" s="2"/>
      <c r="D35" s="191" t="s">
        <v>2</v>
      </c>
      <c r="E35" s="191"/>
      <c r="H35" s="10" t="s">
        <v>3</v>
      </c>
      <c r="J35" s="9"/>
    </row>
    <row r="36" spans="1:10" ht="13.5" customHeight="1" thickBot="1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>
      <c r="A39" s="90">
        <v>1</v>
      </c>
      <c r="B39" s="100" t="s">
        <v>57</v>
      </c>
      <c r="C39" s="186"/>
      <c r="D39" s="186"/>
      <c r="E39" s="186"/>
      <c r="F39" s="101">
        <f>'D.1.4 1 Pol'!AE206</f>
        <v>0</v>
      </c>
      <c r="G39" s="102">
        <f>'D.1.4 1 Pol'!AF206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0">
        <v>2</v>
      </c>
      <c r="B40" s="105"/>
      <c r="C40" s="187" t="s">
        <v>58</v>
      </c>
      <c r="D40" s="187"/>
      <c r="E40" s="187"/>
      <c r="F40" s="106"/>
      <c r="G40" s="107"/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90">
        <v>2</v>
      </c>
      <c r="B41" s="105" t="s">
        <v>45</v>
      </c>
      <c r="C41" s="187" t="s">
        <v>46</v>
      </c>
      <c r="D41" s="187"/>
      <c r="E41" s="187"/>
      <c r="F41" s="106">
        <f>'D.1.4 1 Pol'!AE206</f>
        <v>0</v>
      </c>
      <c r="G41" s="107">
        <f>'D.1.4 1 Pol'!AF206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0">
        <v>3</v>
      </c>
      <c r="B42" s="109" t="s">
        <v>43</v>
      </c>
      <c r="C42" s="186" t="s">
        <v>44</v>
      </c>
      <c r="D42" s="186"/>
      <c r="E42" s="186"/>
      <c r="F42" s="110">
        <f>'D.1.4 1 Pol'!AE206</f>
        <v>0</v>
      </c>
      <c r="G42" s="103">
        <f>'D.1.4 1 Pol'!AF206</f>
        <v>0</v>
      </c>
      <c r="H42" s="103">
        <f>(F42*SazbaDPH1/100)+(G42*SazbaDPH2/100)</f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hidden="1" customHeight="1">
      <c r="A43" s="90"/>
      <c r="B43" s="188" t="s">
        <v>59</v>
      </c>
      <c r="C43" s="189"/>
      <c r="D43" s="189"/>
      <c r="E43" s="190"/>
      <c r="F43" s="111">
        <f>SUMIF(A39:A42,"=1",F39:F42)</f>
        <v>0</v>
      </c>
      <c r="G43" s="112">
        <f>SUMIF(A39:A42,"=1",G39:G42)</f>
        <v>0</v>
      </c>
      <c r="H43" s="112">
        <f>SUMIF(A39:A42,"=1",H39:H42)</f>
        <v>0</v>
      </c>
      <c r="I43" s="112">
        <f>SUMIF(A39:A42,"=1",I39:I42)</f>
        <v>0</v>
      </c>
      <c r="J43" s="113">
        <f>SUMIF(A39:A42,"=1",J39:J42)</f>
        <v>0</v>
      </c>
    </row>
    <row r="47" spans="1:10" ht="15.75">
      <c r="B47" s="122" t="s">
        <v>61</v>
      </c>
    </row>
    <row r="49" spans="1:10" ht="25.5" customHeight="1">
      <c r="A49" s="124"/>
      <c r="B49" s="127" t="s">
        <v>17</v>
      </c>
      <c r="C49" s="127" t="s">
        <v>5</v>
      </c>
      <c r="D49" s="128"/>
      <c r="E49" s="128"/>
      <c r="F49" s="129" t="s">
        <v>62</v>
      </c>
      <c r="G49" s="129"/>
      <c r="H49" s="129"/>
      <c r="I49" s="129" t="s">
        <v>29</v>
      </c>
      <c r="J49" s="129" t="s">
        <v>0</v>
      </c>
    </row>
    <row r="50" spans="1:10" ht="36.75" customHeight="1">
      <c r="A50" s="125"/>
      <c r="B50" s="130" t="s">
        <v>63</v>
      </c>
      <c r="C50" s="184" t="s">
        <v>64</v>
      </c>
      <c r="D50" s="185"/>
      <c r="E50" s="185"/>
      <c r="F50" s="136" t="s">
        <v>25</v>
      </c>
      <c r="G50" s="137"/>
      <c r="H50" s="137"/>
      <c r="I50" s="137">
        <f>'D.1.4 1 Pol'!G8</f>
        <v>0</v>
      </c>
      <c r="J50" s="134" t="str">
        <f>IF(I57=0,"",I50/I57*100)</f>
        <v/>
      </c>
    </row>
    <row r="51" spans="1:10" ht="36.75" customHeight="1">
      <c r="A51" s="125"/>
      <c r="B51" s="130" t="s">
        <v>65</v>
      </c>
      <c r="C51" s="184" t="s">
        <v>66</v>
      </c>
      <c r="D51" s="185"/>
      <c r="E51" s="185"/>
      <c r="F51" s="136" t="s">
        <v>25</v>
      </c>
      <c r="G51" s="137"/>
      <c r="H51" s="137"/>
      <c r="I51" s="137">
        <f>'D.1.4 1 Pol'!G47</f>
        <v>0</v>
      </c>
      <c r="J51" s="134" t="str">
        <f>IF(I57=0,"",I51/I57*100)</f>
        <v/>
      </c>
    </row>
    <row r="52" spans="1:10" ht="36.75" customHeight="1">
      <c r="A52" s="125"/>
      <c r="B52" s="130" t="s">
        <v>67</v>
      </c>
      <c r="C52" s="184" t="s">
        <v>68</v>
      </c>
      <c r="D52" s="185"/>
      <c r="E52" s="185"/>
      <c r="F52" s="136" t="s">
        <v>25</v>
      </c>
      <c r="G52" s="137"/>
      <c r="H52" s="137"/>
      <c r="I52" s="137">
        <f>'D.1.4 1 Pol'!G78</f>
        <v>0</v>
      </c>
      <c r="J52" s="134" t="str">
        <f>IF(I57=0,"",I52/I57*100)</f>
        <v/>
      </c>
    </row>
    <row r="53" spans="1:10" ht="36.75" customHeight="1">
      <c r="A53" s="125"/>
      <c r="B53" s="130" t="s">
        <v>69</v>
      </c>
      <c r="C53" s="184" t="s">
        <v>70</v>
      </c>
      <c r="D53" s="185"/>
      <c r="E53" s="185"/>
      <c r="F53" s="136" t="s">
        <v>25</v>
      </c>
      <c r="G53" s="137"/>
      <c r="H53" s="137"/>
      <c r="I53" s="137">
        <f>'D.1.4 1 Pol'!G104</f>
        <v>0</v>
      </c>
      <c r="J53" s="134" t="str">
        <f>IF(I57=0,"",I53/I57*100)</f>
        <v/>
      </c>
    </row>
    <row r="54" spans="1:10" ht="36.75" customHeight="1">
      <c r="A54" s="125"/>
      <c r="B54" s="130" t="s">
        <v>71</v>
      </c>
      <c r="C54" s="184" t="s">
        <v>72</v>
      </c>
      <c r="D54" s="185"/>
      <c r="E54" s="185"/>
      <c r="F54" s="136" t="s">
        <v>25</v>
      </c>
      <c r="G54" s="137"/>
      <c r="H54" s="137"/>
      <c r="I54" s="137">
        <f>'D.1.4 1 Pol'!G156</f>
        <v>0</v>
      </c>
      <c r="J54" s="134" t="str">
        <f>IF(I57=0,"",I54/I57*100)</f>
        <v/>
      </c>
    </row>
    <row r="55" spans="1:10" ht="36.75" customHeight="1">
      <c r="A55" s="125"/>
      <c r="B55" s="130" t="s">
        <v>73</v>
      </c>
      <c r="C55" s="184" t="s">
        <v>74</v>
      </c>
      <c r="D55" s="185"/>
      <c r="E55" s="185"/>
      <c r="F55" s="136" t="s">
        <v>25</v>
      </c>
      <c r="G55" s="137"/>
      <c r="H55" s="137"/>
      <c r="I55" s="137">
        <f>'D.1.4 1 Pol'!G195</f>
        <v>0</v>
      </c>
      <c r="J55" s="134" t="str">
        <f>IF(I57=0,"",I55/I57*100)</f>
        <v/>
      </c>
    </row>
    <row r="56" spans="1:10" ht="36.75" customHeight="1">
      <c r="A56" s="125"/>
      <c r="B56" s="130" t="s">
        <v>75</v>
      </c>
      <c r="C56" s="184" t="s">
        <v>27</v>
      </c>
      <c r="D56" s="185"/>
      <c r="E56" s="185"/>
      <c r="F56" s="136" t="s">
        <v>75</v>
      </c>
      <c r="G56" s="137"/>
      <c r="H56" s="137"/>
      <c r="I56" s="137">
        <f>'D.1.4 1 Pol'!G200</f>
        <v>0</v>
      </c>
      <c r="J56" s="134" t="str">
        <f>IF(I57=0,"",I56/I57*100)</f>
        <v/>
      </c>
    </row>
    <row r="57" spans="1:10" ht="25.5" customHeight="1">
      <c r="A57" s="126"/>
      <c r="B57" s="131" t="s">
        <v>1</v>
      </c>
      <c r="C57" s="132"/>
      <c r="D57" s="133"/>
      <c r="E57" s="133"/>
      <c r="F57" s="138"/>
      <c r="G57" s="139"/>
      <c r="H57" s="139"/>
      <c r="I57" s="139">
        <f>SUM(I50:I56)</f>
        <v>0</v>
      </c>
      <c r="J57" s="135">
        <f>SUM(J50:J56)</f>
        <v>0</v>
      </c>
    </row>
    <row r="58" spans="1:10">
      <c r="F58" s="88"/>
      <c r="G58" s="88"/>
      <c r="H58" s="88"/>
      <c r="I58" s="88"/>
      <c r="J58" s="89"/>
    </row>
    <row r="59" spans="1:10">
      <c r="F59" s="88"/>
      <c r="G59" s="88"/>
      <c r="H59" s="88"/>
      <c r="I59" s="88"/>
      <c r="J59" s="89"/>
    </row>
    <row r="60" spans="1:10">
      <c r="F60" s="88"/>
      <c r="G60" s="88"/>
      <c r="H60" s="88"/>
      <c r="I60" s="88"/>
      <c r="J60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>
      <c r="A4" s="50" t="s">
        <v>9</v>
      </c>
      <c r="B4" s="49"/>
      <c r="C4" s="238"/>
      <c r="D4" s="238"/>
      <c r="E4" s="238"/>
      <c r="F4" s="238"/>
      <c r="G4" s="239"/>
    </row>
    <row r="5" spans="1:7">
      <c r="B5" s="4"/>
      <c r="C5" s="5"/>
      <c r="D5" s="6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52" t="s">
        <v>77</v>
      </c>
      <c r="B1" s="252"/>
      <c r="C1" s="252"/>
      <c r="D1" s="252"/>
      <c r="E1" s="252"/>
      <c r="F1" s="252"/>
      <c r="G1" s="252"/>
      <c r="AG1" t="s">
        <v>78</v>
      </c>
    </row>
    <row r="2" spans="1:60" ht="24.95" customHeight="1">
      <c r="A2" s="141" t="s">
        <v>7</v>
      </c>
      <c r="B2" s="49" t="s">
        <v>50</v>
      </c>
      <c r="C2" s="253" t="s">
        <v>51</v>
      </c>
      <c r="D2" s="254"/>
      <c r="E2" s="254"/>
      <c r="F2" s="254"/>
      <c r="G2" s="255"/>
      <c r="AG2" t="s">
        <v>79</v>
      </c>
    </row>
    <row r="3" spans="1:60" ht="24.95" customHeight="1">
      <c r="A3" s="141" t="s">
        <v>8</v>
      </c>
      <c r="B3" s="49" t="s">
        <v>45</v>
      </c>
      <c r="C3" s="253" t="s">
        <v>46</v>
      </c>
      <c r="D3" s="254"/>
      <c r="E3" s="254"/>
      <c r="F3" s="254"/>
      <c r="G3" s="255"/>
      <c r="AC3" s="123" t="s">
        <v>79</v>
      </c>
      <c r="AG3" t="s">
        <v>80</v>
      </c>
    </row>
    <row r="4" spans="1:60" ht="24.95" customHeight="1">
      <c r="A4" s="142" t="s">
        <v>9</v>
      </c>
      <c r="B4" s="143" t="s">
        <v>43</v>
      </c>
      <c r="C4" s="256" t="s">
        <v>44</v>
      </c>
      <c r="D4" s="257"/>
      <c r="E4" s="257"/>
      <c r="F4" s="257"/>
      <c r="G4" s="258"/>
      <c r="AG4" t="s">
        <v>81</v>
      </c>
    </row>
    <row r="5" spans="1:60">
      <c r="D5" s="10"/>
    </row>
    <row r="6" spans="1:60" ht="38.25">
      <c r="A6" s="145" t="s">
        <v>82</v>
      </c>
      <c r="B6" s="147" t="s">
        <v>83</v>
      </c>
      <c r="C6" s="147" t="s">
        <v>84</v>
      </c>
      <c r="D6" s="146" t="s">
        <v>85</v>
      </c>
      <c r="E6" s="145" t="s">
        <v>86</v>
      </c>
      <c r="F6" s="144" t="s">
        <v>87</v>
      </c>
      <c r="G6" s="145" t="s">
        <v>29</v>
      </c>
      <c r="H6" s="148" t="s">
        <v>30</v>
      </c>
      <c r="I6" s="148" t="s">
        <v>88</v>
      </c>
      <c r="J6" s="148" t="s">
        <v>31</v>
      </c>
      <c r="K6" s="148" t="s">
        <v>89</v>
      </c>
      <c r="L6" s="148" t="s">
        <v>90</v>
      </c>
      <c r="M6" s="148" t="s">
        <v>91</v>
      </c>
      <c r="N6" s="148" t="s">
        <v>92</v>
      </c>
      <c r="O6" s="148" t="s">
        <v>93</v>
      </c>
      <c r="P6" s="148" t="s">
        <v>94</v>
      </c>
      <c r="Q6" s="148" t="s">
        <v>95</v>
      </c>
      <c r="R6" s="148" t="s">
        <v>96</v>
      </c>
      <c r="S6" s="148" t="s">
        <v>97</v>
      </c>
      <c r="T6" s="148" t="s">
        <v>98</v>
      </c>
      <c r="U6" s="148" t="s">
        <v>99</v>
      </c>
      <c r="V6" s="148" t="s">
        <v>100</v>
      </c>
      <c r="W6" s="148" t="s">
        <v>101</v>
      </c>
      <c r="X6" s="148" t="s">
        <v>102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>
      <c r="A8" s="162" t="s">
        <v>103</v>
      </c>
      <c r="B8" s="163" t="s">
        <v>63</v>
      </c>
      <c r="C8" s="177" t="s">
        <v>64</v>
      </c>
      <c r="D8" s="164"/>
      <c r="E8" s="165"/>
      <c r="F8" s="166"/>
      <c r="G8" s="166">
        <f>SUMIF(AG9:AG46,"&lt;&gt;NOR",G9:G46)</f>
        <v>0</v>
      </c>
      <c r="H8" s="166"/>
      <c r="I8" s="166">
        <f>SUM(I9:I46)</f>
        <v>0</v>
      </c>
      <c r="J8" s="166"/>
      <c r="K8" s="166">
        <f>SUM(K9:K46)</f>
        <v>0</v>
      </c>
      <c r="L8" s="166"/>
      <c r="M8" s="166">
        <f>SUM(M9:M46)</f>
        <v>0</v>
      </c>
      <c r="N8" s="166"/>
      <c r="O8" s="166">
        <f>SUM(O9:O46)</f>
        <v>0.14000000000000001</v>
      </c>
      <c r="P8" s="166"/>
      <c r="Q8" s="166">
        <f>SUM(Q9:Q46)</f>
        <v>0</v>
      </c>
      <c r="R8" s="166"/>
      <c r="S8" s="166"/>
      <c r="T8" s="167"/>
      <c r="U8" s="161"/>
      <c r="V8" s="161">
        <f>SUM(V9:V46)</f>
        <v>108.72000000000001</v>
      </c>
      <c r="W8" s="161"/>
      <c r="X8" s="161"/>
      <c r="AG8" t="s">
        <v>104</v>
      </c>
    </row>
    <row r="9" spans="1:60" outlineLevel="1">
      <c r="A9" s="168">
        <v>1</v>
      </c>
      <c r="B9" s="169" t="s">
        <v>105</v>
      </c>
      <c r="C9" s="178" t="s">
        <v>106</v>
      </c>
      <c r="D9" s="170" t="s">
        <v>107</v>
      </c>
      <c r="E9" s="171">
        <v>2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9.1900000000000003E-3</v>
      </c>
      <c r="O9" s="173">
        <f>ROUND(E9*N9,2)</f>
        <v>0.02</v>
      </c>
      <c r="P9" s="173">
        <v>0</v>
      </c>
      <c r="Q9" s="173">
        <f>ROUND(E9*P9,2)</f>
        <v>0</v>
      </c>
      <c r="R9" s="173"/>
      <c r="S9" s="173" t="s">
        <v>108</v>
      </c>
      <c r="T9" s="174" t="s">
        <v>109</v>
      </c>
      <c r="U9" s="159">
        <v>5.68</v>
      </c>
      <c r="V9" s="159">
        <f>ROUND(E9*U9,2)</f>
        <v>11.36</v>
      </c>
      <c r="W9" s="159"/>
      <c r="X9" s="159" t="s">
        <v>110</v>
      </c>
      <c r="Y9" s="149"/>
      <c r="Z9" s="149"/>
      <c r="AA9" s="149"/>
      <c r="AB9" s="149"/>
      <c r="AC9" s="149"/>
      <c r="AD9" s="149"/>
      <c r="AE9" s="149"/>
      <c r="AF9" s="149"/>
      <c r="AG9" s="149" t="s">
        <v>111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>
      <c r="A10" s="156"/>
      <c r="B10" s="157"/>
      <c r="C10" s="244" t="s">
        <v>112</v>
      </c>
      <c r="D10" s="245"/>
      <c r="E10" s="245"/>
      <c r="F10" s="245"/>
      <c r="G10" s="245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113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>
      <c r="A11" s="156"/>
      <c r="B11" s="157"/>
      <c r="C11" s="248" t="s">
        <v>114</v>
      </c>
      <c r="D11" s="249"/>
      <c r="E11" s="249"/>
      <c r="F11" s="249"/>
      <c r="G11" s="24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113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56"/>
      <c r="B12" s="157"/>
      <c r="C12" s="248" t="s">
        <v>115</v>
      </c>
      <c r="D12" s="249"/>
      <c r="E12" s="249"/>
      <c r="F12" s="249"/>
      <c r="G12" s="24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49"/>
      <c r="Z12" s="149"/>
      <c r="AA12" s="149"/>
      <c r="AB12" s="149"/>
      <c r="AC12" s="149"/>
      <c r="AD12" s="149"/>
      <c r="AE12" s="149"/>
      <c r="AF12" s="149"/>
      <c r="AG12" s="149" t="s">
        <v>113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6"/>
      <c r="B13" s="157"/>
      <c r="C13" s="240"/>
      <c r="D13" s="241"/>
      <c r="E13" s="241"/>
      <c r="F13" s="241"/>
      <c r="G13" s="241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116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68">
        <v>2</v>
      </c>
      <c r="B14" s="169" t="s">
        <v>117</v>
      </c>
      <c r="C14" s="178" t="s">
        <v>118</v>
      </c>
      <c r="D14" s="170" t="s">
        <v>107</v>
      </c>
      <c r="E14" s="171">
        <v>2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3">
        <v>9.1900000000000003E-3</v>
      </c>
      <c r="O14" s="173">
        <f>ROUND(E14*N14,2)</f>
        <v>0.02</v>
      </c>
      <c r="P14" s="173">
        <v>0</v>
      </c>
      <c r="Q14" s="173">
        <f>ROUND(E14*P14,2)</f>
        <v>0</v>
      </c>
      <c r="R14" s="173"/>
      <c r="S14" s="173" t="s">
        <v>108</v>
      </c>
      <c r="T14" s="174" t="s">
        <v>109</v>
      </c>
      <c r="U14" s="159">
        <v>5.68</v>
      </c>
      <c r="V14" s="159">
        <f>ROUND(E14*U14,2)</f>
        <v>11.36</v>
      </c>
      <c r="W14" s="159"/>
      <c r="X14" s="159" t="s">
        <v>110</v>
      </c>
      <c r="Y14" s="149"/>
      <c r="Z14" s="149"/>
      <c r="AA14" s="149"/>
      <c r="AB14" s="149"/>
      <c r="AC14" s="149"/>
      <c r="AD14" s="149"/>
      <c r="AE14" s="149"/>
      <c r="AF14" s="149"/>
      <c r="AG14" s="149" t="s">
        <v>111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56"/>
      <c r="B15" s="157"/>
      <c r="C15" s="244" t="s">
        <v>119</v>
      </c>
      <c r="D15" s="245"/>
      <c r="E15" s="245"/>
      <c r="F15" s="245"/>
      <c r="G15" s="245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49"/>
      <c r="Z15" s="149"/>
      <c r="AA15" s="149"/>
      <c r="AB15" s="149"/>
      <c r="AC15" s="149"/>
      <c r="AD15" s="149"/>
      <c r="AE15" s="149"/>
      <c r="AF15" s="149"/>
      <c r="AG15" s="149" t="s">
        <v>113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>
      <c r="A16" s="156"/>
      <c r="B16" s="157"/>
      <c r="C16" s="248" t="s">
        <v>120</v>
      </c>
      <c r="D16" s="249"/>
      <c r="E16" s="249"/>
      <c r="F16" s="249"/>
      <c r="G16" s="24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113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248" t="s">
        <v>121</v>
      </c>
      <c r="D17" s="249"/>
      <c r="E17" s="249"/>
      <c r="F17" s="249"/>
      <c r="G17" s="24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49"/>
      <c r="Z17" s="149"/>
      <c r="AA17" s="149"/>
      <c r="AB17" s="149"/>
      <c r="AC17" s="149"/>
      <c r="AD17" s="149"/>
      <c r="AE17" s="149"/>
      <c r="AF17" s="149"/>
      <c r="AG17" s="149" t="s">
        <v>113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56"/>
      <c r="B18" s="157"/>
      <c r="C18" s="248" t="s">
        <v>122</v>
      </c>
      <c r="D18" s="249"/>
      <c r="E18" s="249"/>
      <c r="F18" s="249"/>
      <c r="G18" s="24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113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>
      <c r="A19" s="156"/>
      <c r="B19" s="157"/>
      <c r="C19" s="240"/>
      <c r="D19" s="241"/>
      <c r="E19" s="241"/>
      <c r="F19" s="241"/>
      <c r="G19" s="241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116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>
      <c r="A20" s="168">
        <v>3</v>
      </c>
      <c r="B20" s="169" t="s">
        <v>123</v>
      </c>
      <c r="C20" s="178" t="s">
        <v>124</v>
      </c>
      <c r="D20" s="170" t="s">
        <v>107</v>
      </c>
      <c r="E20" s="171">
        <v>2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3">
        <v>9.1900000000000003E-3</v>
      </c>
      <c r="O20" s="173">
        <f>ROUND(E20*N20,2)</f>
        <v>0.02</v>
      </c>
      <c r="P20" s="173">
        <v>0</v>
      </c>
      <c r="Q20" s="173">
        <f>ROUND(E20*P20,2)</f>
        <v>0</v>
      </c>
      <c r="R20" s="173"/>
      <c r="S20" s="173" t="s">
        <v>108</v>
      </c>
      <c r="T20" s="174" t="s">
        <v>109</v>
      </c>
      <c r="U20" s="159">
        <v>5.68</v>
      </c>
      <c r="V20" s="159">
        <f>ROUND(E20*U20,2)</f>
        <v>11.36</v>
      </c>
      <c r="W20" s="159"/>
      <c r="X20" s="159" t="s">
        <v>110</v>
      </c>
      <c r="Y20" s="149"/>
      <c r="Z20" s="149"/>
      <c r="AA20" s="149"/>
      <c r="AB20" s="149"/>
      <c r="AC20" s="149"/>
      <c r="AD20" s="149"/>
      <c r="AE20" s="149"/>
      <c r="AF20" s="149"/>
      <c r="AG20" s="149" t="s">
        <v>111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56"/>
      <c r="B21" s="157"/>
      <c r="C21" s="244" t="s">
        <v>125</v>
      </c>
      <c r="D21" s="245"/>
      <c r="E21" s="245"/>
      <c r="F21" s="245"/>
      <c r="G21" s="245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49"/>
      <c r="Z21" s="149"/>
      <c r="AA21" s="149"/>
      <c r="AB21" s="149"/>
      <c r="AC21" s="149"/>
      <c r="AD21" s="149"/>
      <c r="AE21" s="149"/>
      <c r="AF21" s="149"/>
      <c r="AG21" s="149" t="s">
        <v>113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>
      <c r="A22" s="156"/>
      <c r="B22" s="157"/>
      <c r="C22" s="248" t="s">
        <v>126</v>
      </c>
      <c r="D22" s="249"/>
      <c r="E22" s="249"/>
      <c r="F22" s="249"/>
      <c r="G22" s="24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113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>
      <c r="A23" s="156"/>
      <c r="B23" s="157"/>
      <c r="C23" s="240"/>
      <c r="D23" s="241"/>
      <c r="E23" s="241"/>
      <c r="F23" s="241"/>
      <c r="G23" s="241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116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68">
        <v>4</v>
      </c>
      <c r="B24" s="169" t="s">
        <v>127</v>
      </c>
      <c r="C24" s="178" t="s">
        <v>128</v>
      </c>
      <c r="D24" s="170" t="s">
        <v>107</v>
      </c>
      <c r="E24" s="171">
        <v>2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73">
        <v>9.1900000000000003E-3</v>
      </c>
      <c r="O24" s="173">
        <f>ROUND(E24*N24,2)</f>
        <v>0.02</v>
      </c>
      <c r="P24" s="173">
        <v>0</v>
      </c>
      <c r="Q24" s="173">
        <f>ROUND(E24*P24,2)</f>
        <v>0</v>
      </c>
      <c r="R24" s="173"/>
      <c r="S24" s="173" t="s">
        <v>108</v>
      </c>
      <c r="T24" s="174" t="s">
        <v>109</v>
      </c>
      <c r="U24" s="159">
        <v>5.68</v>
      </c>
      <c r="V24" s="159">
        <f>ROUND(E24*U24,2)</f>
        <v>11.36</v>
      </c>
      <c r="W24" s="159"/>
      <c r="X24" s="159" t="s">
        <v>110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111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56"/>
      <c r="B25" s="157"/>
      <c r="C25" s="242"/>
      <c r="D25" s="243"/>
      <c r="E25" s="243"/>
      <c r="F25" s="243"/>
      <c r="G25" s="243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116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68">
        <v>5</v>
      </c>
      <c r="B26" s="169" t="s">
        <v>129</v>
      </c>
      <c r="C26" s="178" t="s">
        <v>130</v>
      </c>
      <c r="D26" s="170" t="s">
        <v>107</v>
      </c>
      <c r="E26" s="171">
        <v>2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3">
        <v>9.1900000000000003E-3</v>
      </c>
      <c r="O26" s="173">
        <f>ROUND(E26*N26,2)</f>
        <v>0.02</v>
      </c>
      <c r="P26" s="173">
        <v>0</v>
      </c>
      <c r="Q26" s="173">
        <f>ROUND(E26*P26,2)</f>
        <v>0</v>
      </c>
      <c r="R26" s="173"/>
      <c r="S26" s="173" t="s">
        <v>108</v>
      </c>
      <c r="T26" s="174" t="s">
        <v>109</v>
      </c>
      <c r="U26" s="159">
        <v>5.68</v>
      </c>
      <c r="V26" s="159">
        <f>ROUND(E26*U26,2)</f>
        <v>11.36</v>
      </c>
      <c r="W26" s="159"/>
      <c r="X26" s="159" t="s">
        <v>110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111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56"/>
      <c r="B27" s="157"/>
      <c r="C27" s="242"/>
      <c r="D27" s="243"/>
      <c r="E27" s="243"/>
      <c r="F27" s="243"/>
      <c r="G27" s="243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49"/>
      <c r="Z27" s="149"/>
      <c r="AA27" s="149"/>
      <c r="AB27" s="149"/>
      <c r="AC27" s="149"/>
      <c r="AD27" s="149"/>
      <c r="AE27" s="149"/>
      <c r="AF27" s="149"/>
      <c r="AG27" s="149" t="s">
        <v>116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>
      <c r="A28" s="168">
        <v>6</v>
      </c>
      <c r="B28" s="169" t="s">
        <v>129</v>
      </c>
      <c r="C28" s="178" t="s">
        <v>130</v>
      </c>
      <c r="D28" s="170" t="s">
        <v>107</v>
      </c>
      <c r="E28" s="171">
        <v>2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73">
        <v>9.1900000000000003E-3</v>
      </c>
      <c r="O28" s="173">
        <f>ROUND(E28*N28,2)</f>
        <v>0.02</v>
      </c>
      <c r="P28" s="173">
        <v>0</v>
      </c>
      <c r="Q28" s="173">
        <f>ROUND(E28*P28,2)</f>
        <v>0</v>
      </c>
      <c r="R28" s="173"/>
      <c r="S28" s="173" t="s">
        <v>108</v>
      </c>
      <c r="T28" s="174" t="s">
        <v>109</v>
      </c>
      <c r="U28" s="159">
        <v>5.68</v>
      </c>
      <c r="V28" s="159">
        <f>ROUND(E28*U28,2)</f>
        <v>11.36</v>
      </c>
      <c r="W28" s="159"/>
      <c r="X28" s="159" t="s">
        <v>110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111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>
      <c r="A29" s="156"/>
      <c r="B29" s="157"/>
      <c r="C29" s="242"/>
      <c r="D29" s="243"/>
      <c r="E29" s="243"/>
      <c r="F29" s="243"/>
      <c r="G29" s="243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116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68">
        <v>7</v>
      </c>
      <c r="B30" s="169" t="s">
        <v>131</v>
      </c>
      <c r="C30" s="178" t="s">
        <v>132</v>
      </c>
      <c r="D30" s="170" t="s">
        <v>107</v>
      </c>
      <c r="E30" s="171">
        <v>1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73">
        <v>9.1900000000000003E-3</v>
      </c>
      <c r="O30" s="173">
        <f>ROUND(E30*N30,2)</f>
        <v>0.01</v>
      </c>
      <c r="P30" s="173">
        <v>0</v>
      </c>
      <c r="Q30" s="173">
        <f>ROUND(E30*P30,2)</f>
        <v>0</v>
      </c>
      <c r="R30" s="173"/>
      <c r="S30" s="173" t="s">
        <v>108</v>
      </c>
      <c r="T30" s="174" t="s">
        <v>109</v>
      </c>
      <c r="U30" s="159">
        <v>5.68</v>
      </c>
      <c r="V30" s="159">
        <f>ROUND(E30*U30,2)</f>
        <v>5.68</v>
      </c>
      <c r="W30" s="159"/>
      <c r="X30" s="159" t="s">
        <v>110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111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56"/>
      <c r="B31" s="157"/>
      <c r="C31" s="242"/>
      <c r="D31" s="243"/>
      <c r="E31" s="243"/>
      <c r="F31" s="243"/>
      <c r="G31" s="243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116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68">
        <v>8</v>
      </c>
      <c r="B32" s="169" t="s">
        <v>133</v>
      </c>
      <c r="C32" s="178" t="s">
        <v>134</v>
      </c>
      <c r="D32" s="170" t="s">
        <v>107</v>
      </c>
      <c r="E32" s="171">
        <v>1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73">
        <v>9.1900000000000003E-3</v>
      </c>
      <c r="O32" s="173">
        <f>ROUND(E32*N32,2)</f>
        <v>0.01</v>
      </c>
      <c r="P32" s="173">
        <v>0</v>
      </c>
      <c r="Q32" s="173">
        <f>ROUND(E32*P32,2)</f>
        <v>0</v>
      </c>
      <c r="R32" s="173"/>
      <c r="S32" s="173" t="s">
        <v>108</v>
      </c>
      <c r="T32" s="174" t="s">
        <v>109</v>
      </c>
      <c r="U32" s="159">
        <v>5.68</v>
      </c>
      <c r="V32" s="159">
        <f>ROUND(E32*U32,2)</f>
        <v>5.68</v>
      </c>
      <c r="W32" s="159"/>
      <c r="X32" s="159" t="s">
        <v>110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111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56"/>
      <c r="B33" s="157"/>
      <c r="C33" s="242"/>
      <c r="D33" s="243"/>
      <c r="E33" s="243"/>
      <c r="F33" s="243"/>
      <c r="G33" s="243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116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68">
        <v>9</v>
      </c>
      <c r="B34" s="169" t="s">
        <v>135</v>
      </c>
      <c r="C34" s="178" t="s">
        <v>136</v>
      </c>
      <c r="D34" s="170" t="s">
        <v>137</v>
      </c>
      <c r="E34" s="171">
        <v>2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73">
        <v>0</v>
      </c>
      <c r="O34" s="173">
        <f>ROUND(E34*N34,2)</f>
        <v>0</v>
      </c>
      <c r="P34" s="173">
        <v>0</v>
      </c>
      <c r="Q34" s="173">
        <f>ROUND(E34*P34,2)</f>
        <v>0</v>
      </c>
      <c r="R34" s="173"/>
      <c r="S34" s="173" t="s">
        <v>108</v>
      </c>
      <c r="T34" s="174" t="s">
        <v>109</v>
      </c>
      <c r="U34" s="159">
        <v>0</v>
      </c>
      <c r="V34" s="159">
        <f>ROUND(E34*U34,2)</f>
        <v>0</v>
      </c>
      <c r="W34" s="159"/>
      <c r="X34" s="159" t="s">
        <v>110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111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>
      <c r="A35" s="156"/>
      <c r="B35" s="157"/>
      <c r="C35" s="242"/>
      <c r="D35" s="243"/>
      <c r="E35" s="243"/>
      <c r="F35" s="243"/>
      <c r="G35" s="243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116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ht="22.5" outlineLevel="1">
      <c r="A36" s="168">
        <v>10</v>
      </c>
      <c r="B36" s="169" t="s">
        <v>138</v>
      </c>
      <c r="C36" s="178" t="s">
        <v>139</v>
      </c>
      <c r="D36" s="170" t="s">
        <v>140</v>
      </c>
      <c r="E36" s="171">
        <v>1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3">
        <v>0</v>
      </c>
      <c r="O36" s="173">
        <f>ROUND(E36*N36,2)</f>
        <v>0</v>
      </c>
      <c r="P36" s="173">
        <v>0</v>
      </c>
      <c r="Q36" s="173">
        <f>ROUND(E36*P36,2)</f>
        <v>0</v>
      </c>
      <c r="R36" s="173"/>
      <c r="S36" s="173" t="s">
        <v>108</v>
      </c>
      <c r="T36" s="174" t="s">
        <v>109</v>
      </c>
      <c r="U36" s="159">
        <v>0.2</v>
      </c>
      <c r="V36" s="159">
        <f>ROUND(E36*U36,2)</f>
        <v>0.2</v>
      </c>
      <c r="W36" s="159"/>
      <c r="X36" s="159" t="s">
        <v>110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111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56"/>
      <c r="B37" s="157"/>
      <c r="C37" s="244" t="s">
        <v>141</v>
      </c>
      <c r="D37" s="245"/>
      <c r="E37" s="245"/>
      <c r="F37" s="245"/>
      <c r="G37" s="245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113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56"/>
      <c r="B38" s="157"/>
      <c r="C38" s="240"/>
      <c r="D38" s="241"/>
      <c r="E38" s="241"/>
      <c r="F38" s="241"/>
      <c r="G38" s="241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116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>
      <c r="A39" s="168">
        <v>11</v>
      </c>
      <c r="B39" s="169" t="s">
        <v>142</v>
      </c>
      <c r="C39" s="178" t="s">
        <v>143</v>
      </c>
      <c r="D39" s="170" t="s">
        <v>144</v>
      </c>
      <c r="E39" s="171">
        <v>24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73">
        <v>0</v>
      </c>
      <c r="O39" s="173">
        <f>ROUND(E39*N39,2)</f>
        <v>0</v>
      </c>
      <c r="P39" s="173">
        <v>0</v>
      </c>
      <c r="Q39" s="173">
        <f>ROUND(E39*P39,2)</f>
        <v>0</v>
      </c>
      <c r="R39" s="173" t="s">
        <v>145</v>
      </c>
      <c r="S39" s="173" t="s">
        <v>146</v>
      </c>
      <c r="T39" s="174" t="s">
        <v>146</v>
      </c>
      <c r="U39" s="159">
        <v>1</v>
      </c>
      <c r="V39" s="159">
        <f>ROUND(E39*U39,2)</f>
        <v>24</v>
      </c>
      <c r="W39" s="159"/>
      <c r="X39" s="159" t="s">
        <v>147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148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>
      <c r="A40" s="156"/>
      <c r="B40" s="157"/>
      <c r="C40" s="242"/>
      <c r="D40" s="243"/>
      <c r="E40" s="243"/>
      <c r="F40" s="243"/>
      <c r="G40" s="243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49"/>
      <c r="Z40" s="149"/>
      <c r="AA40" s="149"/>
      <c r="AB40" s="149"/>
      <c r="AC40" s="149"/>
      <c r="AD40" s="149"/>
      <c r="AE40" s="149"/>
      <c r="AF40" s="149"/>
      <c r="AG40" s="149" t="s">
        <v>116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>
      <c r="A41" s="168">
        <v>12</v>
      </c>
      <c r="B41" s="169" t="s">
        <v>149</v>
      </c>
      <c r="C41" s="178" t="s">
        <v>150</v>
      </c>
      <c r="D41" s="170" t="s">
        <v>144</v>
      </c>
      <c r="E41" s="171">
        <v>5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3">
        <v>0</v>
      </c>
      <c r="O41" s="173">
        <f>ROUND(E41*N41,2)</f>
        <v>0</v>
      </c>
      <c r="P41" s="173">
        <v>0</v>
      </c>
      <c r="Q41" s="173">
        <f>ROUND(E41*P41,2)</f>
        <v>0</v>
      </c>
      <c r="R41" s="173" t="s">
        <v>145</v>
      </c>
      <c r="S41" s="173" t="s">
        <v>146</v>
      </c>
      <c r="T41" s="174" t="s">
        <v>146</v>
      </c>
      <c r="U41" s="159">
        <v>1</v>
      </c>
      <c r="V41" s="159">
        <f>ROUND(E41*U41,2)</f>
        <v>5</v>
      </c>
      <c r="W41" s="159"/>
      <c r="X41" s="159" t="s">
        <v>147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148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56"/>
      <c r="B42" s="157"/>
      <c r="C42" s="244" t="s">
        <v>151</v>
      </c>
      <c r="D42" s="245"/>
      <c r="E42" s="245"/>
      <c r="F42" s="245"/>
      <c r="G42" s="245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113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56"/>
      <c r="B43" s="157"/>
      <c r="C43" s="240"/>
      <c r="D43" s="241"/>
      <c r="E43" s="241"/>
      <c r="F43" s="241"/>
      <c r="G43" s="241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116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56">
        <v>13</v>
      </c>
      <c r="B44" s="157" t="s">
        <v>152</v>
      </c>
      <c r="C44" s="179" t="s">
        <v>153</v>
      </c>
      <c r="D44" s="158" t="s">
        <v>0</v>
      </c>
      <c r="E44" s="175"/>
      <c r="F44" s="160"/>
      <c r="G44" s="159">
        <f>ROUND(E44*F44,2)</f>
        <v>0</v>
      </c>
      <c r="H44" s="160"/>
      <c r="I44" s="159">
        <f>ROUND(E44*H44,2)</f>
        <v>0</v>
      </c>
      <c r="J44" s="160"/>
      <c r="K44" s="159">
        <f>ROUND(E44*J44,2)</f>
        <v>0</v>
      </c>
      <c r="L44" s="159">
        <v>21</v>
      </c>
      <c r="M44" s="159">
        <f>G44*(1+L44/100)</f>
        <v>0</v>
      </c>
      <c r="N44" s="159">
        <v>0</v>
      </c>
      <c r="O44" s="159">
        <f>ROUND(E44*N44,2)</f>
        <v>0</v>
      </c>
      <c r="P44" s="159">
        <v>0</v>
      </c>
      <c r="Q44" s="159">
        <f>ROUND(E44*P44,2)</f>
        <v>0</v>
      </c>
      <c r="R44" s="159" t="s">
        <v>154</v>
      </c>
      <c r="S44" s="159" t="s">
        <v>146</v>
      </c>
      <c r="T44" s="159" t="s">
        <v>146</v>
      </c>
      <c r="U44" s="159">
        <v>0</v>
      </c>
      <c r="V44" s="159">
        <f>ROUND(E44*U44,2)</f>
        <v>0</v>
      </c>
      <c r="W44" s="159"/>
      <c r="X44" s="159" t="s">
        <v>155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156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>
      <c r="A45" s="156"/>
      <c r="B45" s="157"/>
      <c r="C45" s="250" t="s">
        <v>157</v>
      </c>
      <c r="D45" s="251"/>
      <c r="E45" s="251"/>
      <c r="F45" s="251"/>
      <c r="G45" s="251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158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>
      <c r="A46" s="156"/>
      <c r="B46" s="157"/>
      <c r="C46" s="240"/>
      <c r="D46" s="241"/>
      <c r="E46" s="241"/>
      <c r="F46" s="241"/>
      <c r="G46" s="241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116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>
      <c r="A47" s="162" t="s">
        <v>103</v>
      </c>
      <c r="B47" s="163" t="s">
        <v>65</v>
      </c>
      <c r="C47" s="177" t="s">
        <v>66</v>
      </c>
      <c r="D47" s="164"/>
      <c r="E47" s="165"/>
      <c r="F47" s="166"/>
      <c r="G47" s="166">
        <f>SUMIF(AG48:AG77,"&lt;&gt;NOR",G48:G77)</f>
        <v>0</v>
      </c>
      <c r="H47" s="166"/>
      <c r="I47" s="166">
        <f>SUM(I48:I77)</f>
        <v>0</v>
      </c>
      <c r="J47" s="166"/>
      <c r="K47" s="166">
        <f>SUM(K48:K77)</f>
        <v>0</v>
      </c>
      <c r="L47" s="166"/>
      <c r="M47" s="166">
        <f>SUM(M48:M77)</f>
        <v>0</v>
      </c>
      <c r="N47" s="166"/>
      <c r="O47" s="166">
        <f>SUM(O48:O77)</f>
        <v>7.0000000000000007E-2</v>
      </c>
      <c r="P47" s="166"/>
      <c r="Q47" s="166">
        <f>SUM(Q48:Q77)</f>
        <v>0</v>
      </c>
      <c r="R47" s="166"/>
      <c r="S47" s="166"/>
      <c r="T47" s="167"/>
      <c r="U47" s="161"/>
      <c r="V47" s="161">
        <f>SUM(V48:V77)</f>
        <v>35.950000000000003</v>
      </c>
      <c r="W47" s="161"/>
      <c r="X47" s="161"/>
      <c r="AG47" t="s">
        <v>104</v>
      </c>
    </row>
    <row r="48" spans="1:60" outlineLevel="1">
      <c r="A48" s="168">
        <v>14</v>
      </c>
      <c r="B48" s="169" t="s">
        <v>159</v>
      </c>
      <c r="C48" s="178" t="s">
        <v>160</v>
      </c>
      <c r="D48" s="170" t="s">
        <v>107</v>
      </c>
      <c r="E48" s="171">
        <v>1</v>
      </c>
      <c r="F48" s="172"/>
      <c r="G48" s="173">
        <f>ROUND(E48*F48,2)</f>
        <v>0</v>
      </c>
      <c r="H48" s="172"/>
      <c r="I48" s="173">
        <f>ROUND(E48*H48,2)</f>
        <v>0</v>
      </c>
      <c r="J48" s="172"/>
      <c r="K48" s="173">
        <f>ROUND(E48*J48,2)</f>
        <v>0</v>
      </c>
      <c r="L48" s="173">
        <v>21</v>
      </c>
      <c r="M48" s="173">
        <f>G48*(1+L48/100)</f>
        <v>0</v>
      </c>
      <c r="N48" s="173">
        <v>1.3860000000000001E-2</v>
      </c>
      <c r="O48" s="173">
        <f>ROUND(E48*N48,2)</f>
        <v>0.01</v>
      </c>
      <c r="P48" s="173">
        <v>0</v>
      </c>
      <c r="Q48" s="173">
        <f>ROUND(E48*P48,2)</f>
        <v>0</v>
      </c>
      <c r="R48" s="173" t="s">
        <v>154</v>
      </c>
      <c r="S48" s="173" t="s">
        <v>146</v>
      </c>
      <c r="T48" s="174" t="s">
        <v>146</v>
      </c>
      <c r="U48" s="159">
        <v>0.81</v>
      </c>
      <c r="V48" s="159">
        <f>ROUND(E48*U48,2)</f>
        <v>0.81</v>
      </c>
      <c r="W48" s="159"/>
      <c r="X48" s="159" t="s">
        <v>110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111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>
      <c r="A49" s="156"/>
      <c r="B49" s="157"/>
      <c r="C49" s="242"/>
      <c r="D49" s="243"/>
      <c r="E49" s="243"/>
      <c r="F49" s="243"/>
      <c r="G49" s="243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49"/>
      <c r="Z49" s="149"/>
      <c r="AA49" s="149"/>
      <c r="AB49" s="149"/>
      <c r="AC49" s="149"/>
      <c r="AD49" s="149"/>
      <c r="AE49" s="149"/>
      <c r="AF49" s="149"/>
      <c r="AG49" s="149" t="s">
        <v>116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>
      <c r="A50" s="168">
        <v>15</v>
      </c>
      <c r="B50" s="169" t="s">
        <v>161</v>
      </c>
      <c r="C50" s="178" t="s">
        <v>162</v>
      </c>
      <c r="D50" s="170" t="s">
        <v>107</v>
      </c>
      <c r="E50" s="171">
        <v>1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73">
        <v>9.1900000000000003E-3</v>
      </c>
      <c r="O50" s="173">
        <f>ROUND(E50*N50,2)</f>
        <v>0.01</v>
      </c>
      <c r="P50" s="173">
        <v>0</v>
      </c>
      <c r="Q50" s="173">
        <f>ROUND(E50*P50,2)</f>
        <v>0</v>
      </c>
      <c r="R50" s="173"/>
      <c r="S50" s="173" t="s">
        <v>108</v>
      </c>
      <c r="T50" s="174" t="s">
        <v>109</v>
      </c>
      <c r="U50" s="159">
        <v>5.68</v>
      </c>
      <c r="V50" s="159">
        <f>ROUND(E50*U50,2)</f>
        <v>5.68</v>
      </c>
      <c r="W50" s="159"/>
      <c r="X50" s="159" t="s">
        <v>110</v>
      </c>
      <c r="Y50" s="149"/>
      <c r="Z50" s="149"/>
      <c r="AA50" s="149"/>
      <c r="AB50" s="149"/>
      <c r="AC50" s="149"/>
      <c r="AD50" s="149"/>
      <c r="AE50" s="149"/>
      <c r="AF50" s="149"/>
      <c r="AG50" s="149" t="s">
        <v>111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>
      <c r="A51" s="156"/>
      <c r="B51" s="157"/>
      <c r="C51" s="244" t="s">
        <v>163</v>
      </c>
      <c r="D51" s="245"/>
      <c r="E51" s="245"/>
      <c r="F51" s="245"/>
      <c r="G51" s="245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49"/>
      <c r="Z51" s="149"/>
      <c r="AA51" s="149"/>
      <c r="AB51" s="149"/>
      <c r="AC51" s="149"/>
      <c r="AD51" s="149"/>
      <c r="AE51" s="149"/>
      <c r="AF51" s="149"/>
      <c r="AG51" s="149" t="s">
        <v>113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56"/>
      <c r="B52" s="157"/>
      <c r="C52" s="240"/>
      <c r="D52" s="241"/>
      <c r="E52" s="241"/>
      <c r="F52" s="241"/>
      <c r="G52" s="241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116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68">
        <v>16</v>
      </c>
      <c r="B53" s="169" t="s">
        <v>164</v>
      </c>
      <c r="C53" s="178" t="s">
        <v>165</v>
      </c>
      <c r="D53" s="170" t="s">
        <v>107</v>
      </c>
      <c r="E53" s="171">
        <v>1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3">
        <v>9.1900000000000003E-3</v>
      </c>
      <c r="O53" s="173">
        <f>ROUND(E53*N53,2)</f>
        <v>0.01</v>
      </c>
      <c r="P53" s="173">
        <v>0</v>
      </c>
      <c r="Q53" s="173">
        <f>ROUND(E53*P53,2)</f>
        <v>0</v>
      </c>
      <c r="R53" s="173"/>
      <c r="S53" s="173" t="s">
        <v>108</v>
      </c>
      <c r="T53" s="174" t="s">
        <v>109</v>
      </c>
      <c r="U53" s="159">
        <v>5.68</v>
      </c>
      <c r="V53" s="159">
        <f>ROUND(E53*U53,2)</f>
        <v>5.68</v>
      </c>
      <c r="W53" s="159"/>
      <c r="X53" s="159" t="s">
        <v>110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111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>
      <c r="A54" s="156"/>
      <c r="B54" s="157"/>
      <c r="C54" s="244" t="s">
        <v>166</v>
      </c>
      <c r="D54" s="245"/>
      <c r="E54" s="245"/>
      <c r="F54" s="245"/>
      <c r="G54" s="245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113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>
      <c r="A55" s="156"/>
      <c r="B55" s="157"/>
      <c r="C55" s="240"/>
      <c r="D55" s="241"/>
      <c r="E55" s="241"/>
      <c r="F55" s="241"/>
      <c r="G55" s="241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116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>
      <c r="A56" s="168">
        <v>17</v>
      </c>
      <c r="B56" s="169" t="s">
        <v>167</v>
      </c>
      <c r="C56" s="178" t="s">
        <v>168</v>
      </c>
      <c r="D56" s="170" t="s">
        <v>107</v>
      </c>
      <c r="E56" s="171">
        <v>1</v>
      </c>
      <c r="F56" s="172"/>
      <c r="G56" s="173">
        <f>ROUND(E56*F56,2)</f>
        <v>0</v>
      </c>
      <c r="H56" s="172"/>
      <c r="I56" s="173">
        <f>ROUND(E56*H56,2)</f>
        <v>0</v>
      </c>
      <c r="J56" s="172"/>
      <c r="K56" s="173">
        <f>ROUND(E56*J56,2)</f>
        <v>0</v>
      </c>
      <c r="L56" s="173">
        <v>21</v>
      </c>
      <c r="M56" s="173">
        <f>G56*(1+L56/100)</f>
        <v>0</v>
      </c>
      <c r="N56" s="173">
        <v>9.1900000000000003E-3</v>
      </c>
      <c r="O56" s="173">
        <f>ROUND(E56*N56,2)</f>
        <v>0.01</v>
      </c>
      <c r="P56" s="173">
        <v>0</v>
      </c>
      <c r="Q56" s="173">
        <f>ROUND(E56*P56,2)</f>
        <v>0</v>
      </c>
      <c r="R56" s="173"/>
      <c r="S56" s="173" t="s">
        <v>108</v>
      </c>
      <c r="T56" s="174" t="s">
        <v>109</v>
      </c>
      <c r="U56" s="159">
        <v>5.68</v>
      </c>
      <c r="V56" s="159">
        <f>ROUND(E56*U56,2)</f>
        <v>5.68</v>
      </c>
      <c r="W56" s="159"/>
      <c r="X56" s="159" t="s">
        <v>110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111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56"/>
      <c r="B57" s="157"/>
      <c r="C57" s="244" t="s">
        <v>169</v>
      </c>
      <c r="D57" s="245"/>
      <c r="E57" s="245"/>
      <c r="F57" s="245"/>
      <c r="G57" s="245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49"/>
      <c r="Z57" s="149"/>
      <c r="AA57" s="149"/>
      <c r="AB57" s="149"/>
      <c r="AC57" s="149"/>
      <c r="AD57" s="149"/>
      <c r="AE57" s="149"/>
      <c r="AF57" s="149"/>
      <c r="AG57" s="149" t="s">
        <v>113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>
      <c r="A58" s="156"/>
      <c r="B58" s="157"/>
      <c r="C58" s="240"/>
      <c r="D58" s="241"/>
      <c r="E58" s="241"/>
      <c r="F58" s="241"/>
      <c r="G58" s="241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116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>
      <c r="A59" s="168">
        <v>18</v>
      </c>
      <c r="B59" s="169" t="s">
        <v>170</v>
      </c>
      <c r="C59" s="178" t="s">
        <v>171</v>
      </c>
      <c r="D59" s="170" t="s">
        <v>107</v>
      </c>
      <c r="E59" s="171">
        <v>1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3">
        <v>9.1900000000000003E-3</v>
      </c>
      <c r="O59" s="173">
        <f>ROUND(E59*N59,2)</f>
        <v>0.01</v>
      </c>
      <c r="P59" s="173">
        <v>0</v>
      </c>
      <c r="Q59" s="173">
        <f>ROUND(E59*P59,2)</f>
        <v>0</v>
      </c>
      <c r="R59" s="173"/>
      <c r="S59" s="173" t="s">
        <v>108</v>
      </c>
      <c r="T59" s="174" t="s">
        <v>109</v>
      </c>
      <c r="U59" s="159">
        <v>5.68</v>
      </c>
      <c r="V59" s="159">
        <f>ROUND(E59*U59,2)</f>
        <v>5.68</v>
      </c>
      <c r="W59" s="159"/>
      <c r="X59" s="159" t="s">
        <v>110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111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>
      <c r="A60" s="156"/>
      <c r="B60" s="157"/>
      <c r="C60" s="244" t="s">
        <v>172</v>
      </c>
      <c r="D60" s="245"/>
      <c r="E60" s="245"/>
      <c r="F60" s="245"/>
      <c r="G60" s="245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49"/>
      <c r="Z60" s="149"/>
      <c r="AA60" s="149"/>
      <c r="AB60" s="149"/>
      <c r="AC60" s="149"/>
      <c r="AD60" s="149"/>
      <c r="AE60" s="149"/>
      <c r="AF60" s="149"/>
      <c r="AG60" s="149" t="s">
        <v>113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>
      <c r="A61" s="156"/>
      <c r="B61" s="157"/>
      <c r="C61" s="248" t="s">
        <v>173</v>
      </c>
      <c r="D61" s="249"/>
      <c r="E61" s="249"/>
      <c r="F61" s="249"/>
      <c r="G61" s="24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49"/>
      <c r="Z61" s="149"/>
      <c r="AA61" s="149"/>
      <c r="AB61" s="149"/>
      <c r="AC61" s="149"/>
      <c r="AD61" s="149"/>
      <c r="AE61" s="149"/>
      <c r="AF61" s="149"/>
      <c r="AG61" s="149" t="s">
        <v>113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>
      <c r="A62" s="156"/>
      <c r="B62" s="157"/>
      <c r="C62" s="240"/>
      <c r="D62" s="241"/>
      <c r="E62" s="241"/>
      <c r="F62" s="241"/>
      <c r="G62" s="241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116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68">
        <v>19</v>
      </c>
      <c r="B63" s="169" t="s">
        <v>174</v>
      </c>
      <c r="C63" s="178" t="s">
        <v>175</v>
      </c>
      <c r="D63" s="170" t="s">
        <v>107</v>
      </c>
      <c r="E63" s="171">
        <v>1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73">
        <v>9.1900000000000003E-3</v>
      </c>
      <c r="O63" s="173">
        <f>ROUND(E63*N63,2)</f>
        <v>0.01</v>
      </c>
      <c r="P63" s="173">
        <v>0</v>
      </c>
      <c r="Q63" s="173">
        <f>ROUND(E63*P63,2)</f>
        <v>0</v>
      </c>
      <c r="R63" s="173"/>
      <c r="S63" s="173" t="s">
        <v>108</v>
      </c>
      <c r="T63" s="174" t="s">
        <v>109</v>
      </c>
      <c r="U63" s="159">
        <v>5.68</v>
      </c>
      <c r="V63" s="159">
        <f>ROUND(E63*U63,2)</f>
        <v>5.68</v>
      </c>
      <c r="W63" s="159"/>
      <c r="X63" s="159" t="s">
        <v>110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111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>
      <c r="A64" s="156"/>
      <c r="B64" s="157"/>
      <c r="C64" s="242"/>
      <c r="D64" s="243"/>
      <c r="E64" s="243"/>
      <c r="F64" s="243"/>
      <c r="G64" s="243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116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>
      <c r="A65" s="168">
        <v>20</v>
      </c>
      <c r="B65" s="169" t="s">
        <v>176</v>
      </c>
      <c r="C65" s="178" t="s">
        <v>177</v>
      </c>
      <c r="D65" s="170" t="s">
        <v>107</v>
      </c>
      <c r="E65" s="171">
        <v>1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73">
        <v>9.1900000000000003E-3</v>
      </c>
      <c r="O65" s="173">
        <f>ROUND(E65*N65,2)</f>
        <v>0.01</v>
      </c>
      <c r="P65" s="173">
        <v>0</v>
      </c>
      <c r="Q65" s="173">
        <f>ROUND(E65*P65,2)</f>
        <v>0</v>
      </c>
      <c r="R65" s="173"/>
      <c r="S65" s="173" t="s">
        <v>108</v>
      </c>
      <c r="T65" s="174" t="s">
        <v>109</v>
      </c>
      <c r="U65" s="159">
        <v>5.68</v>
      </c>
      <c r="V65" s="159">
        <f>ROUND(E65*U65,2)</f>
        <v>5.68</v>
      </c>
      <c r="W65" s="159"/>
      <c r="X65" s="159" t="s">
        <v>110</v>
      </c>
      <c r="Y65" s="149"/>
      <c r="Z65" s="149"/>
      <c r="AA65" s="149"/>
      <c r="AB65" s="149"/>
      <c r="AC65" s="149"/>
      <c r="AD65" s="149"/>
      <c r="AE65" s="149"/>
      <c r="AF65" s="149"/>
      <c r="AG65" s="149" t="s">
        <v>111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>
      <c r="A66" s="156"/>
      <c r="B66" s="157"/>
      <c r="C66" s="244" t="s">
        <v>178</v>
      </c>
      <c r="D66" s="245"/>
      <c r="E66" s="245"/>
      <c r="F66" s="245"/>
      <c r="G66" s="245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49"/>
      <c r="Z66" s="149"/>
      <c r="AA66" s="149"/>
      <c r="AB66" s="149"/>
      <c r="AC66" s="149"/>
      <c r="AD66" s="149"/>
      <c r="AE66" s="149"/>
      <c r="AF66" s="149"/>
      <c r="AG66" s="149" t="s">
        <v>113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>
      <c r="A67" s="156"/>
      <c r="B67" s="157"/>
      <c r="C67" s="248" t="s">
        <v>179</v>
      </c>
      <c r="D67" s="249"/>
      <c r="E67" s="249"/>
      <c r="F67" s="249"/>
      <c r="G67" s="24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113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>
      <c r="A68" s="156"/>
      <c r="B68" s="157"/>
      <c r="C68" s="248" t="s">
        <v>180</v>
      </c>
      <c r="D68" s="249"/>
      <c r="E68" s="249"/>
      <c r="F68" s="249"/>
      <c r="G68" s="24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113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>
      <c r="A69" s="156"/>
      <c r="B69" s="157"/>
      <c r="C69" s="240"/>
      <c r="D69" s="241"/>
      <c r="E69" s="241"/>
      <c r="F69" s="241"/>
      <c r="G69" s="241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49"/>
      <c r="Z69" s="149"/>
      <c r="AA69" s="149"/>
      <c r="AB69" s="149"/>
      <c r="AC69" s="149"/>
      <c r="AD69" s="149"/>
      <c r="AE69" s="149"/>
      <c r="AF69" s="149"/>
      <c r="AG69" s="149" t="s">
        <v>116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ht="22.5" outlineLevel="1">
      <c r="A70" s="168">
        <v>21</v>
      </c>
      <c r="B70" s="169" t="s">
        <v>181</v>
      </c>
      <c r="C70" s="178" t="s">
        <v>182</v>
      </c>
      <c r="D70" s="170" t="s">
        <v>107</v>
      </c>
      <c r="E70" s="171">
        <v>1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3">
        <v>5.9000000000000003E-4</v>
      </c>
      <c r="O70" s="173">
        <f>ROUND(E70*N70,2)</f>
        <v>0</v>
      </c>
      <c r="P70" s="173">
        <v>0</v>
      </c>
      <c r="Q70" s="173">
        <f>ROUND(E70*P70,2)</f>
        <v>0</v>
      </c>
      <c r="R70" s="173"/>
      <c r="S70" s="173" t="s">
        <v>108</v>
      </c>
      <c r="T70" s="174" t="s">
        <v>109</v>
      </c>
      <c r="U70" s="159">
        <v>0.53</v>
      </c>
      <c r="V70" s="159">
        <f>ROUND(E70*U70,2)</f>
        <v>0.53</v>
      </c>
      <c r="W70" s="159"/>
      <c r="X70" s="159" t="s">
        <v>110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111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>
      <c r="A71" s="156"/>
      <c r="B71" s="157"/>
      <c r="C71" s="242"/>
      <c r="D71" s="243"/>
      <c r="E71" s="243"/>
      <c r="F71" s="243"/>
      <c r="G71" s="243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49"/>
      <c r="Z71" s="149"/>
      <c r="AA71" s="149"/>
      <c r="AB71" s="149"/>
      <c r="AC71" s="149"/>
      <c r="AD71" s="149"/>
      <c r="AE71" s="149"/>
      <c r="AF71" s="149"/>
      <c r="AG71" s="149" t="s">
        <v>116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2.5" outlineLevel="1">
      <c r="A72" s="168">
        <v>22</v>
      </c>
      <c r="B72" s="169" t="s">
        <v>183</v>
      </c>
      <c r="C72" s="178" t="s">
        <v>184</v>
      </c>
      <c r="D72" s="170" t="s">
        <v>107</v>
      </c>
      <c r="E72" s="171">
        <v>1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3">
        <v>5.9000000000000003E-4</v>
      </c>
      <c r="O72" s="173">
        <f>ROUND(E72*N72,2)</f>
        <v>0</v>
      </c>
      <c r="P72" s="173">
        <v>0</v>
      </c>
      <c r="Q72" s="173">
        <f>ROUND(E72*P72,2)</f>
        <v>0</v>
      </c>
      <c r="R72" s="173"/>
      <c r="S72" s="173" t="s">
        <v>108</v>
      </c>
      <c r="T72" s="174" t="s">
        <v>109</v>
      </c>
      <c r="U72" s="159">
        <v>0.53</v>
      </c>
      <c r="V72" s="159">
        <f>ROUND(E72*U72,2)</f>
        <v>0.53</v>
      </c>
      <c r="W72" s="159"/>
      <c r="X72" s="159" t="s">
        <v>110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111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>
      <c r="A73" s="156"/>
      <c r="B73" s="157"/>
      <c r="C73" s="242"/>
      <c r="D73" s="243"/>
      <c r="E73" s="243"/>
      <c r="F73" s="243"/>
      <c r="G73" s="243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116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>
      <c r="A74" s="168">
        <v>23</v>
      </c>
      <c r="B74" s="169" t="s">
        <v>185</v>
      </c>
      <c r="C74" s="178" t="s">
        <v>186</v>
      </c>
      <c r="D74" s="170" t="s">
        <v>137</v>
      </c>
      <c r="E74" s="171">
        <v>1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73">
        <v>0</v>
      </c>
      <c r="O74" s="173">
        <f>ROUND(E74*N74,2)</f>
        <v>0</v>
      </c>
      <c r="P74" s="173">
        <v>0</v>
      </c>
      <c r="Q74" s="173">
        <f>ROUND(E74*P74,2)</f>
        <v>0</v>
      </c>
      <c r="R74" s="173"/>
      <c r="S74" s="173" t="s">
        <v>108</v>
      </c>
      <c r="T74" s="174" t="s">
        <v>109</v>
      </c>
      <c r="U74" s="159">
        <v>0</v>
      </c>
      <c r="V74" s="159">
        <f>ROUND(E74*U74,2)</f>
        <v>0</v>
      </c>
      <c r="W74" s="159"/>
      <c r="X74" s="159" t="s">
        <v>110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111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>
      <c r="A75" s="156"/>
      <c r="B75" s="157"/>
      <c r="C75" s="242"/>
      <c r="D75" s="243"/>
      <c r="E75" s="243"/>
      <c r="F75" s="243"/>
      <c r="G75" s="243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49"/>
      <c r="Z75" s="149"/>
      <c r="AA75" s="149"/>
      <c r="AB75" s="149"/>
      <c r="AC75" s="149"/>
      <c r="AD75" s="149"/>
      <c r="AE75" s="149"/>
      <c r="AF75" s="149"/>
      <c r="AG75" s="149" t="s">
        <v>116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>
      <c r="A76" s="156">
        <v>24</v>
      </c>
      <c r="B76" s="157" t="s">
        <v>187</v>
      </c>
      <c r="C76" s="179" t="s">
        <v>188</v>
      </c>
      <c r="D76" s="158" t="s">
        <v>0</v>
      </c>
      <c r="E76" s="175"/>
      <c r="F76" s="160"/>
      <c r="G76" s="159">
        <f>ROUND(E76*F76,2)</f>
        <v>0</v>
      </c>
      <c r="H76" s="160"/>
      <c r="I76" s="159">
        <f>ROUND(E76*H76,2)</f>
        <v>0</v>
      </c>
      <c r="J76" s="160"/>
      <c r="K76" s="159">
        <f>ROUND(E76*J76,2)</f>
        <v>0</v>
      </c>
      <c r="L76" s="159">
        <v>21</v>
      </c>
      <c r="M76" s="159">
        <f>G76*(1+L76/100)</f>
        <v>0</v>
      </c>
      <c r="N76" s="159">
        <v>0</v>
      </c>
      <c r="O76" s="159">
        <f>ROUND(E76*N76,2)</f>
        <v>0</v>
      </c>
      <c r="P76" s="159">
        <v>0</v>
      </c>
      <c r="Q76" s="159">
        <f>ROUND(E76*P76,2)</f>
        <v>0</v>
      </c>
      <c r="R76" s="159" t="s">
        <v>154</v>
      </c>
      <c r="S76" s="159" t="s">
        <v>146</v>
      </c>
      <c r="T76" s="159" t="s">
        <v>146</v>
      </c>
      <c r="U76" s="159">
        <v>0</v>
      </c>
      <c r="V76" s="159">
        <f>ROUND(E76*U76,2)</f>
        <v>0</v>
      </c>
      <c r="W76" s="159"/>
      <c r="X76" s="159" t="s">
        <v>155</v>
      </c>
      <c r="Y76" s="149"/>
      <c r="Z76" s="149"/>
      <c r="AA76" s="149"/>
      <c r="AB76" s="149"/>
      <c r="AC76" s="149"/>
      <c r="AD76" s="149"/>
      <c r="AE76" s="149"/>
      <c r="AF76" s="149"/>
      <c r="AG76" s="149" t="s">
        <v>156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>
      <c r="A77" s="156"/>
      <c r="B77" s="157"/>
      <c r="C77" s="240"/>
      <c r="D77" s="241"/>
      <c r="E77" s="241"/>
      <c r="F77" s="241"/>
      <c r="G77" s="241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116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>
      <c r="A78" s="162" t="s">
        <v>103</v>
      </c>
      <c r="B78" s="163" t="s">
        <v>67</v>
      </c>
      <c r="C78" s="177" t="s">
        <v>68</v>
      </c>
      <c r="D78" s="164"/>
      <c r="E78" s="165"/>
      <c r="F78" s="166"/>
      <c r="G78" s="166">
        <f>SUMIF(AG79:AG103,"&lt;&gt;NOR",G79:G103)</f>
        <v>0</v>
      </c>
      <c r="H78" s="166"/>
      <c r="I78" s="166">
        <f>SUM(I79:I103)</f>
        <v>0</v>
      </c>
      <c r="J78" s="166"/>
      <c r="K78" s="166">
        <f>SUM(K79:K103)</f>
        <v>0</v>
      </c>
      <c r="L78" s="166"/>
      <c r="M78" s="166">
        <f>SUM(M79:M103)</f>
        <v>0</v>
      </c>
      <c r="N78" s="166"/>
      <c r="O78" s="166">
        <f>SUM(O79:O103)</f>
        <v>0.51</v>
      </c>
      <c r="P78" s="166"/>
      <c r="Q78" s="166">
        <f>SUM(Q79:Q103)</f>
        <v>0</v>
      </c>
      <c r="R78" s="166"/>
      <c r="S78" s="166"/>
      <c r="T78" s="167"/>
      <c r="U78" s="161"/>
      <c r="V78" s="161">
        <f>SUM(V79:V103)</f>
        <v>161.19999999999999</v>
      </c>
      <c r="W78" s="161"/>
      <c r="X78" s="161"/>
      <c r="AG78" t="s">
        <v>104</v>
      </c>
    </row>
    <row r="79" spans="1:60" outlineLevel="1">
      <c r="A79" s="168">
        <v>25</v>
      </c>
      <c r="B79" s="169" t="s">
        <v>189</v>
      </c>
      <c r="C79" s="178" t="s">
        <v>190</v>
      </c>
      <c r="D79" s="170" t="s">
        <v>191</v>
      </c>
      <c r="E79" s="171">
        <v>10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73">
        <v>7.4000000000000003E-3</v>
      </c>
      <c r="O79" s="173">
        <f>ROUND(E79*N79,2)</f>
        <v>7.0000000000000007E-2</v>
      </c>
      <c r="P79" s="173">
        <v>0</v>
      </c>
      <c r="Q79" s="173">
        <f>ROUND(E79*P79,2)</f>
        <v>0</v>
      </c>
      <c r="R79" s="173" t="s">
        <v>154</v>
      </c>
      <c r="S79" s="173" t="s">
        <v>146</v>
      </c>
      <c r="T79" s="174" t="s">
        <v>146</v>
      </c>
      <c r="U79" s="159">
        <v>0.42099999999999999</v>
      </c>
      <c r="V79" s="159">
        <f>ROUND(E79*U79,2)</f>
        <v>4.21</v>
      </c>
      <c r="W79" s="159"/>
      <c r="X79" s="159" t="s">
        <v>110</v>
      </c>
      <c r="Y79" s="149"/>
      <c r="Z79" s="149"/>
      <c r="AA79" s="149"/>
      <c r="AB79" s="149"/>
      <c r="AC79" s="149"/>
      <c r="AD79" s="149"/>
      <c r="AE79" s="149"/>
      <c r="AF79" s="149"/>
      <c r="AG79" s="149" t="s">
        <v>111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>
      <c r="A80" s="156"/>
      <c r="B80" s="157"/>
      <c r="C80" s="242"/>
      <c r="D80" s="243"/>
      <c r="E80" s="243"/>
      <c r="F80" s="243"/>
      <c r="G80" s="243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49"/>
      <c r="Z80" s="149"/>
      <c r="AA80" s="149"/>
      <c r="AB80" s="149"/>
      <c r="AC80" s="149"/>
      <c r="AD80" s="149"/>
      <c r="AE80" s="149"/>
      <c r="AF80" s="149"/>
      <c r="AG80" s="149" t="s">
        <v>116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>
      <c r="A81" s="168">
        <v>26</v>
      </c>
      <c r="B81" s="169" t="s">
        <v>192</v>
      </c>
      <c r="C81" s="178" t="s">
        <v>193</v>
      </c>
      <c r="D81" s="170" t="s">
        <v>191</v>
      </c>
      <c r="E81" s="171">
        <v>4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73">
        <v>8.6199999999999992E-3</v>
      </c>
      <c r="O81" s="173">
        <f>ROUND(E81*N81,2)</f>
        <v>0.03</v>
      </c>
      <c r="P81" s="173">
        <v>0</v>
      </c>
      <c r="Q81" s="173">
        <f>ROUND(E81*P81,2)</f>
        <v>0</v>
      </c>
      <c r="R81" s="173" t="s">
        <v>154</v>
      </c>
      <c r="S81" s="173" t="s">
        <v>146</v>
      </c>
      <c r="T81" s="174" t="s">
        <v>146</v>
      </c>
      <c r="U81" s="159">
        <v>0.47499999999999998</v>
      </c>
      <c r="V81" s="159">
        <f>ROUND(E81*U81,2)</f>
        <v>1.9</v>
      </c>
      <c r="W81" s="159"/>
      <c r="X81" s="159" t="s">
        <v>110</v>
      </c>
      <c r="Y81" s="149"/>
      <c r="Z81" s="149"/>
      <c r="AA81" s="149"/>
      <c r="AB81" s="149"/>
      <c r="AC81" s="149"/>
      <c r="AD81" s="149"/>
      <c r="AE81" s="149"/>
      <c r="AF81" s="149"/>
      <c r="AG81" s="149" t="s">
        <v>111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>
      <c r="A82" s="156"/>
      <c r="B82" s="157"/>
      <c r="C82" s="242"/>
      <c r="D82" s="243"/>
      <c r="E82" s="243"/>
      <c r="F82" s="243"/>
      <c r="G82" s="243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49"/>
      <c r="Z82" s="149"/>
      <c r="AA82" s="149"/>
      <c r="AB82" s="149"/>
      <c r="AC82" s="149"/>
      <c r="AD82" s="149"/>
      <c r="AE82" s="149"/>
      <c r="AF82" s="149"/>
      <c r="AG82" s="149" t="s">
        <v>116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>
      <c r="A83" s="168">
        <v>27</v>
      </c>
      <c r="B83" s="169" t="s">
        <v>194</v>
      </c>
      <c r="C83" s="178" t="s">
        <v>195</v>
      </c>
      <c r="D83" s="170" t="s">
        <v>140</v>
      </c>
      <c r="E83" s="171">
        <v>94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73">
        <v>0</v>
      </c>
      <c r="O83" s="173">
        <f>ROUND(E83*N83,2)</f>
        <v>0</v>
      </c>
      <c r="P83" s="173">
        <v>0</v>
      </c>
      <c r="Q83" s="173">
        <f>ROUND(E83*P83,2)</f>
        <v>0</v>
      </c>
      <c r="R83" s="173" t="s">
        <v>154</v>
      </c>
      <c r="S83" s="173" t="s">
        <v>146</v>
      </c>
      <c r="T83" s="174" t="s">
        <v>146</v>
      </c>
      <c r="U83" s="159">
        <v>0.23699999999999999</v>
      </c>
      <c r="V83" s="159">
        <f>ROUND(E83*U83,2)</f>
        <v>22.28</v>
      </c>
      <c r="W83" s="159"/>
      <c r="X83" s="159" t="s">
        <v>110</v>
      </c>
      <c r="Y83" s="149"/>
      <c r="Z83" s="149"/>
      <c r="AA83" s="149"/>
      <c r="AB83" s="149"/>
      <c r="AC83" s="149"/>
      <c r="AD83" s="149"/>
      <c r="AE83" s="149"/>
      <c r="AF83" s="149"/>
      <c r="AG83" s="149" t="s">
        <v>111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>
      <c r="A84" s="156"/>
      <c r="B84" s="157"/>
      <c r="C84" s="244" t="s">
        <v>196</v>
      </c>
      <c r="D84" s="245"/>
      <c r="E84" s="245"/>
      <c r="F84" s="245"/>
      <c r="G84" s="245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49"/>
      <c r="Z84" s="149"/>
      <c r="AA84" s="149"/>
      <c r="AB84" s="149"/>
      <c r="AC84" s="149"/>
      <c r="AD84" s="149"/>
      <c r="AE84" s="149"/>
      <c r="AF84" s="149"/>
      <c r="AG84" s="149" t="s">
        <v>113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>
      <c r="A85" s="156"/>
      <c r="B85" s="157"/>
      <c r="C85" s="240"/>
      <c r="D85" s="241"/>
      <c r="E85" s="241"/>
      <c r="F85" s="241"/>
      <c r="G85" s="241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49"/>
      <c r="Z85" s="149"/>
      <c r="AA85" s="149"/>
      <c r="AB85" s="149"/>
      <c r="AC85" s="149"/>
      <c r="AD85" s="149"/>
      <c r="AE85" s="149"/>
      <c r="AF85" s="149"/>
      <c r="AG85" s="149" t="s">
        <v>116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outlineLevel="1">
      <c r="A86" s="168">
        <v>28</v>
      </c>
      <c r="B86" s="169" t="s">
        <v>197</v>
      </c>
      <c r="C86" s="178" t="s">
        <v>198</v>
      </c>
      <c r="D86" s="170" t="s">
        <v>191</v>
      </c>
      <c r="E86" s="171">
        <v>76</v>
      </c>
      <c r="F86" s="172"/>
      <c r="G86" s="173">
        <f>ROUND(E86*F86,2)</f>
        <v>0</v>
      </c>
      <c r="H86" s="172"/>
      <c r="I86" s="173">
        <f>ROUND(E86*H86,2)</f>
        <v>0</v>
      </c>
      <c r="J86" s="172"/>
      <c r="K86" s="173">
        <f>ROUND(E86*J86,2)</f>
        <v>0</v>
      </c>
      <c r="L86" s="173">
        <v>21</v>
      </c>
      <c r="M86" s="173">
        <f>G86*(1+L86/100)</f>
        <v>0</v>
      </c>
      <c r="N86" s="173">
        <v>7.6000000000000004E-4</v>
      </c>
      <c r="O86" s="173">
        <f>ROUND(E86*N86,2)</f>
        <v>0.06</v>
      </c>
      <c r="P86" s="173">
        <v>0</v>
      </c>
      <c r="Q86" s="173">
        <f>ROUND(E86*P86,2)</f>
        <v>0</v>
      </c>
      <c r="R86" s="173" t="s">
        <v>154</v>
      </c>
      <c r="S86" s="173" t="s">
        <v>146</v>
      </c>
      <c r="T86" s="174" t="s">
        <v>146</v>
      </c>
      <c r="U86" s="159">
        <v>0.29737999999999998</v>
      </c>
      <c r="V86" s="159">
        <f>ROUND(E86*U86,2)</f>
        <v>22.6</v>
      </c>
      <c r="W86" s="159"/>
      <c r="X86" s="159" t="s">
        <v>110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111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>
      <c r="A87" s="156"/>
      <c r="B87" s="157"/>
      <c r="C87" s="246" t="s">
        <v>199</v>
      </c>
      <c r="D87" s="247"/>
      <c r="E87" s="247"/>
      <c r="F87" s="247"/>
      <c r="G87" s="247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158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>
      <c r="A88" s="156"/>
      <c r="B88" s="157"/>
      <c r="C88" s="240"/>
      <c r="D88" s="241"/>
      <c r="E88" s="241"/>
      <c r="F88" s="241"/>
      <c r="G88" s="241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116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1">
      <c r="A89" s="168">
        <v>29</v>
      </c>
      <c r="B89" s="169" t="s">
        <v>200</v>
      </c>
      <c r="C89" s="178" t="s">
        <v>201</v>
      </c>
      <c r="D89" s="170" t="s">
        <v>191</v>
      </c>
      <c r="E89" s="171">
        <v>190</v>
      </c>
      <c r="F89" s="172"/>
      <c r="G89" s="173">
        <f>ROUND(E89*F89,2)</f>
        <v>0</v>
      </c>
      <c r="H89" s="172"/>
      <c r="I89" s="173">
        <f>ROUND(E89*H89,2)</f>
        <v>0</v>
      </c>
      <c r="J89" s="172"/>
      <c r="K89" s="173">
        <f>ROUND(E89*J89,2)</f>
        <v>0</v>
      </c>
      <c r="L89" s="173">
        <v>21</v>
      </c>
      <c r="M89" s="173">
        <f>G89*(1+L89/100)</f>
        <v>0</v>
      </c>
      <c r="N89" s="173">
        <v>8.8000000000000003E-4</v>
      </c>
      <c r="O89" s="173">
        <f>ROUND(E89*N89,2)</f>
        <v>0.17</v>
      </c>
      <c r="P89" s="173">
        <v>0</v>
      </c>
      <c r="Q89" s="173">
        <f>ROUND(E89*P89,2)</f>
        <v>0</v>
      </c>
      <c r="R89" s="173" t="s">
        <v>154</v>
      </c>
      <c r="S89" s="173" t="s">
        <v>146</v>
      </c>
      <c r="T89" s="174" t="s">
        <v>146</v>
      </c>
      <c r="U89" s="159">
        <v>0.30737999999999999</v>
      </c>
      <c r="V89" s="159">
        <f>ROUND(E89*U89,2)</f>
        <v>58.4</v>
      </c>
      <c r="W89" s="159"/>
      <c r="X89" s="159" t="s">
        <v>110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111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>
      <c r="A90" s="156"/>
      <c r="B90" s="157"/>
      <c r="C90" s="246" t="s">
        <v>199</v>
      </c>
      <c r="D90" s="247"/>
      <c r="E90" s="247"/>
      <c r="F90" s="247"/>
      <c r="G90" s="247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158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>
      <c r="A91" s="156"/>
      <c r="B91" s="157"/>
      <c r="C91" s="240"/>
      <c r="D91" s="241"/>
      <c r="E91" s="241"/>
      <c r="F91" s="241"/>
      <c r="G91" s="241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116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ht="22.5" outlineLevel="1">
      <c r="A92" s="168">
        <v>30</v>
      </c>
      <c r="B92" s="169" t="s">
        <v>202</v>
      </c>
      <c r="C92" s="178" t="s">
        <v>203</v>
      </c>
      <c r="D92" s="170" t="s">
        <v>191</v>
      </c>
      <c r="E92" s="171">
        <v>64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21</v>
      </c>
      <c r="M92" s="173">
        <f>G92*(1+L92/100)</f>
        <v>0</v>
      </c>
      <c r="N92" s="173">
        <v>1.01E-3</v>
      </c>
      <c r="O92" s="173">
        <f>ROUND(E92*N92,2)</f>
        <v>0.06</v>
      </c>
      <c r="P92" s="173">
        <v>0</v>
      </c>
      <c r="Q92" s="173">
        <f>ROUND(E92*P92,2)</f>
        <v>0</v>
      </c>
      <c r="R92" s="173" t="s">
        <v>154</v>
      </c>
      <c r="S92" s="173" t="s">
        <v>146</v>
      </c>
      <c r="T92" s="174" t="s">
        <v>146</v>
      </c>
      <c r="U92" s="159">
        <v>0.31738</v>
      </c>
      <c r="V92" s="159">
        <f>ROUND(E92*U92,2)</f>
        <v>20.309999999999999</v>
      </c>
      <c r="W92" s="159"/>
      <c r="X92" s="159" t="s">
        <v>110</v>
      </c>
      <c r="Y92" s="149"/>
      <c r="Z92" s="149"/>
      <c r="AA92" s="149"/>
      <c r="AB92" s="149"/>
      <c r="AC92" s="149"/>
      <c r="AD92" s="149"/>
      <c r="AE92" s="149"/>
      <c r="AF92" s="149"/>
      <c r="AG92" s="149" t="s">
        <v>111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>
      <c r="A93" s="156"/>
      <c r="B93" s="157"/>
      <c r="C93" s="246" t="s">
        <v>199</v>
      </c>
      <c r="D93" s="247"/>
      <c r="E93" s="247"/>
      <c r="F93" s="247"/>
      <c r="G93" s="247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49"/>
      <c r="Z93" s="149"/>
      <c r="AA93" s="149"/>
      <c r="AB93" s="149"/>
      <c r="AC93" s="149"/>
      <c r="AD93" s="149"/>
      <c r="AE93" s="149"/>
      <c r="AF93" s="149"/>
      <c r="AG93" s="149" t="s">
        <v>158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>
      <c r="A94" s="156"/>
      <c r="B94" s="157"/>
      <c r="C94" s="240"/>
      <c r="D94" s="241"/>
      <c r="E94" s="241"/>
      <c r="F94" s="241"/>
      <c r="G94" s="241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49"/>
      <c r="Z94" s="149"/>
      <c r="AA94" s="149"/>
      <c r="AB94" s="149"/>
      <c r="AC94" s="149"/>
      <c r="AD94" s="149"/>
      <c r="AE94" s="149"/>
      <c r="AF94" s="149"/>
      <c r="AG94" s="149" t="s">
        <v>116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outlineLevel="1">
      <c r="A95" s="168">
        <v>31</v>
      </c>
      <c r="B95" s="169" t="s">
        <v>204</v>
      </c>
      <c r="C95" s="178" t="s">
        <v>205</v>
      </c>
      <c r="D95" s="170" t="s">
        <v>191</v>
      </c>
      <c r="E95" s="171">
        <v>72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21</v>
      </c>
      <c r="M95" s="173">
        <f>G95*(1+L95/100)</f>
        <v>0</v>
      </c>
      <c r="N95" s="173">
        <v>1.6000000000000001E-3</v>
      </c>
      <c r="O95" s="173">
        <f>ROUND(E95*N95,2)</f>
        <v>0.12</v>
      </c>
      <c r="P95" s="173">
        <v>0</v>
      </c>
      <c r="Q95" s="173">
        <f>ROUND(E95*P95,2)</f>
        <v>0</v>
      </c>
      <c r="R95" s="173" t="s">
        <v>154</v>
      </c>
      <c r="S95" s="173" t="s">
        <v>146</v>
      </c>
      <c r="T95" s="174" t="s">
        <v>146</v>
      </c>
      <c r="U95" s="159">
        <v>0.33332000000000001</v>
      </c>
      <c r="V95" s="159">
        <f>ROUND(E95*U95,2)</f>
        <v>24</v>
      </c>
      <c r="W95" s="159"/>
      <c r="X95" s="159" t="s">
        <v>110</v>
      </c>
      <c r="Y95" s="149"/>
      <c r="Z95" s="149"/>
      <c r="AA95" s="149"/>
      <c r="AB95" s="149"/>
      <c r="AC95" s="149"/>
      <c r="AD95" s="149"/>
      <c r="AE95" s="149"/>
      <c r="AF95" s="149"/>
      <c r="AG95" s="149" t="s">
        <v>111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>
      <c r="A96" s="156"/>
      <c r="B96" s="157"/>
      <c r="C96" s="246" t="s">
        <v>199</v>
      </c>
      <c r="D96" s="247"/>
      <c r="E96" s="247"/>
      <c r="F96" s="247"/>
      <c r="G96" s="247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49"/>
      <c r="Z96" s="149"/>
      <c r="AA96" s="149"/>
      <c r="AB96" s="149"/>
      <c r="AC96" s="149"/>
      <c r="AD96" s="149"/>
      <c r="AE96" s="149"/>
      <c r="AF96" s="149"/>
      <c r="AG96" s="149" t="s">
        <v>158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>
      <c r="A97" s="156"/>
      <c r="B97" s="157"/>
      <c r="C97" s="240"/>
      <c r="D97" s="241"/>
      <c r="E97" s="241"/>
      <c r="F97" s="241"/>
      <c r="G97" s="241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49"/>
      <c r="Z97" s="149"/>
      <c r="AA97" s="149"/>
      <c r="AB97" s="149"/>
      <c r="AC97" s="149"/>
      <c r="AD97" s="149"/>
      <c r="AE97" s="149"/>
      <c r="AF97" s="149"/>
      <c r="AG97" s="149" t="s">
        <v>116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>
      <c r="A98" s="168">
        <v>32</v>
      </c>
      <c r="B98" s="169" t="s">
        <v>206</v>
      </c>
      <c r="C98" s="178" t="s">
        <v>207</v>
      </c>
      <c r="D98" s="170" t="s">
        <v>191</v>
      </c>
      <c r="E98" s="171">
        <v>412</v>
      </c>
      <c r="F98" s="172"/>
      <c r="G98" s="173">
        <f>ROUND(E98*F98,2)</f>
        <v>0</v>
      </c>
      <c r="H98" s="172"/>
      <c r="I98" s="173">
        <f>ROUND(E98*H98,2)</f>
        <v>0</v>
      </c>
      <c r="J98" s="172"/>
      <c r="K98" s="173">
        <f>ROUND(E98*J98,2)</f>
        <v>0</v>
      </c>
      <c r="L98" s="173">
        <v>21</v>
      </c>
      <c r="M98" s="173">
        <f>G98*(1+L98/100)</f>
        <v>0</v>
      </c>
      <c r="N98" s="173">
        <v>0</v>
      </c>
      <c r="O98" s="173">
        <f>ROUND(E98*N98,2)</f>
        <v>0</v>
      </c>
      <c r="P98" s="173">
        <v>0</v>
      </c>
      <c r="Q98" s="173">
        <f>ROUND(E98*P98,2)</f>
        <v>0</v>
      </c>
      <c r="R98" s="173" t="s">
        <v>154</v>
      </c>
      <c r="S98" s="173" t="s">
        <v>146</v>
      </c>
      <c r="T98" s="174" t="s">
        <v>146</v>
      </c>
      <c r="U98" s="159">
        <v>1.7999999999999999E-2</v>
      </c>
      <c r="V98" s="159">
        <f>ROUND(E98*U98,2)</f>
        <v>7.42</v>
      </c>
      <c r="W98" s="159"/>
      <c r="X98" s="159" t="s">
        <v>110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111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>
      <c r="A99" s="156"/>
      <c r="B99" s="157"/>
      <c r="C99" s="242"/>
      <c r="D99" s="243"/>
      <c r="E99" s="243"/>
      <c r="F99" s="243"/>
      <c r="G99" s="243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116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ht="22.5" outlineLevel="1">
      <c r="A100" s="168">
        <v>33</v>
      </c>
      <c r="B100" s="169" t="s">
        <v>208</v>
      </c>
      <c r="C100" s="178" t="s">
        <v>209</v>
      </c>
      <c r="D100" s="170" t="s">
        <v>191</v>
      </c>
      <c r="E100" s="171">
        <v>4</v>
      </c>
      <c r="F100" s="172"/>
      <c r="G100" s="173">
        <f>ROUND(E100*F100,2)</f>
        <v>0</v>
      </c>
      <c r="H100" s="172"/>
      <c r="I100" s="173">
        <f>ROUND(E100*H100,2)</f>
        <v>0</v>
      </c>
      <c r="J100" s="172"/>
      <c r="K100" s="173">
        <f>ROUND(E100*J100,2)</f>
        <v>0</v>
      </c>
      <c r="L100" s="173">
        <v>21</v>
      </c>
      <c r="M100" s="173">
        <f>G100*(1+L100/100)</f>
        <v>0</v>
      </c>
      <c r="N100" s="173">
        <v>0</v>
      </c>
      <c r="O100" s="173">
        <f>ROUND(E100*N100,2)</f>
        <v>0</v>
      </c>
      <c r="P100" s="173">
        <v>0</v>
      </c>
      <c r="Q100" s="173">
        <f>ROUND(E100*P100,2)</f>
        <v>0</v>
      </c>
      <c r="R100" s="173" t="s">
        <v>154</v>
      </c>
      <c r="S100" s="173" t="s">
        <v>146</v>
      </c>
      <c r="T100" s="174" t="s">
        <v>146</v>
      </c>
      <c r="U100" s="159">
        <v>2.1000000000000001E-2</v>
      </c>
      <c r="V100" s="159">
        <f>ROUND(E100*U100,2)</f>
        <v>0.08</v>
      </c>
      <c r="W100" s="159"/>
      <c r="X100" s="159" t="s">
        <v>110</v>
      </c>
      <c r="Y100" s="149"/>
      <c r="Z100" s="149"/>
      <c r="AA100" s="149"/>
      <c r="AB100" s="149"/>
      <c r="AC100" s="149"/>
      <c r="AD100" s="149"/>
      <c r="AE100" s="149"/>
      <c r="AF100" s="149"/>
      <c r="AG100" s="149" t="s">
        <v>111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>
      <c r="A101" s="156"/>
      <c r="B101" s="157"/>
      <c r="C101" s="242"/>
      <c r="D101" s="243"/>
      <c r="E101" s="243"/>
      <c r="F101" s="243"/>
      <c r="G101" s="243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116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>
      <c r="A102" s="156">
        <v>34</v>
      </c>
      <c r="B102" s="157" t="s">
        <v>210</v>
      </c>
      <c r="C102" s="179" t="s">
        <v>211</v>
      </c>
      <c r="D102" s="158" t="s">
        <v>0</v>
      </c>
      <c r="E102" s="175"/>
      <c r="F102" s="160"/>
      <c r="G102" s="159">
        <f>ROUND(E102*F102,2)</f>
        <v>0</v>
      </c>
      <c r="H102" s="160"/>
      <c r="I102" s="159">
        <f>ROUND(E102*H102,2)</f>
        <v>0</v>
      </c>
      <c r="J102" s="160"/>
      <c r="K102" s="159">
        <f>ROUND(E102*J102,2)</f>
        <v>0</v>
      </c>
      <c r="L102" s="159">
        <v>21</v>
      </c>
      <c r="M102" s="159">
        <f>G102*(1+L102/100)</f>
        <v>0</v>
      </c>
      <c r="N102" s="159">
        <v>0</v>
      </c>
      <c r="O102" s="159">
        <f>ROUND(E102*N102,2)</f>
        <v>0</v>
      </c>
      <c r="P102" s="159">
        <v>0</v>
      </c>
      <c r="Q102" s="159">
        <f>ROUND(E102*P102,2)</f>
        <v>0</v>
      </c>
      <c r="R102" s="159" t="s">
        <v>154</v>
      </c>
      <c r="S102" s="159" t="s">
        <v>146</v>
      </c>
      <c r="T102" s="159" t="s">
        <v>146</v>
      </c>
      <c r="U102" s="159">
        <v>0</v>
      </c>
      <c r="V102" s="159">
        <f>ROUND(E102*U102,2)</f>
        <v>0</v>
      </c>
      <c r="W102" s="159"/>
      <c r="X102" s="159" t="s">
        <v>155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156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>
      <c r="A103" s="156"/>
      <c r="B103" s="157"/>
      <c r="C103" s="240"/>
      <c r="D103" s="241"/>
      <c r="E103" s="241"/>
      <c r="F103" s="241"/>
      <c r="G103" s="241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116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>
      <c r="A104" s="162" t="s">
        <v>103</v>
      </c>
      <c r="B104" s="163" t="s">
        <v>69</v>
      </c>
      <c r="C104" s="177" t="s">
        <v>70</v>
      </c>
      <c r="D104" s="164"/>
      <c r="E104" s="165"/>
      <c r="F104" s="166"/>
      <c r="G104" s="166">
        <f>SUMIF(AG105:AG155,"&lt;&gt;NOR",G105:G155)</f>
        <v>0</v>
      </c>
      <c r="H104" s="166"/>
      <c r="I104" s="166">
        <f>SUM(I105:I155)</f>
        <v>0</v>
      </c>
      <c r="J104" s="166"/>
      <c r="K104" s="166">
        <f>SUM(K105:K155)</f>
        <v>0</v>
      </c>
      <c r="L104" s="166"/>
      <c r="M104" s="166">
        <f>SUM(M105:M155)</f>
        <v>0</v>
      </c>
      <c r="N104" s="166"/>
      <c r="O104" s="166">
        <f>SUM(O105:O155)</f>
        <v>6.0000000000000005E-2</v>
      </c>
      <c r="P104" s="166"/>
      <c r="Q104" s="166">
        <f>SUM(Q105:Q155)</f>
        <v>0</v>
      </c>
      <c r="R104" s="166"/>
      <c r="S104" s="166"/>
      <c r="T104" s="167"/>
      <c r="U104" s="161"/>
      <c r="V104" s="161">
        <f>SUM(V105:V155)</f>
        <v>30.69</v>
      </c>
      <c r="W104" s="161"/>
      <c r="X104" s="161"/>
      <c r="AG104" t="s">
        <v>104</v>
      </c>
    </row>
    <row r="105" spans="1:60" ht="22.5" outlineLevel="1">
      <c r="A105" s="168">
        <v>35</v>
      </c>
      <c r="B105" s="169" t="s">
        <v>212</v>
      </c>
      <c r="C105" s="178" t="s">
        <v>213</v>
      </c>
      <c r="D105" s="170" t="s">
        <v>140</v>
      </c>
      <c r="E105" s="171">
        <v>1</v>
      </c>
      <c r="F105" s="172"/>
      <c r="G105" s="173">
        <f>ROUND(E105*F105,2)</f>
        <v>0</v>
      </c>
      <c r="H105" s="172"/>
      <c r="I105" s="173">
        <f>ROUND(E105*H105,2)</f>
        <v>0</v>
      </c>
      <c r="J105" s="172"/>
      <c r="K105" s="173">
        <f>ROUND(E105*J105,2)</f>
        <v>0</v>
      </c>
      <c r="L105" s="173">
        <v>21</v>
      </c>
      <c r="M105" s="173">
        <f>G105*(1+L105/100)</f>
        <v>0</v>
      </c>
      <c r="N105" s="173">
        <v>3.4000000000000002E-4</v>
      </c>
      <c r="O105" s="173">
        <f>ROUND(E105*N105,2)</f>
        <v>0</v>
      </c>
      <c r="P105" s="173">
        <v>0</v>
      </c>
      <c r="Q105" s="173">
        <f>ROUND(E105*P105,2)</f>
        <v>0</v>
      </c>
      <c r="R105" s="173" t="s">
        <v>154</v>
      </c>
      <c r="S105" s="173" t="s">
        <v>146</v>
      </c>
      <c r="T105" s="174" t="s">
        <v>146</v>
      </c>
      <c r="U105" s="159">
        <v>0.20599999999999999</v>
      </c>
      <c r="V105" s="159">
        <f>ROUND(E105*U105,2)</f>
        <v>0.21</v>
      </c>
      <c r="W105" s="159"/>
      <c r="X105" s="159" t="s">
        <v>110</v>
      </c>
      <c r="Y105" s="149"/>
      <c r="Z105" s="149"/>
      <c r="AA105" s="149"/>
      <c r="AB105" s="149"/>
      <c r="AC105" s="149"/>
      <c r="AD105" s="149"/>
      <c r="AE105" s="149"/>
      <c r="AF105" s="149"/>
      <c r="AG105" s="149" t="s">
        <v>111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>
      <c r="A106" s="156"/>
      <c r="B106" s="157"/>
      <c r="C106" s="242"/>
      <c r="D106" s="243"/>
      <c r="E106" s="243"/>
      <c r="F106" s="243"/>
      <c r="G106" s="243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116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>
      <c r="A107" s="168">
        <v>36</v>
      </c>
      <c r="B107" s="169" t="s">
        <v>214</v>
      </c>
      <c r="C107" s="178" t="s">
        <v>215</v>
      </c>
      <c r="D107" s="170" t="s">
        <v>140</v>
      </c>
      <c r="E107" s="171">
        <v>4</v>
      </c>
      <c r="F107" s="172"/>
      <c r="G107" s="173">
        <f>ROUND(E107*F107,2)</f>
        <v>0</v>
      </c>
      <c r="H107" s="172"/>
      <c r="I107" s="173">
        <f>ROUND(E107*H107,2)</f>
        <v>0</v>
      </c>
      <c r="J107" s="172"/>
      <c r="K107" s="173">
        <f>ROUND(E107*J107,2)</f>
        <v>0</v>
      </c>
      <c r="L107" s="173">
        <v>21</v>
      </c>
      <c r="M107" s="173">
        <f>G107*(1+L107/100)</f>
        <v>0</v>
      </c>
      <c r="N107" s="173">
        <v>1E-4</v>
      </c>
      <c r="O107" s="173">
        <f>ROUND(E107*N107,2)</f>
        <v>0</v>
      </c>
      <c r="P107" s="173">
        <v>0</v>
      </c>
      <c r="Q107" s="173">
        <f>ROUND(E107*P107,2)</f>
        <v>0</v>
      </c>
      <c r="R107" s="173" t="s">
        <v>154</v>
      </c>
      <c r="S107" s="173" t="s">
        <v>146</v>
      </c>
      <c r="T107" s="174" t="s">
        <v>146</v>
      </c>
      <c r="U107" s="159">
        <v>6.2E-2</v>
      </c>
      <c r="V107" s="159">
        <f>ROUND(E107*U107,2)</f>
        <v>0.25</v>
      </c>
      <c r="W107" s="159"/>
      <c r="X107" s="159" t="s">
        <v>110</v>
      </c>
      <c r="Y107" s="149"/>
      <c r="Z107" s="149"/>
      <c r="AA107" s="149"/>
      <c r="AB107" s="149"/>
      <c r="AC107" s="149"/>
      <c r="AD107" s="149"/>
      <c r="AE107" s="149"/>
      <c r="AF107" s="149"/>
      <c r="AG107" s="149" t="s">
        <v>111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>
      <c r="A108" s="156"/>
      <c r="B108" s="157"/>
      <c r="C108" s="242"/>
      <c r="D108" s="243"/>
      <c r="E108" s="243"/>
      <c r="F108" s="243"/>
      <c r="G108" s="243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116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>
      <c r="A109" s="168">
        <v>37</v>
      </c>
      <c r="B109" s="169" t="s">
        <v>216</v>
      </c>
      <c r="C109" s="178" t="s">
        <v>217</v>
      </c>
      <c r="D109" s="170" t="s">
        <v>140</v>
      </c>
      <c r="E109" s="171">
        <v>1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21</v>
      </c>
      <c r="M109" s="173">
        <f>G109*(1+L109/100)</f>
        <v>0</v>
      </c>
      <c r="N109" s="173">
        <v>3.1E-4</v>
      </c>
      <c r="O109" s="173">
        <f>ROUND(E109*N109,2)</f>
        <v>0</v>
      </c>
      <c r="P109" s="173">
        <v>0</v>
      </c>
      <c r="Q109" s="173">
        <f>ROUND(E109*P109,2)</f>
        <v>0</v>
      </c>
      <c r="R109" s="173" t="s">
        <v>154</v>
      </c>
      <c r="S109" s="173" t="s">
        <v>146</v>
      </c>
      <c r="T109" s="174" t="s">
        <v>146</v>
      </c>
      <c r="U109" s="159">
        <v>0.20699999999999999</v>
      </c>
      <c r="V109" s="159">
        <f>ROUND(E109*U109,2)</f>
        <v>0.21</v>
      </c>
      <c r="W109" s="159"/>
      <c r="X109" s="159" t="s">
        <v>110</v>
      </c>
      <c r="Y109" s="149"/>
      <c r="Z109" s="149"/>
      <c r="AA109" s="149"/>
      <c r="AB109" s="149"/>
      <c r="AC109" s="149"/>
      <c r="AD109" s="149"/>
      <c r="AE109" s="149"/>
      <c r="AF109" s="149"/>
      <c r="AG109" s="149" t="s">
        <v>111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>
      <c r="A110" s="156"/>
      <c r="B110" s="157"/>
      <c r="C110" s="244" t="s">
        <v>218</v>
      </c>
      <c r="D110" s="245"/>
      <c r="E110" s="245"/>
      <c r="F110" s="245"/>
      <c r="G110" s="245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113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>
      <c r="A111" s="156"/>
      <c r="B111" s="157"/>
      <c r="C111" s="240"/>
      <c r="D111" s="241"/>
      <c r="E111" s="241"/>
      <c r="F111" s="241"/>
      <c r="G111" s="241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116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>
      <c r="A112" s="168">
        <v>38</v>
      </c>
      <c r="B112" s="169" t="s">
        <v>216</v>
      </c>
      <c r="C112" s="178" t="s">
        <v>217</v>
      </c>
      <c r="D112" s="170" t="s">
        <v>140</v>
      </c>
      <c r="E112" s="171">
        <v>3</v>
      </c>
      <c r="F112" s="172"/>
      <c r="G112" s="173">
        <f>ROUND(E112*F112,2)</f>
        <v>0</v>
      </c>
      <c r="H112" s="172"/>
      <c r="I112" s="173">
        <f>ROUND(E112*H112,2)</f>
        <v>0</v>
      </c>
      <c r="J112" s="172"/>
      <c r="K112" s="173">
        <f>ROUND(E112*J112,2)</f>
        <v>0</v>
      </c>
      <c r="L112" s="173">
        <v>21</v>
      </c>
      <c r="M112" s="173">
        <f>G112*(1+L112/100)</f>
        <v>0</v>
      </c>
      <c r="N112" s="173">
        <v>3.1E-4</v>
      </c>
      <c r="O112" s="173">
        <f>ROUND(E112*N112,2)</f>
        <v>0</v>
      </c>
      <c r="P112" s="173">
        <v>0</v>
      </c>
      <c r="Q112" s="173">
        <f>ROUND(E112*P112,2)</f>
        <v>0</v>
      </c>
      <c r="R112" s="173" t="s">
        <v>154</v>
      </c>
      <c r="S112" s="173" t="s">
        <v>146</v>
      </c>
      <c r="T112" s="174" t="s">
        <v>146</v>
      </c>
      <c r="U112" s="159">
        <v>0.20699999999999999</v>
      </c>
      <c r="V112" s="159">
        <f>ROUND(E112*U112,2)</f>
        <v>0.62</v>
      </c>
      <c r="W112" s="159"/>
      <c r="X112" s="159" t="s">
        <v>110</v>
      </c>
      <c r="Y112" s="149"/>
      <c r="Z112" s="149"/>
      <c r="AA112" s="149"/>
      <c r="AB112" s="149"/>
      <c r="AC112" s="149"/>
      <c r="AD112" s="149"/>
      <c r="AE112" s="149"/>
      <c r="AF112" s="149"/>
      <c r="AG112" s="149" t="s">
        <v>111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>
      <c r="A113" s="156"/>
      <c r="B113" s="157"/>
      <c r="C113" s="242"/>
      <c r="D113" s="243"/>
      <c r="E113" s="243"/>
      <c r="F113" s="243"/>
      <c r="G113" s="243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116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>
      <c r="A114" s="168">
        <v>39</v>
      </c>
      <c r="B114" s="169" t="s">
        <v>219</v>
      </c>
      <c r="C114" s="178" t="s">
        <v>220</v>
      </c>
      <c r="D114" s="170" t="s">
        <v>140</v>
      </c>
      <c r="E114" s="171">
        <v>11</v>
      </c>
      <c r="F114" s="172"/>
      <c r="G114" s="173">
        <f>ROUND(E114*F114,2)</f>
        <v>0</v>
      </c>
      <c r="H114" s="172"/>
      <c r="I114" s="173">
        <f>ROUND(E114*H114,2)</f>
        <v>0</v>
      </c>
      <c r="J114" s="172"/>
      <c r="K114" s="173">
        <f>ROUND(E114*J114,2)</f>
        <v>0</v>
      </c>
      <c r="L114" s="173">
        <v>21</v>
      </c>
      <c r="M114" s="173">
        <f>G114*(1+L114/100)</f>
        <v>0</v>
      </c>
      <c r="N114" s="173">
        <v>4.8000000000000001E-4</v>
      </c>
      <c r="O114" s="173">
        <f>ROUND(E114*N114,2)</f>
        <v>0.01</v>
      </c>
      <c r="P114" s="173">
        <v>0</v>
      </c>
      <c r="Q114" s="173">
        <f>ROUND(E114*P114,2)</f>
        <v>0</v>
      </c>
      <c r="R114" s="173" t="s">
        <v>154</v>
      </c>
      <c r="S114" s="173" t="s">
        <v>146</v>
      </c>
      <c r="T114" s="174" t="s">
        <v>146</v>
      </c>
      <c r="U114" s="159">
        <v>0.22700000000000001</v>
      </c>
      <c r="V114" s="159">
        <f>ROUND(E114*U114,2)</f>
        <v>2.5</v>
      </c>
      <c r="W114" s="159"/>
      <c r="X114" s="159" t="s">
        <v>110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111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>
      <c r="A115" s="156"/>
      <c r="B115" s="157"/>
      <c r="C115" s="242"/>
      <c r="D115" s="243"/>
      <c r="E115" s="243"/>
      <c r="F115" s="243"/>
      <c r="G115" s="243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116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>
      <c r="A116" s="168">
        <v>40</v>
      </c>
      <c r="B116" s="169" t="s">
        <v>219</v>
      </c>
      <c r="C116" s="178" t="s">
        <v>220</v>
      </c>
      <c r="D116" s="170" t="s">
        <v>140</v>
      </c>
      <c r="E116" s="171">
        <v>3</v>
      </c>
      <c r="F116" s="172"/>
      <c r="G116" s="173">
        <f>ROUND(E116*F116,2)</f>
        <v>0</v>
      </c>
      <c r="H116" s="172"/>
      <c r="I116" s="173">
        <f>ROUND(E116*H116,2)</f>
        <v>0</v>
      </c>
      <c r="J116" s="172"/>
      <c r="K116" s="173">
        <f>ROUND(E116*J116,2)</f>
        <v>0</v>
      </c>
      <c r="L116" s="173">
        <v>21</v>
      </c>
      <c r="M116" s="173">
        <f>G116*(1+L116/100)</f>
        <v>0</v>
      </c>
      <c r="N116" s="173">
        <v>4.8000000000000001E-4</v>
      </c>
      <c r="O116" s="173">
        <f>ROUND(E116*N116,2)</f>
        <v>0</v>
      </c>
      <c r="P116" s="173">
        <v>0</v>
      </c>
      <c r="Q116" s="173">
        <f>ROUND(E116*P116,2)</f>
        <v>0</v>
      </c>
      <c r="R116" s="173" t="s">
        <v>154</v>
      </c>
      <c r="S116" s="173" t="s">
        <v>146</v>
      </c>
      <c r="T116" s="174" t="s">
        <v>146</v>
      </c>
      <c r="U116" s="159">
        <v>0.22700000000000001</v>
      </c>
      <c r="V116" s="159">
        <f>ROUND(E116*U116,2)</f>
        <v>0.68</v>
      </c>
      <c r="W116" s="159"/>
      <c r="X116" s="159" t="s">
        <v>110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111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>
      <c r="A117" s="156"/>
      <c r="B117" s="157"/>
      <c r="C117" s="242"/>
      <c r="D117" s="243"/>
      <c r="E117" s="243"/>
      <c r="F117" s="243"/>
      <c r="G117" s="243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116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>
      <c r="A118" s="168">
        <v>41</v>
      </c>
      <c r="B118" s="169" t="s">
        <v>221</v>
      </c>
      <c r="C118" s="178" t="s">
        <v>222</v>
      </c>
      <c r="D118" s="170" t="s">
        <v>140</v>
      </c>
      <c r="E118" s="171">
        <v>5</v>
      </c>
      <c r="F118" s="172"/>
      <c r="G118" s="173">
        <f>ROUND(E118*F118,2)</f>
        <v>0</v>
      </c>
      <c r="H118" s="172"/>
      <c r="I118" s="173">
        <f>ROUND(E118*H118,2)</f>
        <v>0</v>
      </c>
      <c r="J118" s="172"/>
      <c r="K118" s="173">
        <f>ROUND(E118*J118,2)</f>
        <v>0</v>
      </c>
      <c r="L118" s="173">
        <v>21</v>
      </c>
      <c r="M118" s="173">
        <f>G118*(1+L118/100)</f>
        <v>0</v>
      </c>
      <c r="N118" s="173">
        <v>1.0399999999999999E-3</v>
      </c>
      <c r="O118" s="173">
        <f>ROUND(E118*N118,2)</f>
        <v>0.01</v>
      </c>
      <c r="P118" s="173">
        <v>0</v>
      </c>
      <c r="Q118" s="173">
        <f>ROUND(E118*P118,2)</f>
        <v>0</v>
      </c>
      <c r="R118" s="173" t="s">
        <v>154</v>
      </c>
      <c r="S118" s="173" t="s">
        <v>146</v>
      </c>
      <c r="T118" s="174" t="s">
        <v>146</v>
      </c>
      <c r="U118" s="159">
        <v>0.35099999999999998</v>
      </c>
      <c r="V118" s="159">
        <f>ROUND(E118*U118,2)</f>
        <v>1.76</v>
      </c>
      <c r="W118" s="159"/>
      <c r="X118" s="159" t="s">
        <v>110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111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>
      <c r="A119" s="156"/>
      <c r="B119" s="157"/>
      <c r="C119" s="242"/>
      <c r="D119" s="243"/>
      <c r="E119" s="243"/>
      <c r="F119" s="243"/>
      <c r="G119" s="243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116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ht="22.5" outlineLevel="1">
      <c r="A120" s="168">
        <v>42</v>
      </c>
      <c r="B120" s="169" t="s">
        <v>223</v>
      </c>
      <c r="C120" s="178" t="s">
        <v>224</v>
      </c>
      <c r="D120" s="170" t="s">
        <v>140</v>
      </c>
      <c r="E120" s="171">
        <v>1</v>
      </c>
      <c r="F120" s="172"/>
      <c r="G120" s="173">
        <f>ROUND(E120*F120,2)</f>
        <v>0</v>
      </c>
      <c r="H120" s="172"/>
      <c r="I120" s="173">
        <f>ROUND(E120*H120,2)</f>
        <v>0</v>
      </c>
      <c r="J120" s="172"/>
      <c r="K120" s="173">
        <f>ROUND(E120*J120,2)</f>
        <v>0</v>
      </c>
      <c r="L120" s="173">
        <v>21</v>
      </c>
      <c r="M120" s="173">
        <f>G120*(1+L120/100)</f>
        <v>0</v>
      </c>
      <c r="N120" s="173">
        <v>3.8999999999999999E-4</v>
      </c>
      <c r="O120" s="173">
        <f>ROUND(E120*N120,2)</f>
        <v>0</v>
      </c>
      <c r="P120" s="173">
        <v>0</v>
      </c>
      <c r="Q120" s="173">
        <f>ROUND(E120*P120,2)</f>
        <v>0</v>
      </c>
      <c r="R120" s="173" t="s">
        <v>154</v>
      </c>
      <c r="S120" s="173" t="s">
        <v>146</v>
      </c>
      <c r="T120" s="174" t="s">
        <v>146</v>
      </c>
      <c r="U120" s="159">
        <v>0.20699999999999999</v>
      </c>
      <c r="V120" s="159">
        <f>ROUND(E120*U120,2)</f>
        <v>0.21</v>
      </c>
      <c r="W120" s="159"/>
      <c r="X120" s="159" t="s">
        <v>110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111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>
      <c r="A121" s="156"/>
      <c r="B121" s="157"/>
      <c r="C121" s="242"/>
      <c r="D121" s="243"/>
      <c r="E121" s="243"/>
      <c r="F121" s="243"/>
      <c r="G121" s="243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116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>
      <c r="A122" s="168">
        <v>43</v>
      </c>
      <c r="B122" s="169" t="s">
        <v>225</v>
      </c>
      <c r="C122" s="178" t="s">
        <v>226</v>
      </c>
      <c r="D122" s="170" t="s">
        <v>140</v>
      </c>
      <c r="E122" s="171">
        <v>1</v>
      </c>
      <c r="F122" s="172"/>
      <c r="G122" s="173">
        <f>ROUND(E122*F122,2)</f>
        <v>0</v>
      </c>
      <c r="H122" s="172"/>
      <c r="I122" s="173">
        <f>ROUND(E122*H122,2)</f>
        <v>0</v>
      </c>
      <c r="J122" s="172"/>
      <c r="K122" s="173">
        <f>ROUND(E122*J122,2)</f>
        <v>0</v>
      </c>
      <c r="L122" s="173">
        <v>21</v>
      </c>
      <c r="M122" s="173">
        <f>G122*(1+L122/100)</f>
        <v>0</v>
      </c>
      <c r="N122" s="173">
        <v>2.3000000000000001E-4</v>
      </c>
      <c r="O122" s="173">
        <f>ROUND(E122*N122,2)</f>
        <v>0</v>
      </c>
      <c r="P122" s="173">
        <v>0</v>
      </c>
      <c r="Q122" s="173">
        <f>ROUND(E122*P122,2)</f>
        <v>0</v>
      </c>
      <c r="R122" s="173" t="s">
        <v>154</v>
      </c>
      <c r="S122" s="173" t="s">
        <v>146</v>
      </c>
      <c r="T122" s="174" t="s">
        <v>146</v>
      </c>
      <c r="U122" s="159">
        <v>0.20699999999999999</v>
      </c>
      <c r="V122" s="159">
        <f>ROUND(E122*U122,2)</f>
        <v>0.21</v>
      </c>
      <c r="W122" s="159"/>
      <c r="X122" s="159" t="s">
        <v>110</v>
      </c>
      <c r="Y122" s="149"/>
      <c r="Z122" s="149"/>
      <c r="AA122" s="149"/>
      <c r="AB122" s="149"/>
      <c r="AC122" s="149"/>
      <c r="AD122" s="149"/>
      <c r="AE122" s="149"/>
      <c r="AF122" s="149"/>
      <c r="AG122" s="149" t="s">
        <v>111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>
      <c r="A123" s="156"/>
      <c r="B123" s="157"/>
      <c r="C123" s="244" t="s">
        <v>227</v>
      </c>
      <c r="D123" s="245"/>
      <c r="E123" s="245"/>
      <c r="F123" s="245"/>
      <c r="G123" s="245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113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>
      <c r="A124" s="156"/>
      <c r="B124" s="157"/>
      <c r="C124" s="240"/>
      <c r="D124" s="241"/>
      <c r="E124" s="241"/>
      <c r="F124" s="241"/>
      <c r="G124" s="241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116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>
      <c r="A125" s="168">
        <v>44</v>
      </c>
      <c r="B125" s="169" t="s">
        <v>228</v>
      </c>
      <c r="C125" s="178" t="s">
        <v>229</v>
      </c>
      <c r="D125" s="170" t="s">
        <v>140</v>
      </c>
      <c r="E125" s="171">
        <v>3</v>
      </c>
      <c r="F125" s="172"/>
      <c r="G125" s="173">
        <f>ROUND(E125*F125,2)</f>
        <v>0</v>
      </c>
      <c r="H125" s="172"/>
      <c r="I125" s="173">
        <f>ROUND(E125*H125,2)</f>
        <v>0</v>
      </c>
      <c r="J125" s="172"/>
      <c r="K125" s="173">
        <f>ROUND(E125*J125,2)</f>
        <v>0</v>
      </c>
      <c r="L125" s="173">
        <v>21</v>
      </c>
      <c r="M125" s="173">
        <f>G125*(1+L125/100)</f>
        <v>0</v>
      </c>
      <c r="N125" s="173">
        <v>3.4000000000000002E-4</v>
      </c>
      <c r="O125" s="173">
        <f>ROUND(E125*N125,2)</f>
        <v>0</v>
      </c>
      <c r="P125" s="173">
        <v>0</v>
      </c>
      <c r="Q125" s="173">
        <f>ROUND(E125*P125,2)</f>
        <v>0</v>
      </c>
      <c r="R125" s="173" t="s">
        <v>154</v>
      </c>
      <c r="S125" s="173" t="s">
        <v>146</v>
      </c>
      <c r="T125" s="174" t="s">
        <v>146</v>
      </c>
      <c r="U125" s="159">
        <v>0.22700000000000001</v>
      </c>
      <c r="V125" s="159">
        <f>ROUND(E125*U125,2)</f>
        <v>0.68</v>
      </c>
      <c r="W125" s="159"/>
      <c r="X125" s="159" t="s">
        <v>110</v>
      </c>
      <c r="Y125" s="149"/>
      <c r="Z125" s="149"/>
      <c r="AA125" s="149"/>
      <c r="AB125" s="149"/>
      <c r="AC125" s="149"/>
      <c r="AD125" s="149"/>
      <c r="AE125" s="149"/>
      <c r="AF125" s="149"/>
      <c r="AG125" s="149" t="s">
        <v>111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>
      <c r="A126" s="156"/>
      <c r="B126" s="157"/>
      <c r="C126" s="242"/>
      <c r="D126" s="243"/>
      <c r="E126" s="243"/>
      <c r="F126" s="243"/>
      <c r="G126" s="243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116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>
      <c r="A127" s="168">
        <v>45</v>
      </c>
      <c r="B127" s="169" t="s">
        <v>230</v>
      </c>
      <c r="C127" s="178" t="s">
        <v>231</v>
      </c>
      <c r="D127" s="170" t="s">
        <v>140</v>
      </c>
      <c r="E127" s="171">
        <v>1</v>
      </c>
      <c r="F127" s="172"/>
      <c r="G127" s="173">
        <f>ROUND(E127*F127,2)</f>
        <v>0</v>
      </c>
      <c r="H127" s="172"/>
      <c r="I127" s="173">
        <f>ROUND(E127*H127,2)</f>
        <v>0</v>
      </c>
      <c r="J127" s="172"/>
      <c r="K127" s="173">
        <f>ROUND(E127*J127,2)</f>
        <v>0</v>
      </c>
      <c r="L127" s="173">
        <v>21</v>
      </c>
      <c r="M127" s="173">
        <f>G127*(1+L127/100)</f>
        <v>0</v>
      </c>
      <c r="N127" s="173">
        <v>6.8000000000000005E-4</v>
      </c>
      <c r="O127" s="173">
        <f>ROUND(E127*N127,2)</f>
        <v>0</v>
      </c>
      <c r="P127" s="173">
        <v>0</v>
      </c>
      <c r="Q127" s="173">
        <f>ROUND(E127*P127,2)</f>
        <v>0</v>
      </c>
      <c r="R127" s="173" t="s">
        <v>154</v>
      </c>
      <c r="S127" s="173" t="s">
        <v>146</v>
      </c>
      <c r="T127" s="174" t="s">
        <v>146</v>
      </c>
      <c r="U127" s="159">
        <v>0.35099999999999998</v>
      </c>
      <c r="V127" s="159">
        <f>ROUND(E127*U127,2)</f>
        <v>0.35</v>
      </c>
      <c r="W127" s="159"/>
      <c r="X127" s="159" t="s">
        <v>110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111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>
      <c r="A128" s="156"/>
      <c r="B128" s="157"/>
      <c r="C128" s="242"/>
      <c r="D128" s="243"/>
      <c r="E128" s="243"/>
      <c r="F128" s="243"/>
      <c r="G128" s="243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116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ht="22.5" outlineLevel="1">
      <c r="A129" s="168">
        <v>46</v>
      </c>
      <c r="B129" s="169" t="s">
        <v>232</v>
      </c>
      <c r="C129" s="178" t="s">
        <v>233</v>
      </c>
      <c r="D129" s="170" t="s">
        <v>140</v>
      </c>
      <c r="E129" s="171">
        <v>47</v>
      </c>
      <c r="F129" s="172"/>
      <c r="G129" s="173">
        <f>ROUND(E129*F129,2)</f>
        <v>0</v>
      </c>
      <c r="H129" s="172"/>
      <c r="I129" s="173">
        <f>ROUND(E129*H129,2)</f>
        <v>0</v>
      </c>
      <c r="J129" s="172"/>
      <c r="K129" s="173">
        <f>ROUND(E129*J129,2)</f>
        <v>0</v>
      </c>
      <c r="L129" s="173">
        <v>21</v>
      </c>
      <c r="M129" s="173">
        <f>G129*(1+L129/100)</f>
        <v>0</v>
      </c>
      <c r="N129" s="173">
        <v>4.2999999999999999E-4</v>
      </c>
      <c r="O129" s="173">
        <f>ROUND(E129*N129,2)</f>
        <v>0.02</v>
      </c>
      <c r="P129" s="173">
        <v>0</v>
      </c>
      <c r="Q129" s="173">
        <f>ROUND(E129*P129,2)</f>
        <v>0</v>
      </c>
      <c r="R129" s="173" t="s">
        <v>154</v>
      </c>
      <c r="S129" s="173" t="s">
        <v>146</v>
      </c>
      <c r="T129" s="174" t="s">
        <v>146</v>
      </c>
      <c r="U129" s="159">
        <v>0.16400000000000001</v>
      </c>
      <c r="V129" s="159">
        <f>ROUND(E129*U129,2)</f>
        <v>7.71</v>
      </c>
      <c r="W129" s="159"/>
      <c r="X129" s="159" t="s">
        <v>110</v>
      </c>
      <c r="Y129" s="149"/>
      <c r="Z129" s="149"/>
      <c r="AA129" s="149"/>
      <c r="AB129" s="149"/>
      <c r="AC129" s="149"/>
      <c r="AD129" s="149"/>
      <c r="AE129" s="149"/>
      <c r="AF129" s="149"/>
      <c r="AG129" s="149" t="s">
        <v>111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>
      <c r="A130" s="156"/>
      <c r="B130" s="157"/>
      <c r="C130" s="242"/>
      <c r="D130" s="243"/>
      <c r="E130" s="243"/>
      <c r="F130" s="243"/>
      <c r="G130" s="243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116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ht="22.5" outlineLevel="1">
      <c r="A131" s="168">
        <v>47</v>
      </c>
      <c r="B131" s="169" t="s">
        <v>234</v>
      </c>
      <c r="C131" s="178" t="s">
        <v>235</v>
      </c>
      <c r="D131" s="170" t="s">
        <v>140</v>
      </c>
      <c r="E131" s="171">
        <v>94</v>
      </c>
      <c r="F131" s="172"/>
      <c r="G131" s="173">
        <f>ROUND(E131*F131,2)</f>
        <v>0</v>
      </c>
      <c r="H131" s="172"/>
      <c r="I131" s="173">
        <f>ROUND(E131*H131,2)</f>
        <v>0</v>
      </c>
      <c r="J131" s="172"/>
      <c r="K131" s="173">
        <f>ROUND(E131*J131,2)</f>
        <v>0</v>
      </c>
      <c r="L131" s="173">
        <v>21</v>
      </c>
      <c r="M131" s="173">
        <f>G131*(1+L131/100)</f>
        <v>0</v>
      </c>
      <c r="N131" s="173">
        <v>1.4999999999999999E-4</v>
      </c>
      <c r="O131" s="173">
        <f>ROUND(E131*N131,2)</f>
        <v>0.01</v>
      </c>
      <c r="P131" s="173">
        <v>0</v>
      </c>
      <c r="Q131" s="173">
        <f>ROUND(E131*P131,2)</f>
        <v>0</v>
      </c>
      <c r="R131" s="173" t="s">
        <v>154</v>
      </c>
      <c r="S131" s="173" t="s">
        <v>146</v>
      </c>
      <c r="T131" s="174" t="s">
        <v>146</v>
      </c>
      <c r="U131" s="159">
        <v>6.5000000000000002E-2</v>
      </c>
      <c r="V131" s="159">
        <f>ROUND(E131*U131,2)</f>
        <v>6.11</v>
      </c>
      <c r="W131" s="159"/>
      <c r="X131" s="159" t="s">
        <v>110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111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>
      <c r="A132" s="156"/>
      <c r="B132" s="157"/>
      <c r="C132" s="242"/>
      <c r="D132" s="243"/>
      <c r="E132" s="243"/>
      <c r="F132" s="243"/>
      <c r="G132" s="243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116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2.5" outlineLevel="1">
      <c r="A133" s="168">
        <v>48</v>
      </c>
      <c r="B133" s="169" t="s">
        <v>236</v>
      </c>
      <c r="C133" s="178" t="s">
        <v>237</v>
      </c>
      <c r="D133" s="170" t="s">
        <v>140</v>
      </c>
      <c r="E133" s="171">
        <v>4</v>
      </c>
      <c r="F133" s="172"/>
      <c r="G133" s="173">
        <f>ROUND(E133*F133,2)</f>
        <v>0</v>
      </c>
      <c r="H133" s="172"/>
      <c r="I133" s="173">
        <f>ROUND(E133*H133,2)</f>
        <v>0</v>
      </c>
      <c r="J133" s="172"/>
      <c r="K133" s="173">
        <f>ROUND(E133*J133,2)</f>
        <v>0</v>
      </c>
      <c r="L133" s="173">
        <v>21</v>
      </c>
      <c r="M133" s="173">
        <f>G133*(1+L133/100)</f>
        <v>0</v>
      </c>
      <c r="N133" s="173">
        <v>1.9000000000000001E-4</v>
      </c>
      <c r="O133" s="173">
        <f>ROUND(E133*N133,2)</f>
        <v>0</v>
      </c>
      <c r="P133" s="173">
        <v>0</v>
      </c>
      <c r="Q133" s="173">
        <f>ROUND(E133*P133,2)</f>
        <v>0</v>
      </c>
      <c r="R133" s="173" t="s">
        <v>154</v>
      </c>
      <c r="S133" s="173" t="s">
        <v>146</v>
      </c>
      <c r="T133" s="174" t="s">
        <v>146</v>
      </c>
      <c r="U133" s="159">
        <v>8.3000000000000004E-2</v>
      </c>
      <c r="V133" s="159">
        <f>ROUND(E133*U133,2)</f>
        <v>0.33</v>
      </c>
      <c r="W133" s="159"/>
      <c r="X133" s="159" t="s">
        <v>110</v>
      </c>
      <c r="Y133" s="149"/>
      <c r="Z133" s="149"/>
      <c r="AA133" s="149"/>
      <c r="AB133" s="149"/>
      <c r="AC133" s="149"/>
      <c r="AD133" s="149"/>
      <c r="AE133" s="149"/>
      <c r="AF133" s="149"/>
      <c r="AG133" s="149" t="s">
        <v>111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>
      <c r="A134" s="156"/>
      <c r="B134" s="157"/>
      <c r="C134" s="242"/>
      <c r="D134" s="243"/>
      <c r="E134" s="243"/>
      <c r="F134" s="243"/>
      <c r="G134" s="243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116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>
      <c r="A135" s="168">
        <v>49</v>
      </c>
      <c r="B135" s="169" t="s">
        <v>238</v>
      </c>
      <c r="C135" s="178" t="s">
        <v>239</v>
      </c>
      <c r="D135" s="170" t="s">
        <v>140</v>
      </c>
      <c r="E135" s="171">
        <v>1</v>
      </c>
      <c r="F135" s="172"/>
      <c r="G135" s="173">
        <f>ROUND(E135*F135,2)</f>
        <v>0</v>
      </c>
      <c r="H135" s="172"/>
      <c r="I135" s="173">
        <f>ROUND(E135*H135,2)</f>
        <v>0</v>
      </c>
      <c r="J135" s="172"/>
      <c r="K135" s="173">
        <f>ROUND(E135*J135,2)</f>
        <v>0</v>
      </c>
      <c r="L135" s="173">
        <v>21</v>
      </c>
      <c r="M135" s="173">
        <f>G135*(1+L135/100)</f>
        <v>0</v>
      </c>
      <c r="N135" s="173">
        <v>2.5000000000000001E-4</v>
      </c>
      <c r="O135" s="173">
        <f>ROUND(E135*N135,2)</f>
        <v>0</v>
      </c>
      <c r="P135" s="173">
        <v>0</v>
      </c>
      <c r="Q135" s="173">
        <f>ROUND(E135*P135,2)</f>
        <v>0</v>
      </c>
      <c r="R135" s="173" t="s">
        <v>154</v>
      </c>
      <c r="S135" s="173" t="s">
        <v>146</v>
      </c>
      <c r="T135" s="174" t="s">
        <v>146</v>
      </c>
      <c r="U135" s="159">
        <v>0.21</v>
      </c>
      <c r="V135" s="159">
        <f>ROUND(E135*U135,2)</f>
        <v>0.21</v>
      </c>
      <c r="W135" s="159"/>
      <c r="X135" s="159" t="s">
        <v>110</v>
      </c>
      <c r="Y135" s="149"/>
      <c r="Z135" s="149"/>
      <c r="AA135" s="149"/>
      <c r="AB135" s="149"/>
      <c r="AC135" s="149"/>
      <c r="AD135" s="149"/>
      <c r="AE135" s="149"/>
      <c r="AF135" s="149"/>
      <c r="AG135" s="149" t="s">
        <v>111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>
      <c r="A136" s="156"/>
      <c r="B136" s="157"/>
      <c r="C136" s="244" t="s">
        <v>227</v>
      </c>
      <c r="D136" s="245"/>
      <c r="E136" s="245"/>
      <c r="F136" s="245"/>
      <c r="G136" s="245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113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>
      <c r="A137" s="156"/>
      <c r="B137" s="157"/>
      <c r="C137" s="240"/>
      <c r="D137" s="241"/>
      <c r="E137" s="241"/>
      <c r="F137" s="241"/>
      <c r="G137" s="241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116</v>
      </c>
      <c r="AH137" s="149"/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>
      <c r="A138" s="168">
        <v>50</v>
      </c>
      <c r="B138" s="169" t="s">
        <v>240</v>
      </c>
      <c r="C138" s="178" t="s">
        <v>241</v>
      </c>
      <c r="D138" s="170" t="s">
        <v>140</v>
      </c>
      <c r="E138" s="171">
        <v>3</v>
      </c>
      <c r="F138" s="172"/>
      <c r="G138" s="173">
        <f>ROUND(E138*F138,2)</f>
        <v>0</v>
      </c>
      <c r="H138" s="172"/>
      <c r="I138" s="173">
        <f>ROUND(E138*H138,2)</f>
        <v>0</v>
      </c>
      <c r="J138" s="172"/>
      <c r="K138" s="173">
        <f>ROUND(E138*J138,2)</f>
        <v>0</v>
      </c>
      <c r="L138" s="173">
        <v>21</v>
      </c>
      <c r="M138" s="173">
        <f>G138*(1+L138/100)</f>
        <v>0</v>
      </c>
      <c r="N138" s="173">
        <v>4.6000000000000001E-4</v>
      </c>
      <c r="O138" s="173">
        <f>ROUND(E138*N138,2)</f>
        <v>0</v>
      </c>
      <c r="P138" s="173">
        <v>0</v>
      </c>
      <c r="Q138" s="173">
        <f>ROUND(E138*P138,2)</f>
        <v>0</v>
      </c>
      <c r="R138" s="173" t="s">
        <v>154</v>
      </c>
      <c r="S138" s="173" t="s">
        <v>146</v>
      </c>
      <c r="T138" s="174" t="s">
        <v>146</v>
      </c>
      <c r="U138" s="159">
        <v>0.23</v>
      </c>
      <c r="V138" s="159">
        <f>ROUND(E138*U138,2)</f>
        <v>0.69</v>
      </c>
      <c r="W138" s="159"/>
      <c r="X138" s="159" t="s">
        <v>110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111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>
      <c r="A139" s="156"/>
      <c r="B139" s="157"/>
      <c r="C139" s="242"/>
      <c r="D139" s="243"/>
      <c r="E139" s="243"/>
      <c r="F139" s="243"/>
      <c r="G139" s="243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116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>
      <c r="A140" s="168">
        <v>51</v>
      </c>
      <c r="B140" s="169" t="s">
        <v>242</v>
      </c>
      <c r="C140" s="178" t="s">
        <v>243</v>
      </c>
      <c r="D140" s="170" t="s">
        <v>140</v>
      </c>
      <c r="E140" s="171">
        <v>1</v>
      </c>
      <c r="F140" s="172"/>
      <c r="G140" s="173">
        <f>ROUND(E140*F140,2)</f>
        <v>0</v>
      </c>
      <c r="H140" s="172"/>
      <c r="I140" s="173">
        <f>ROUND(E140*H140,2)</f>
        <v>0</v>
      </c>
      <c r="J140" s="172"/>
      <c r="K140" s="173">
        <f>ROUND(E140*J140,2)</f>
        <v>0</v>
      </c>
      <c r="L140" s="173">
        <v>21</v>
      </c>
      <c r="M140" s="173">
        <f>G140*(1+L140/100)</f>
        <v>0</v>
      </c>
      <c r="N140" s="173">
        <v>8.4000000000000003E-4</v>
      </c>
      <c r="O140" s="173">
        <f>ROUND(E140*N140,2)</f>
        <v>0</v>
      </c>
      <c r="P140" s="173">
        <v>0</v>
      </c>
      <c r="Q140" s="173">
        <f>ROUND(E140*P140,2)</f>
        <v>0</v>
      </c>
      <c r="R140" s="173" t="s">
        <v>154</v>
      </c>
      <c r="S140" s="173" t="s">
        <v>146</v>
      </c>
      <c r="T140" s="174" t="s">
        <v>146</v>
      </c>
      <c r="U140" s="159">
        <v>0.35099999999999998</v>
      </c>
      <c r="V140" s="159">
        <f>ROUND(E140*U140,2)</f>
        <v>0.35</v>
      </c>
      <c r="W140" s="159"/>
      <c r="X140" s="159" t="s">
        <v>110</v>
      </c>
      <c r="Y140" s="149"/>
      <c r="Z140" s="149"/>
      <c r="AA140" s="149"/>
      <c r="AB140" s="149"/>
      <c r="AC140" s="149"/>
      <c r="AD140" s="149"/>
      <c r="AE140" s="149"/>
      <c r="AF140" s="149"/>
      <c r="AG140" s="149" t="s">
        <v>111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>
      <c r="A141" s="156"/>
      <c r="B141" s="157"/>
      <c r="C141" s="242"/>
      <c r="D141" s="243"/>
      <c r="E141" s="243"/>
      <c r="F141" s="243"/>
      <c r="G141" s="243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116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ht="22.5" outlineLevel="1">
      <c r="A142" s="168">
        <v>52</v>
      </c>
      <c r="B142" s="169" t="s">
        <v>244</v>
      </c>
      <c r="C142" s="178" t="s">
        <v>245</v>
      </c>
      <c r="D142" s="170" t="s">
        <v>140</v>
      </c>
      <c r="E142" s="171">
        <v>6</v>
      </c>
      <c r="F142" s="172"/>
      <c r="G142" s="173">
        <f>ROUND(E142*F142,2)</f>
        <v>0</v>
      </c>
      <c r="H142" s="172"/>
      <c r="I142" s="173">
        <f>ROUND(E142*H142,2)</f>
        <v>0</v>
      </c>
      <c r="J142" s="172"/>
      <c r="K142" s="173">
        <f>ROUND(E142*J142,2)</f>
        <v>0</v>
      </c>
      <c r="L142" s="173">
        <v>21</v>
      </c>
      <c r="M142" s="173">
        <f>G142*(1+L142/100)</f>
        <v>0</v>
      </c>
      <c r="N142" s="173">
        <v>2.3000000000000001E-4</v>
      </c>
      <c r="O142" s="173">
        <f>ROUND(E142*N142,2)</f>
        <v>0</v>
      </c>
      <c r="P142" s="173">
        <v>0</v>
      </c>
      <c r="Q142" s="173">
        <f>ROUND(E142*P142,2)</f>
        <v>0</v>
      </c>
      <c r="R142" s="173" t="s">
        <v>154</v>
      </c>
      <c r="S142" s="173" t="s">
        <v>146</v>
      </c>
      <c r="T142" s="174" t="s">
        <v>146</v>
      </c>
      <c r="U142" s="159">
        <v>0.38100000000000001</v>
      </c>
      <c r="V142" s="159">
        <f>ROUND(E142*U142,2)</f>
        <v>2.29</v>
      </c>
      <c r="W142" s="159"/>
      <c r="X142" s="159" t="s">
        <v>110</v>
      </c>
      <c r="Y142" s="149"/>
      <c r="Z142" s="149"/>
      <c r="AA142" s="149"/>
      <c r="AB142" s="149"/>
      <c r="AC142" s="149"/>
      <c r="AD142" s="149"/>
      <c r="AE142" s="149"/>
      <c r="AF142" s="149"/>
      <c r="AG142" s="149" t="s">
        <v>111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>
      <c r="A143" s="156"/>
      <c r="B143" s="157"/>
      <c r="C143" s="242"/>
      <c r="D143" s="243"/>
      <c r="E143" s="243"/>
      <c r="F143" s="243"/>
      <c r="G143" s="243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116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>
      <c r="A144" s="168">
        <v>53</v>
      </c>
      <c r="B144" s="169" t="s">
        <v>246</v>
      </c>
      <c r="C144" s="178" t="s">
        <v>247</v>
      </c>
      <c r="D144" s="170" t="s">
        <v>140</v>
      </c>
      <c r="E144" s="171">
        <v>2</v>
      </c>
      <c r="F144" s="172"/>
      <c r="G144" s="173">
        <f>ROUND(E144*F144,2)</f>
        <v>0</v>
      </c>
      <c r="H144" s="172"/>
      <c r="I144" s="173">
        <f>ROUND(E144*H144,2)</f>
        <v>0</v>
      </c>
      <c r="J144" s="172"/>
      <c r="K144" s="173">
        <f>ROUND(E144*J144,2)</f>
        <v>0</v>
      </c>
      <c r="L144" s="173">
        <v>21</v>
      </c>
      <c r="M144" s="173">
        <f>G144*(1+L144/100)</f>
        <v>0</v>
      </c>
      <c r="N144" s="173">
        <v>2.5699999999999998E-3</v>
      </c>
      <c r="O144" s="173">
        <f>ROUND(E144*N144,2)</f>
        <v>0.01</v>
      </c>
      <c r="P144" s="173">
        <v>0</v>
      </c>
      <c r="Q144" s="173">
        <f>ROUND(E144*P144,2)</f>
        <v>0</v>
      </c>
      <c r="R144" s="173" t="s">
        <v>154</v>
      </c>
      <c r="S144" s="173" t="s">
        <v>146</v>
      </c>
      <c r="T144" s="174" t="s">
        <v>146</v>
      </c>
      <c r="U144" s="159">
        <v>0.433</v>
      </c>
      <c r="V144" s="159">
        <f>ROUND(E144*U144,2)</f>
        <v>0.87</v>
      </c>
      <c r="W144" s="159"/>
      <c r="X144" s="159" t="s">
        <v>110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111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>
      <c r="A145" s="156"/>
      <c r="B145" s="157"/>
      <c r="C145" s="242"/>
      <c r="D145" s="243"/>
      <c r="E145" s="243"/>
      <c r="F145" s="243"/>
      <c r="G145" s="243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9"/>
      <c r="X145" s="15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116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>
      <c r="A146" s="168">
        <v>54</v>
      </c>
      <c r="B146" s="169" t="s">
        <v>248</v>
      </c>
      <c r="C146" s="178" t="s">
        <v>249</v>
      </c>
      <c r="D146" s="170" t="s">
        <v>140</v>
      </c>
      <c r="E146" s="171">
        <v>16</v>
      </c>
      <c r="F146" s="172"/>
      <c r="G146" s="173">
        <f>ROUND(E146*F146,2)</f>
        <v>0</v>
      </c>
      <c r="H146" s="172"/>
      <c r="I146" s="173">
        <f>ROUND(E146*H146,2)</f>
        <v>0</v>
      </c>
      <c r="J146" s="172"/>
      <c r="K146" s="173">
        <f>ROUND(E146*J146,2)</f>
        <v>0</v>
      </c>
      <c r="L146" s="173">
        <v>21</v>
      </c>
      <c r="M146" s="173">
        <f>G146*(1+L146/100)</f>
        <v>0</v>
      </c>
      <c r="N146" s="173">
        <v>2.4000000000000001E-4</v>
      </c>
      <c r="O146" s="173">
        <f>ROUND(E146*N146,2)</f>
        <v>0</v>
      </c>
      <c r="P146" s="173">
        <v>0</v>
      </c>
      <c r="Q146" s="173">
        <f>ROUND(E146*P146,2)</f>
        <v>0</v>
      </c>
      <c r="R146" s="173" t="s">
        <v>154</v>
      </c>
      <c r="S146" s="173" t="s">
        <v>146</v>
      </c>
      <c r="T146" s="174" t="s">
        <v>146</v>
      </c>
      <c r="U146" s="159">
        <v>0.27800000000000002</v>
      </c>
      <c r="V146" s="159">
        <f>ROUND(E146*U146,2)</f>
        <v>4.45</v>
      </c>
      <c r="W146" s="159"/>
      <c r="X146" s="159" t="s">
        <v>110</v>
      </c>
      <c r="Y146" s="149"/>
      <c r="Z146" s="149"/>
      <c r="AA146" s="149"/>
      <c r="AB146" s="149"/>
      <c r="AC146" s="149"/>
      <c r="AD146" s="149"/>
      <c r="AE146" s="149"/>
      <c r="AF146" s="149"/>
      <c r="AG146" s="149" t="s">
        <v>111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>
      <c r="A147" s="156"/>
      <c r="B147" s="157"/>
      <c r="C147" s="242"/>
      <c r="D147" s="243"/>
      <c r="E147" s="243"/>
      <c r="F147" s="243"/>
      <c r="G147" s="243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116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>
      <c r="A148" s="168">
        <v>55</v>
      </c>
      <c r="B148" s="169" t="s">
        <v>250</v>
      </c>
      <c r="C148" s="178" t="s">
        <v>251</v>
      </c>
      <c r="D148" s="170" t="s">
        <v>137</v>
      </c>
      <c r="E148" s="171">
        <v>47</v>
      </c>
      <c r="F148" s="172"/>
      <c r="G148" s="173">
        <f>ROUND(E148*F148,2)</f>
        <v>0</v>
      </c>
      <c r="H148" s="172"/>
      <c r="I148" s="173">
        <f>ROUND(E148*H148,2)</f>
        <v>0</v>
      </c>
      <c r="J148" s="172"/>
      <c r="K148" s="173">
        <f>ROUND(E148*J148,2)</f>
        <v>0</v>
      </c>
      <c r="L148" s="173">
        <v>21</v>
      </c>
      <c r="M148" s="173">
        <f>G148*(1+L148/100)</f>
        <v>0</v>
      </c>
      <c r="N148" s="173">
        <v>0</v>
      </c>
      <c r="O148" s="173">
        <f>ROUND(E148*N148,2)</f>
        <v>0</v>
      </c>
      <c r="P148" s="173">
        <v>0</v>
      </c>
      <c r="Q148" s="173">
        <f>ROUND(E148*P148,2)</f>
        <v>0</v>
      </c>
      <c r="R148" s="173"/>
      <c r="S148" s="173" t="s">
        <v>108</v>
      </c>
      <c r="T148" s="174" t="s">
        <v>109</v>
      </c>
      <c r="U148" s="159">
        <v>0</v>
      </c>
      <c r="V148" s="159">
        <f>ROUND(E148*U148,2)</f>
        <v>0</v>
      </c>
      <c r="W148" s="159"/>
      <c r="X148" s="159" t="s">
        <v>110</v>
      </c>
      <c r="Y148" s="149"/>
      <c r="Z148" s="149"/>
      <c r="AA148" s="149"/>
      <c r="AB148" s="149"/>
      <c r="AC148" s="149"/>
      <c r="AD148" s="149"/>
      <c r="AE148" s="149"/>
      <c r="AF148" s="149"/>
      <c r="AG148" s="149" t="s">
        <v>111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>
      <c r="A149" s="156"/>
      <c r="B149" s="157"/>
      <c r="C149" s="242"/>
      <c r="D149" s="243"/>
      <c r="E149" s="243"/>
      <c r="F149" s="243"/>
      <c r="G149" s="243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116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>
      <c r="A150" s="168">
        <v>56</v>
      </c>
      <c r="B150" s="169" t="s">
        <v>252</v>
      </c>
      <c r="C150" s="178" t="s">
        <v>253</v>
      </c>
      <c r="D150" s="170" t="s">
        <v>137</v>
      </c>
      <c r="E150" s="171">
        <v>1</v>
      </c>
      <c r="F150" s="172"/>
      <c r="G150" s="173">
        <f>ROUND(E150*F150,2)</f>
        <v>0</v>
      </c>
      <c r="H150" s="172"/>
      <c r="I150" s="173">
        <f>ROUND(E150*H150,2)</f>
        <v>0</v>
      </c>
      <c r="J150" s="172"/>
      <c r="K150" s="173">
        <f>ROUND(E150*J150,2)</f>
        <v>0</v>
      </c>
      <c r="L150" s="173">
        <v>21</v>
      </c>
      <c r="M150" s="173">
        <f>G150*(1+L150/100)</f>
        <v>0</v>
      </c>
      <c r="N150" s="173">
        <v>0</v>
      </c>
      <c r="O150" s="173">
        <f>ROUND(E150*N150,2)</f>
        <v>0</v>
      </c>
      <c r="P150" s="173">
        <v>0</v>
      </c>
      <c r="Q150" s="173">
        <f>ROUND(E150*P150,2)</f>
        <v>0</v>
      </c>
      <c r="R150" s="173"/>
      <c r="S150" s="173" t="s">
        <v>108</v>
      </c>
      <c r="T150" s="174" t="s">
        <v>109</v>
      </c>
      <c r="U150" s="159">
        <v>0</v>
      </c>
      <c r="V150" s="159">
        <f>ROUND(E150*U150,2)</f>
        <v>0</v>
      </c>
      <c r="W150" s="159"/>
      <c r="X150" s="159" t="s">
        <v>110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111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>
      <c r="A151" s="156"/>
      <c r="B151" s="157"/>
      <c r="C151" s="242"/>
      <c r="D151" s="243"/>
      <c r="E151" s="243"/>
      <c r="F151" s="243"/>
      <c r="G151" s="243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9"/>
      <c r="X151" s="159"/>
      <c r="Y151" s="149"/>
      <c r="Z151" s="149"/>
      <c r="AA151" s="149"/>
      <c r="AB151" s="149"/>
      <c r="AC151" s="149"/>
      <c r="AD151" s="149"/>
      <c r="AE151" s="149"/>
      <c r="AF151" s="149"/>
      <c r="AG151" s="149" t="s">
        <v>116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>
      <c r="A152" s="168">
        <v>57</v>
      </c>
      <c r="B152" s="169" t="s">
        <v>254</v>
      </c>
      <c r="C152" s="178" t="s">
        <v>255</v>
      </c>
      <c r="D152" s="170" t="s">
        <v>137</v>
      </c>
      <c r="E152" s="171">
        <v>1</v>
      </c>
      <c r="F152" s="172"/>
      <c r="G152" s="173">
        <f>ROUND(E152*F152,2)</f>
        <v>0</v>
      </c>
      <c r="H152" s="172"/>
      <c r="I152" s="173">
        <f>ROUND(E152*H152,2)</f>
        <v>0</v>
      </c>
      <c r="J152" s="172"/>
      <c r="K152" s="173">
        <f>ROUND(E152*J152,2)</f>
        <v>0</v>
      </c>
      <c r="L152" s="173">
        <v>21</v>
      </c>
      <c r="M152" s="173">
        <f>G152*(1+L152/100)</f>
        <v>0</v>
      </c>
      <c r="N152" s="173">
        <v>0</v>
      </c>
      <c r="O152" s="173">
        <f>ROUND(E152*N152,2)</f>
        <v>0</v>
      </c>
      <c r="P152" s="173">
        <v>0</v>
      </c>
      <c r="Q152" s="173">
        <f>ROUND(E152*P152,2)</f>
        <v>0</v>
      </c>
      <c r="R152" s="173"/>
      <c r="S152" s="173" t="s">
        <v>108</v>
      </c>
      <c r="T152" s="174" t="s">
        <v>109</v>
      </c>
      <c r="U152" s="159">
        <v>0</v>
      </c>
      <c r="V152" s="159">
        <f>ROUND(E152*U152,2)</f>
        <v>0</v>
      </c>
      <c r="W152" s="159"/>
      <c r="X152" s="159" t="s">
        <v>110</v>
      </c>
      <c r="Y152" s="149"/>
      <c r="Z152" s="149"/>
      <c r="AA152" s="149"/>
      <c r="AB152" s="149"/>
      <c r="AC152" s="149"/>
      <c r="AD152" s="149"/>
      <c r="AE152" s="149"/>
      <c r="AF152" s="149"/>
      <c r="AG152" s="149" t="s">
        <v>111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>
      <c r="A153" s="156"/>
      <c r="B153" s="157"/>
      <c r="C153" s="242"/>
      <c r="D153" s="243"/>
      <c r="E153" s="243"/>
      <c r="F153" s="243"/>
      <c r="G153" s="243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116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>
      <c r="A154" s="156">
        <v>58</v>
      </c>
      <c r="B154" s="157" t="s">
        <v>256</v>
      </c>
      <c r="C154" s="179" t="s">
        <v>257</v>
      </c>
      <c r="D154" s="158" t="s">
        <v>0</v>
      </c>
      <c r="E154" s="175"/>
      <c r="F154" s="160"/>
      <c r="G154" s="159">
        <f>ROUND(E154*F154,2)</f>
        <v>0</v>
      </c>
      <c r="H154" s="160"/>
      <c r="I154" s="159">
        <f>ROUND(E154*H154,2)</f>
        <v>0</v>
      </c>
      <c r="J154" s="160"/>
      <c r="K154" s="159">
        <f>ROUND(E154*J154,2)</f>
        <v>0</v>
      </c>
      <c r="L154" s="159">
        <v>21</v>
      </c>
      <c r="M154" s="159">
        <f>G154*(1+L154/100)</f>
        <v>0</v>
      </c>
      <c r="N154" s="159">
        <v>0</v>
      </c>
      <c r="O154" s="159">
        <f>ROUND(E154*N154,2)</f>
        <v>0</v>
      </c>
      <c r="P154" s="159">
        <v>0</v>
      </c>
      <c r="Q154" s="159">
        <f>ROUND(E154*P154,2)</f>
        <v>0</v>
      </c>
      <c r="R154" s="159" t="s">
        <v>154</v>
      </c>
      <c r="S154" s="159" t="s">
        <v>146</v>
      </c>
      <c r="T154" s="159" t="s">
        <v>146</v>
      </c>
      <c r="U154" s="159">
        <v>0</v>
      </c>
      <c r="V154" s="159">
        <f>ROUND(E154*U154,2)</f>
        <v>0</v>
      </c>
      <c r="W154" s="159"/>
      <c r="X154" s="159" t="s">
        <v>155</v>
      </c>
      <c r="Y154" s="149"/>
      <c r="Z154" s="149"/>
      <c r="AA154" s="149"/>
      <c r="AB154" s="149"/>
      <c r="AC154" s="149"/>
      <c r="AD154" s="149"/>
      <c r="AE154" s="149"/>
      <c r="AF154" s="149"/>
      <c r="AG154" s="149" t="s">
        <v>156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>
      <c r="A155" s="156"/>
      <c r="B155" s="157"/>
      <c r="C155" s="240"/>
      <c r="D155" s="241"/>
      <c r="E155" s="241"/>
      <c r="F155" s="241"/>
      <c r="G155" s="241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116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>
      <c r="A156" s="162" t="s">
        <v>103</v>
      </c>
      <c r="B156" s="163" t="s">
        <v>71</v>
      </c>
      <c r="C156" s="177" t="s">
        <v>72</v>
      </c>
      <c r="D156" s="164"/>
      <c r="E156" s="165"/>
      <c r="F156" s="166"/>
      <c r="G156" s="166">
        <f>SUMIF(AG157:AG194,"&lt;&gt;NOR",G157:G194)</f>
        <v>0</v>
      </c>
      <c r="H156" s="166"/>
      <c r="I156" s="166">
        <f>SUM(I157:I194)</f>
        <v>0</v>
      </c>
      <c r="J156" s="166"/>
      <c r="K156" s="166">
        <f>SUM(K157:K194)</f>
        <v>0</v>
      </c>
      <c r="L156" s="166"/>
      <c r="M156" s="166">
        <f>SUM(M157:M194)</f>
        <v>0</v>
      </c>
      <c r="N156" s="166"/>
      <c r="O156" s="166">
        <f>SUM(O157:O194)</f>
        <v>1.2500000000000002</v>
      </c>
      <c r="P156" s="166"/>
      <c r="Q156" s="166">
        <f>SUM(Q157:Q194)</f>
        <v>0</v>
      </c>
      <c r="R156" s="166"/>
      <c r="S156" s="166"/>
      <c r="T156" s="167"/>
      <c r="U156" s="161"/>
      <c r="V156" s="161">
        <f>SUM(V157:V194)</f>
        <v>76.559999999999974</v>
      </c>
      <c r="W156" s="161"/>
      <c r="X156" s="161"/>
      <c r="AG156" t="s">
        <v>104</v>
      </c>
    </row>
    <row r="157" spans="1:60" ht="22.5" outlineLevel="1">
      <c r="A157" s="168">
        <v>59</v>
      </c>
      <c r="B157" s="169" t="s">
        <v>258</v>
      </c>
      <c r="C157" s="178" t="s">
        <v>259</v>
      </c>
      <c r="D157" s="170" t="s">
        <v>140</v>
      </c>
      <c r="E157" s="171">
        <v>47</v>
      </c>
      <c r="F157" s="172"/>
      <c r="G157" s="173">
        <f>ROUND(E157*F157,2)</f>
        <v>0</v>
      </c>
      <c r="H157" s="172"/>
      <c r="I157" s="173">
        <f>ROUND(E157*H157,2)</f>
        <v>0</v>
      </c>
      <c r="J157" s="172"/>
      <c r="K157" s="173">
        <f>ROUND(E157*J157,2)</f>
        <v>0</v>
      </c>
      <c r="L157" s="173">
        <v>21</v>
      </c>
      <c r="M157" s="173">
        <f>G157*(1+L157/100)</f>
        <v>0</v>
      </c>
      <c r="N157" s="173">
        <v>0</v>
      </c>
      <c r="O157" s="173">
        <f>ROUND(E157*N157,2)</f>
        <v>0</v>
      </c>
      <c r="P157" s="173">
        <v>0</v>
      </c>
      <c r="Q157" s="173">
        <f>ROUND(E157*P157,2)</f>
        <v>0</v>
      </c>
      <c r="R157" s="173" t="s">
        <v>154</v>
      </c>
      <c r="S157" s="173" t="s">
        <v>146</v>
      </c>
      <c r="T157" s="174" t="s">
        <v>146</v>
      </c>
      <c r="U157" s="159">
        <v>0.26800000000000002</v>
      </c>
      <c r="V157" s="159">
        <f>ROUND(E157*U157,2)</f>
        <v>12.6</v>
      </c>
      <c r="W157" s="159"/>
      <c r="X157" s="159" t="s">
        <v>110</v>
      </c>
      <c r="Y157" s="149"/>
      <c r="Z157" s="149"/>
      <c r="AA157" s="149"/>
      <c r="AB157" s="149"/>
      <c r="AC157" s="149"/>
      <c r="AD157" s="149"/>
      <c r="AE157" s="149"/>
      <c r="AF157" s="149"/>
      <c r="AG157" s="149" t="s">
        <v>111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>
      <c r="A158" s="156"/>
      <c r="B158" s="157"/>
      <c r="C158" s="242"/>
      <c r="D158" s="243"/>
      <c r="E158" s="243"/>
      <c r="F158" s="243"/>
      <c r="G158" s="243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116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ht="33.75" outlineLevel="1">
      <c r="A159" s="168">
        <v>60</v>
      </c>
      <c r="B159" s="169" t="s">
        <v>260</v>
      </c>
      <c r="C159" s="178" t="s">
        <v>261</v>
      </c>
      <c r="D159" s="170" t="s">
        <v>140</v>
      </c>
      <c r="E159" s="171">
        <v>1</v>
      </c>
      <c r="F159" s="172"/>
      <c r="G159" s="173">
        <f>ROUND(E159*F159,2)</f>
        <v>0</v>
      </c>
      <c r="H159" s="172"/>
      <c r="I159" s="173">
        <f>ROUND(E159*H159,2)</f>
        <v>0</v>
      </c>
      <c r="J159" s="172"/>
      <c r="K159" s="173">
        <f>ROUND(E159*J159,2)</f>
        <v>0</v>
      </c>
      <c r="L159" s="173">
        <v>21</v>
      </c>
      <c r="M159" s="173">
        <f>G159*(1+L159/100)</f>
        <v>0</v>
      </c>
      <c r="N159" s="173">
        <v>8.6400000000000001E-3</v>
      </c>
      <c r="O159" s="173">
        <f>ROUND(E159*N159,2)</f>
        <v>0.01</v>
      </c>
      <c r="P159" s="173">
        <v>0</v>
      </c>
      <c r="Q159" s="173">
        <f>ROUND(E159*P159,2)</f>
        <v>0</v>
      </c>
      <c r="R159" s="173" t="s">
        <v>154</v>
      </c>
      <c r="S159" s="173" t="s">
        <v>146</v>
      </c>
      <c r="T159" s="174" t="s">
        <v>146</v>
      </c>
      <c r="U159" s="159">
        <v>0.84799999999999998</v>
      </c>
      <c r="V159" s="159">
        <f>ROUND(E159*U159,2)</f>
        <v>0.85</v>
      </c>
      <c r="W159" s="159"/>
      <c r="X159" s="159" t="s">
        <v>110</v>
      </c>
      <c r="Y159" s="149"/>
      <c r="Z159" s="149"/>
      <c r="AA159" s="149"/>
      <c r="AB159" s="149"/>
      <c r="AC159" s="149"/>
      <c r="AD159" s="149"/>
      <c r="AE159" s="149"/>
      <c r="AF159" s="149"/>
      <c r="AG159" s="149" t="s">
        <v>111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>
      <c r="A160" s="156"/>
      <c r="B160" s="157"/>
      <c r="C160" s="242"/>
      <c r="D160" s="243"/>
      <c r="E160" s="243"/>
      <c r="F160" s="243"/>
      <c r="G160" s="243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116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ht="33.75" outlineLevel="1">
      <c r="A161" s="168">
        <v>61</v>
      </c>
      <c r="B161" s="169" t="s">
        <v>262</v>
      </c>
      <c r="C161" s="178" t="s">
        <v>263</v>
      </c>
      <c r="D161" s="170" t="s">
        <v>140</v>
      </c>
      <c r="E161" s="171">
        <v>3</v>
      </c>
      <c r="F161" s="172"/>
      <c r="G161" s="173">
        <f>ROUND(E161*F161,2)</f>
        <v>0</v>
      </c>
      <c r="H161" s="172"/>
      <c r="I161" s="173">
        <f>ROUND(E161*H161,2)</f>
        <v>0</v>
      </c>
      <c r="J161" s="172"/>
      <c r="K161" s="173">
        <f>ROUND(E161*J161,2)</f>
        <v>0</v>
      </c>
      <c r="L161" s="173">
        <v>21</v>
      </c>
      <c r="M161" s="173">
        <f>G161*(1+L161/100)</f>
        <v>0</v>
      </c>
      <c r="N161" s="173">
        <v>1.2959999999999999E-2</v>
      </c>
      <c r="O161" s="173">
        <f>ROUND(E161*N161,2)</f>
        <v>0.04</v>
      </c>
      <c r="P161" s="173">
        <v>0</v>
      </c>
      <c r="Q161" s="173">
        <f>ROUND(E161*P161,2)</f>
        <v>0</v>
      </c>
      <c r="R161" s="173" t="s">
        <v>154</v>
      </c>
      <c r="S161" s="173" t="s">
        <v>146</v>
      </c>
      <c r="T161" s="174" t="s">
        <v>146</v>
      </c>
      <c r="U161" s="159">
        <v>0.85499999999999998</v>
      </c>
      <c r="V161" s="159">
        <f>ROUND(E161*U161,2)</f>
        <v>2.57</v>
      </c>
      <c r="W161" s="159"/>
      <c r="X161" s="159" t="s">
        <v>110</v>
      </c>
      <c r="Y161" s="149"/>
      <c r="Z161" s="149"/>
      <c r="AA161" s="149"/>
      <c r="AB161" s="149"/>
      <c r="AC161" s="149"/>
      <c r="AD161" s="149"/>
      <c r="AE161" s="149"/>
      <c r="AF161" s="149"/>
      <c r="AG161" s="149" t="s">
        <v>111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>
      <c r="A162" s="156"/>
      <c r="B162" s="157"/>
      <c r="C162" s="242"/>
      <c r="D162" s="243"/>
      <c r="E162" s="243"/>
      <c r="F162" s="243"/>
      <c r="G162" s="243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116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ht="33.75" outlineLevel="1">
      <c r="A163" s="168">
        <v>62</v>
      </c>
      <c r="B163" s="169" t="s">
        <v>264</v>
      </c>
      <c r="C163" s="178" t="s">
        <v>265</v>
      </c>
      <c r="D163" s="170" t="s">
        <v>140</v>
      </c>
      <c r="E163" s="171">
        <v>2</v>
      </c>
      <c r="F163" s="172"/>
      <c r="G163" s="173">
        <f>ROUND(E163*F163,2)</f>
        <v>0</v>
      </c>
      <c r="H163" s="172"/>
      <c r="I163" s="173">
        <f>ROUND(E163*H163,2)</f>
        <v>0</v>
      </c>
      <c r="J163" s="172"/>
      <c r="K163" s="173">
        <f>ROUND(E163*J163,2)</f>
        <v>0</v>
      </c>
      <c r="L163" s="173">
        <v>21</v>
      </c>
      <c r="M163" s="173">
        <f>G163*(1+L163/100)</f>
        <v>0</v>
      </c>
      <c r="N163" s="173">
        <v>1.728E-2</v>
      </c>
      <c r="O163" s="173">
        <f>ROUND(E163*N163,2)</f>
        <v>0.03</v>
      </c>
      <c r="P163" s="173">
        <v>0</v>
      </c>
      <c r="Q163" s="173">
        <f>ROUND(E163*P163,2)</f>
        <v>0</v>
      </c>
      <c r="R163" s="173" t="s">
        <v>154</v>
      </c>
      <c r="S163" s="173" t="s">
        <v>146</v>
      </c>
      <c r="T163" s="174" t="s">
        <v>146</v>
      </c>
      <c r="U163" s="159">
        <v>0.86299999999999999</v>
      </c>
      <c r="V163" s="159">
        <f>ROUND(E163*U163,2)</f>
        <v>1.73</v>
      </c>
      <c r="W163" s="159"/>
      <c r="X163" s="159" t="s">
        <v>110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111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>
      <c r="A164" s="156"/>
      <c r="B164" s="157"/>
      <c r="C164" s="242"/>
      <c r="D164" s="243"/>
      <c r="E164" s="243"/>
      <c r="F164" s="243"/>
      <c r="G164" s="243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116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33.75" outlineLevel="1">
      <c r="A165" s="168">
        <v>63</v>
      </c>
      <c r="B165" s="169" t="s">
        <v>266</v>
      </c>
      <c r="C165" s="178" t="s">
        <v>267</v>
      </c>
      <c r="D165" s="170" t="s">
        <v>140</v>
      </c>
      <c r="E165" s="171">
        <v>1</v>
      </c>
      <c r="F165" s="172"/>
      <c r="G165" s="173">
        <f>ROUND(E165*F165,2)</f>
        <v>0</v>
      </c>
      <c r="H165" s="172"/>
      <c r="I165" s="173">
        <f>ROUND(E165*H165,2)</f>
        <v>0</v>
      </c>
      <c r="J165" s="172"/>
      <c r="K165" s="173">
        <f>ROUND(E165*J165,2)</f>
        <v>0</v>
      </c>
      <c r="L165" s="173">
        <v>21</v>
      </c>
      <c r="M165" s="173">
        <f>G165*(1+L165/100)</f>
        <v>0</v>
      </c>
      <c r="N165" s="173">
        <v>2.1600000000000001E-2</v>
      </c>
      <c r="O165" s="173">
        <f>ROUND(E165*N165,2)</f>
        <v>0.02</v>
      </c>
      <c r="P165" s="173">
        <v>0</v>
      </c>
      <c r="Q165" s="173">
        <f>ROUND(E165*P165,2)</f>
        <v>0</v>
      </c>
      <c r="R165" s="173" t="s">
        <v>154</v>
      </c>
      <c r="S165" s="173" t="s">
        <v>146</v>
      </c>
      <c r="T165" s="174" t="s">
        <v>146</v>
      </c>
      <c r="U165" s="159">
        <v>0.86699999999999999</v>
      </c>
      <c r="V165" s="159">
        <f>ROUND(E165*U165,2)</f>
        <v>0.87</v>
      </c>
      <c r="W165" s="159"/>
      <c r="X165" s="159" t="s">
        <v>110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111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>
      <c r="A166" s="156"/>
      <c r="B166" s="157"/>
      <c r="C166" s="242"/>
      <c r="D166" s="243"/>
      <c r="E166" s="243"/>
      <c r="F166" s="243"/>
      <c r="G166" s="243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116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ht="33.75" outlineLevel="1">
      <c r="A167" s="168">
        <v>64</v>
      </c>
      <c r="B167" s="169" t="s">
        <v>268</v>
      </c>
      <c r="C167" s="178" t="s">
        <v>269</v>
      </c>
      <c r="D167" s="170" t="s">
        <v>140</v>
      </c>
      <c r="E167" s="171">
        <v>16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73">
        <v>2.376E-2</v>
      </c>
      <c r="O167" s="173">
        <f>ROUND(E167*N167,2)</f>
        <v>0.38</v>
      </c>
      <c r="P167" s="173">
        <v>0</v>
      </c>
      <c r="Q167" s="173">
        <f>ROUND(E167*P167,2)</f>
        <v>0</v>
      </c>
      <c r="R167" s="173" t="s">
        <v>154</v>
      </c>
      <c r="S167" s="173" t="s">
        <v>146</v>
      </c>
      <c r="T167" s="174" t="s">
        <v>146</v>
      </c>
      <c r="U167" s="159">
        <v>0.872</v>
      </c>
      <c r="V167" s="159">
        <f>ROUND(E167*U167,2)</f>
        <v>13.95</v>
      </c>
      <c r="W167" s="159"/>
      <c r="X167" s="159" t="s">
        <v>110</v>
      </c>
      <c r="Y167" s="149"/>
      <c r="Z167" s="149"/>
      <c r="AA167" s="149"/>
      <c r="AB167" s="149"/>
      <c r="AC167" s="149"/>
      <c r="AD167" s="149"/>
      <c r="AE167" s="149"/>
      <c r="AF167" s="149"/>
      <c r="AG167" s="149" t="s">
        <v>111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>
      <c r="A168" s="156"/>
      <c r="B168" s="157"/>
      <c r="C168" s="242"/>
      <c r="D168" s="243"/>
      <c r="E168" s="243"/>
      <c r="F168" s="243"/>
      <c r="G168" s="243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  <c r="U168" s="159"/>
      <c r="V168" s="159"/>
      <c r="W168" s="159"/>
      <c r="X168" s="15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116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ht="33.75" outlineLevel="1">
      <c r="A169" s="168">
        <v>65</v>
      </c>
      <c r="B169" s="169" t="s">
        <v>270</v>
      </c>
      <c r="C169" s="178" t="s">
        <v>271</v>
      </c>
      <c r="D169" s="170" t="s">
        <v>140</v>
      </c>
      <c r="E169" s="171">
        <v>1</v>
      </c>
      <c r="F169" s="172"/>
      <c r="G169" s="173">
        <f>ROUND(E169*F169,2)</f>
        <v>0</v>
      </c>
      <c r="H169" s="172"/>
      <c r="I169" s="173">
        <f>ROUND(E169*H169,2)</f>
        <v>0</v>
      </c>
      <c r="J169" s="172"/>
      <c r="K169" s="173">
        <f>ROUND(E169*J169,2)</f>
        <v>0</v>
      </c>
      <c r="L169" s="173">
        <v>21</v>
      </c>
      <c r="M169" s="173">
        <f>G169*(1+L169/100)</f>
        <v>0</v>
      </c>
      <c r="N169" s="173">
        <v>2.1350000000000001E-2</v>
      </c>
      <c r="O169" s="173">
        <f>ROUND(E169*N169,2)</f>
        <v>0.02</v>
      </c>
      <c r="P169" s="173">
        <v>0</v>
      </c>
      <c r="Q169" s="173">
        <f>ROUND(E169*P169,2)</f>
        <v>0</v>
      </c>
      <c r="R169" s="173" t="s">
        <v>154</v>
      </c>
      <c r="S169" s="173" t="s">
        <v>146</v>
      </c>
      <c r="T169" s="174" t="s">
        <v>146</v>
      </c>
      <c r="U169" s="159">
        <v>0.92900000000000005</v>
      </c>
      <c r="V169" s="159">
        <f>ROUND(E169*U169,2)</f>
        <v>0.93</v>
      </c>
      <c r="W169" s="159"/>
      <c r="X169" s="159" t="s">
        <v>110</v>
      </c>
      <c r="Y169" s="149"/>
      <c r="Z169" s="149"/>
      <c r="AA169" s="149"/>
      <c r="AB169" s="149"/>
      <c r="AC169" s="149"/>
      <c r="AD169" s="149"/>
      <c r="AE169" s="149"/>
      <c r="AF169" s="149"/>
      <c r="AG169" s="149" t="s">
        <v>111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>
      <c r="A170" s="156"/>
      <c r="B170" s="157"/>
      <c r="C170" s="242"/>
      <c r="D170" s="243"/>
      <c r="E170" s="243"/>
      <c r="F170" s="243"/>
      <c r="G170" s="243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116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33.75" outlineLevel="1">
      <c r="A171" s="168">
        <v>66</v>
      </c>
      <c r="B171" s="169" t="s">
        <v>272</v>
      </c>
      <c r="C171" s="178" t="s">
        <v>273</v>
      </c>
      <c r="D171" s="170" t="s">
        <v>140</v>
      </c>
      <c r="E171" s="171">
        <v>2</v>
      </c>
      <c r="F171" s="172"/>
      <c r="G171" s="173">
        <f>ROUND(E171*F171,2)</f>
        <v>0</v>
      </c>
      <c r="H171" s="172"/>
      <c r="I171" s="173">
        <f>ROUND(E171*H171,2)</f>
        <v>0</v>
      </c>
      <c r="J171" s="172"/>
      <c r="K171" s="173">
        <f>ROUND(E171*J171,2)</f>
        <v>0</v>
      </c>
      <c r="L171" s="173">
        <v>21</v>
      </c>
      <c r="M171" s="173">
        <f>G171*(1+L171/100)</f>
        <v>0</v>
      </c>
      <c r="N171" s="173">
        <v>2.4400000000000002E-2</v>
      </c>
      <c r="O171" s="173">
        <f>ROUND(E171*N171,2)</f>
        <v>0.05</v>
      </c>
      <c r="P171" s="173">
        <v>0</v>
      </c>
      <c r="Q171" s="173">
        <f>ROUND(E171*P171,2)</f>
        <v>0</v>
      </c>
      <c r="R171" s="173" t="s">
        <v>154</v>
      </c>
      <c r="S171" s="173" t="s">
        <v>146</v>
      </c>
      <c r="T171" s="174" t="s">
        <v>146</v>
      </c>
      <c r="U171" s="159">
        <v>0.94499999999999995</v>
      </c>
      <c r="V171" s="159">
        <f>ROUND(E171*U171,2)</f>
        <v>1.89</v>
      </c>
      <c r="W171" s="159"/>
      <c r="X171" s="159" t="s">
        <v>110</v>
      </c>
      <c r="Y171" s="149"/>
      <c r="Z171" s="149"/>
      <c r="AA171" s="149"/>
      <c r="AB171" s="149"/>
      <c r="AC171" s="149"/>
      <c r="AD171" s="149"/>
      <c r="AE171" s="149"/>
      <c r="AF171" s="149"/>
      <c r="AG171" s="149" t="s">
        <v>111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>
      <c r="A172" s="156"/>
      <c r="B172" s="157"/>
      <c r="C172" s="242"/>
      <c r="D172" s="243"/>
      <c r="E172" s="243"/>
      <c r="F172" s="243"/>
      <c r="G172" s="243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9"/>
      <c r="X172" s="15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116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33.75" outlineLevel="1">
      <c r="A173" s="168">
        <v>67</v>
      </c>
      <c r="B173" s="169" t="s">
        <v>274</v>
      </c>
      <c r="C173" s="178" t="s">
        <v>275</v>
      </c>
      <c r="D173" s="170" t="s">
        <v>140</v>
      </c>
      <c r="E173" s="171">
        <v>2</v>
      </c>
      <c r="F173" s="172"/>
      <c r="G173" s="173">
        <f>ROUND(E173*F173,2)</f>
        <v>0</v>
      </c>
      <c r="H173" s="172"/>
      <c r="I173" s="173">
        <f>ROUND(E173*H173,2)</f>
        <v>0</v>
      </c>
      <c r="J173" s="172"/>
      <c r="K173" s="173">
        <f>ROUND(E173*J173,2)</f>
        <v>0</v>
      </c>
      <c r="L173" s="173">
        <v>21</v>
      </c>
      <c r="M173" s="173">
        <f>G173*(1+L173/100)</f>
        <v>0</v>
      </c>
      <c r="N173" s="173">
        <v>2.7449999999999999E-2</v>
      </c>
      <c r="O173" s="173">
        <f>ROUND(E173*N173,2)</f>
        <v>0.05</v>
      </c>
      <c r="P173" s="173">
        <v>0</v>
      </c>
      <c r="Q173" s="173">
        <f>ROUND(E173*P173,2)</f>
        <v>0</v>
      </c>
      <c r="R173" s="173" t="s">
        <v>154</v>
      </c>
      <c r="S173" s="173" t="s">
        <v>146</v>
      </c>
      <c r="T173" s="174" t="s">
        <v>146</v>
      </c>
      <c r="U173" s="159">
        <v>0.94499999999999995</v>
      </c>
      <c r="V173" s="159">
        <f>ROUND(E173*U173,2)</f>
        <v>1.89</v>
      </c>
      <c r="W173" s="159"/>
      <c r="X173" s="159" t="s">
        <v>110</v>
      </c>
      <c r="Y173" s="149"/>
      <c r="Z173" s="149"/>
      <c r="AA173" s="149"/>
      <c r="AB173" s="149"/>
      <c r="AC173" s="149"/>
      <c r="AD173" s="149"/>
      <c r="AE173" s="149"/>
      <c r="AF173" s="149"/>
      <c r="AG173" s="149" t="s">
        <v>111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>
      <c r="A174" s="156"/>
      <c r="B174" s="157"/>
      <c r="C174" s="242"/>
      <c r="D174" s="243"/>
      <c r="E174" s="243"/>
      <c r="F174" s="243"/>
      <c r="G174" s="243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116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ht="33.75" outlineLevel="1">
      <c r="A175" s="168">
        <v>68</v>
      </c>
      <c r="B175" s="169" t="s">
        <v>276</v>
      </c>
      <c r="C175" s="178" t="s">
        <v>277</v>
      </c>
      <c r="D175" s="170" t="s">
        <v>140</v>
      </c>
      <c r="E175" s="171">
        <v>2</v>
      </c>
      <c r="F175" s="172"/>
      <c r="G175" s="173">
        <f>ROUND(E175*F175,2)</f>
        <v>0</v>
      </c>
      <c r="H175" s="172"/>
      <c r="I175" s="173">
        <f>ROUND(E175*H175,2)</f>
        <v>0</v>
      </c>
      <c r="J175" s="172"/>
      <c r="K175" s="173">
        <f>ROUND(E175*J175,2)</f>
        <v>0</v>
      </c>
      <c r="L175" s="173">
        <v>21</v>
      </c>
      <c r="M175" s="173">
        <f>G175*(1+L175/100)</f>
        <v>0</v>
      </c>
      <c r="N175" s="173">
        <v>3.0499999999999999E-2</v>
      </c>
      <c r="O175" s="173">
        <f>ROUND(E175*N175,2)</f>
        <v>0.06</v>
      </c>
      <c r="P175" s="173">
        <v>0</v>
      </c>
      <c r="Q175" s="173">
        <f>ROUND(E175*P175,2)</f>
        <v>0</v>
      </c>
      <c r="R175" s="173" t="s">
        <v>154</v>
      </c>
      <c r="S175" s="173" t="s">
        <v>146</v>
      </c>
      <c r="T175" s="174" t="s">
        <v>146</v>
      </c>
      <c r="U175" s="159">
        <v>0.95299999999999996</v>
      </c>
      <c r="V175" s="159">
        <f>ROUND(E175*U175,2)</f>
        <v>1.91</v>
      </c>
      <c r="W175" s="159"/>
      <c r="X175" s="159" t="s">
        <v>110</v>
      </c>
      <c r="Y175" s="149"/>
      <c r="Z175" s="149"/>
      <c r="AA175" s="149"/>
      <c r="AB175" s="149"/>
      <c r="AC175" s="149"/>
      <c r="AD175" s="149"/>
      <c r="AE175" s="149"/>
      <c r="AF175" s="149"/>
      <c r="AG175" s="149" t="s">
        <v>111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>
      <c r="A176" s="156"/>
      <c r="B176" s="157"/>
      <c r="C176" s="242"/>
      <c r="D176" s="243"/>
      <c r="E176" s="243"/>
      <c r="F176" s="243"/>
      <c r="G176" s="243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9"/>
      <c r="X176" s="15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116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ht="33.75" outlineLevel="1">
      <c r="A177" s="168">
        <v>69</v>
      </c>
      <c r="B177" s="169" t="s">
        <v>278</v>
      </c>
      <c r="C177" s="178" t="s">
        <v>279</v>
      </c>
      <c r="D177" s="170" t="s">
        <v>140</v>
      </c>
      <c r="E177" s="171">
        <v>9</v>
      </c>
      <c r="F177" s="172"/>
      <c r="G177" s="173">
        <f>ROUND(E177*F177,2)</f>
        <v>0</v>
      </c>
      <c r="H177" s="172"/>
      <c r="I177" s="173">
        <f>ROUND(E177*H177,2)</f>
        <v>0</v>
      </c>
      <c r="J177" s="172"/>
      <c r="K177" s="173">
        <f>ROUND(E177*J177,2)</f>
        <v>0</v>
      </c>
      <c r="L177" s="173">
        <v>21</v>
      </c>
      <c r="M177" s="173">
        <f>G177*(1+L177/100)</f>
        <v>0</v>
      </c>
      <c r="N177" s="173">
        <v>3.3550000000000003E-2</v>
      </c>
      <c r="O177" s="173">
        <f>ROUND(E177*N177,2)</f>
        <v>0.3</v>
      </c>
      <c r="P177" s="173">
        <v>0</v>
      </c>
      <c r="Q177" s="173">
        <f>ROUND(E177*P177,2)</f>
        <v>0</v>
      </c>
      <c r="R177" s="173" t="s">
        <v>154</v>
      </c>
      <c r="S177" s="173" t="s">
        <v>146</v>
      </c>
      <c r="T177" s="174" t="s">
        <v>146</v>
      </c>
      <c r="U177" s="159">
        <v>0.96099999999999997</v>
      </c>
      <c r="V177" s="159">
        <f>ROUND(E177*U177,2)</f>
        <v>8.65</v>
      </c>
      <c r="W177" s="159"/>
      <c r="X177" s="159" t="s">
        <v>110</v>
      </c>
      <c r="Y177" s="149"/>
      <c r="Z177" s="149"/>
      <c r="AA177" s="149"/>
      <c r="AB177" s="149"/>
      <c r="AC177" s="149"/>
      <c r="AD177" s="149"/>
      <c r="AE177" s="149"/>
      <c r="AF177" s="149"/>
      <c r="AG177" s="149" t="s">
        <v>111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>
      <c r="A178" s="156"/>
      <c r="B178" s="157"/>
      <c r="C178" s="242"/>
      <c r="D178" s="243"/>
      <c r="E178" s="243"/>
      <c r="F178" s="243"/>
      <c r="G178" s="243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9"/>
      <c r="X178" s="15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116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ht="33.75" outlineLevel="1">
      <c r="A179" s="168">
        <v>70</v>
      </c>
      <c r="B179" s="169" t="s">
        <v>280</v>
      </c>
      <c r="C179" s="178" t="s">
        <v>281</v>
      </c>
      <c r="D179" s="170" t="s">
        <v>140</v>
      </c>
      <c r="E179" s="171">
        <v>4</v>
      </c>
      <c r="F179" s="172"/>
      <c r="G179" s="173">
        <f>ROUND(E179*F179,2)</f>
        <v>0</v>
      </c>
      <c r="H179" s="172"/>
      <c r="I179" s="173">
        <f>ROUND(E179*H179,2)</f>
        <v>0</v>
      </c>
      <c r="J179" s="172"/>
      <c r="K179" s="173">
        <f>ROUND(E179*J179,2)</f>
        <v>0</v>
      </c>
      <c r="L179" s="173">
        <v>21</v>
      </c>
      <c r="M179" s="173">
        <f>G179*(1+L179/100)</f>
        <v>0</v>
      </c>
      <c r="N179" s="173">
        <v>3.6600000000000001E-2</v>
      </c>
      <c r="O179" s="173">
        <f>ROUND(E179*N179,2)</f>
        <v>0.15</v>
      </c>
      <c r="P179" s="173">
        <v>0</v>
      </c>
      <c r="Q179" s="173">
        <f>ROUND(E179*P179,2)</f>
        <v>0</v>
      </c>
      <c r="R179" s="173" t="s">
        <v>154</v>
      </c>
      <c r="S179" s="173" t="s">
        <v>146</v>
      </c>
      <c r="T179" s="174" t="s">
        <v>146</v>
      </c>
      <c r="U179" s="159">
        <v>1</v>
      </c>
      <c r="V179" s="159">
        <f>ROUND(E179*U179,2)</f>
        <v>4</v>
      </c>
      <c r="W179" s="159"/>
      <c r="X179" s="159" t="s">
        <v>110</v>
      </c>
      <c r="Y179" s="149"/>
      <c r="Z179" s="149"/>
      <c r="AA179" s="149"/>
      <c r="AB179" s="149"/>
      <c r="AC179" s="149"/>
      <c r="AD179" s="149"/>
      <c r="AE179" s="149"/>
      <c r="AF179" s="149"/>
      <c r="AG179" s="149" t="s">
        <v>111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>
      <c r="A180" s="156"/>
      <c r="B180" s="157"/>
      <c r="C180" s="242"/>
      <c r="D180" s="243"/>
      <c r="E180" s="243"/>
      <c r="F180" s="243"/>
      <c r="G180" s="243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116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ht="33.75" outlineLevel="1">
      <c r="A181" s="168">
        <v>71</v>
      </c>
      <c r="B181" s="169" t="s">
        <v>282</v>
      </c>
      <c r="C181" s="178" t="s">
        <v>283</v>
      </c>
      <c r="D181" s="170" t="s">
        <v>140</v>
      </c>
      <c r="E181" s="171">
        <v>3</v>
      </c>
      <c r="F181" s="172"/>
      <c r="G181" s="173">
        <f>ROUND(E181*F181,2)</f>
        <v>0</v>
      </c>
      <c r="H181" s="172"/>
      <c r="I181" s="173">
        <f>ROUND(E181*H181,2)</f>
        <v>0</v>
      </c>
      <c r="J181" s="172"/>
      <c r="K181" s="173">
        <f>ROUND(E181*J181,2)</f>
        <v>0</v>
      </c>
      <c r="L181" s="173">
        <v>21</v>
      </c>
      <c r="M181" s="173">
        <f>G181*(1+L181/100)</f>
        <v>0</v>
      </c>
      <c r="N181" s="173">
        <v>3.2669999999999998E-2</v>
      </c>
      <c r="O181" s="173">
        <f>ROUND(E181*N181,2)</f>
        <v>0.1</v>
      </c>
      <c r="P181" s="173">
        <v>0</v>
      </c>
      <c r="Q181" s="173">
        <f>ROUND(E181*P181,2)</f>
        <v>0</v>
      </c>
      <c r="R181" s="173" t="s">
        <v>154</v>
      </c>
      <c r="S181" s="173" t="s">
        <v>146</v>
      </c>
      <c r="T181" s="174" t="s">
        <v>146</v>
      </c>
      <c r="U181" s="159">
        <v>0.94499999999999995</v>
      </c>
      <c r="V181" s="159">
        <f>ROUND(E181*U181,2)</f>
        <v>2.84</v>
      </c>
      <c r="W181" s="159"/>
      <c r="X181" s="159" t="s">
        <v>110</v>
      </c>
      <c r="Y181" s="149"/>
      <c r="Z181" s="149"/>
      <c r="AA181" s="149"/>
      <c r="AB181" s="149"/>
      <c r="AC181" s="149"/>
      <c r="AD181" s="149"/>
      <c r="AE181" s="149"/>
      <c r="AF181" s="149"/>
      <c r="AG181" s="149" t="s">
        <v>111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>
      <c r="A182" s="156"/>
      <c r="B182" s="157"/>
      <c r="C182" s="242"/>
      <c r="D182" s="243"/>
      <c r="E182" s="243"/>
      <c r="F182" s="243"/>
      <c r="G182" s="243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9"/>
      <c r="X182" s="159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116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33.75" outlineLevel="1">
      <c r="A183" s="168">
        <v>72</v>
      </c>
      <c r="B183" s="169" t="s">
        <v>284</v>
      </c>
      <c r="C183" s="178" t="s">
        <v>285</v>
      </c>
      <c r="D183" s="170" t="s">
        <v>140</v>
      </c>
      <c r="E183" s="171">
        <v>1</v>
      </c>
      <c r="F183" s="172"/>
      <c r="G183" s="173">
        <f>ROUND(E183*F183,2)</f>
        <v>0</v>
      </c>
      <c r="H183" s="172"/>
      <c r="I183" s="173">
        <f>ROUND(E183*H183,2)</f>
        <v>0</v>
      </c>
      <c r="J183" s="172"/>
      <c r="K183" s="173">
        <f>ROUND(E183*J183,2)</f>
        <v>0</v>
      </c>
      <c r="L183" s="173">
        <v>21</v>
      </c>
      <c r="M183" s="173">
        <f>G183*(1+L183/100)</f>
        <v>0</v>
      </c>
      <c r="N183" s="173">
        <v>3.993E-2</v>
      </c>
      <c r="O183" s="173">
        <f>ROUND(E183*N183,2)</f>
        <v>0.04</v>
      </c>
      <c r="P183" s="173">
        <v>0</v>
      </c>
      <c r="Q183" s="173">
        <f>ROUND(E183*P183,2)</f>
        <v>0</v>
      </c>
      <c r="R183" s="173" t="s">
        <v>154</v>
      </c>
      <c r="S183" s="173" t="s">
        <v>146</v>
      </c>
      <c r="T183" s="174" t="s">
        <v>146</v>
      </c>
      <c r="U183" s="159">
        <v>0.96099999999999997</v>
      </c>
      <c r="V183" s="159">
        <f>ROUND(E183*U183,2)</f>
        <v>0.96</v>
      </c>
      <c r="W183" s="159"/>
      <c r="X183" s="159" t="s">
        <v>110</v>
      </c>
      <c r="Y183" s="149"/>
      <c r="Z183" s="149"/>
      <c r="AA183" s="149"/>
      <c r="AB183" s="149"/>
      <c r="AC183" s="149"/>
      <c r="AD183" s="149"/>
      <c r="AE183" s="149"/>
      <c r="AF183" s="149"/>
      <c r="AG183" s="149" t="s">
        <v>111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>
      <c r="A184" s="156"/>
      <c r="B184" s="157"/>
      <c r="C184" s="242"/>
      <c r="D184" s="243"/>
      <c r="E184" s="243"/>
      <c r="F184" s="243"/>
      <c r="G184" s="243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116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outlineLevel="1">
      <c r="A185" s="168">
        <v>73</v>
      </c>
      <c r="B185" s="169" t="s">
        <v>286</v>
      </c>
      <c r="C185" s="178" t="s">
        <v>287</v>
      </c>
      <c r="D185" s="170" t="s">
        <v>288</v>
      </c>
      <c r="E185" s="171">
        <v>100</v>
      </c>
      <c r="F185" s="172"/>
      <c r="G185" s="173">
        <f>ROUND(E185*F185,2)</f>
        <v>0</v>
      </c>
      <c r="H185" s="172"/>
      <c r="I185" s="173">
        <f>ROUND(E185*H185,2)</f>
        <v>0</v>
      </c>
      <c r="J185" s="172"/>
      <c r="K185" s="173">
        <f>ROUND(E185*J185,2)</f>
        <v>0</v>
      </c>
      <c r="L185" s="173">
        <v>21</v>
      </c>
      <c r="M185" s="173">
        <f>G185*(1+L185/100)</f>
        <v>0</v>
      </c>
      <c r="N185" s="173">
        <v>0</v>
      </c>
      <c r="O185" s="173">
        <f>ROUND(E185*N185,2)</f>
        <v>0</v>
      </c>
      <c r="P185" s="173">
        <v>0</v>
      </c>
      <c r="Q185" s="173">
        <f>ROUND(E185*P185,2)</f>
        <v>0</v>
      </c>
      <c r="R185" s="173" t="s">
        <v>154</v>
      </c>
      <c r="S185" s="173" t="s">
        <v>146</v>
      </c>
      <c r="T185" s="174" t="s">
        <v>146</v>
      </c>
      <c r="U185" s="159">
        <v>0.124</v>
      </c>
      <c r="V185" s="159">
        <f>ROUND(E185*U185,2)</f>
        <v>12.4</v>
      </c>
      <c r="W185" s="159"/>
      <c r="X185" s="159" t="s">
        <v>110</v>
      </c>
      <c r="Y185" s="149"/>
      <c r="Z185" s="149"/>
      <c r="AA185" s="149"/>
      <c r="AB185" s="149"/>
      <c r="AC185" s="149"/>
      <c r="AD185" s="149"/>
      <c r="AE185" s="149"/>
      <c r="AF185" s="149"/>
      <c r="AG185" s="149" t="s">
        <v>111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>
      <c r="A186" s="156"/>
      <c r="B186" s="157"/>
      <c r="C186" s="242"/>
      <c r="D186" s="243"/>
      <c r="E186" s="243"/>
      <c r="F186" s="243"/>
      <c r="G186" s="243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116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ht="22.5" outlineLevel="1">
      <c r="A187" s="168">
        <v>74</v>
      </c>
      <c r="B187" s="169" t="s">
        <v>289</v>
      </c>
      <c r="C187" s="178" t="s">
        <v>290</v>
      </c>
      <c r="D187" s="170" t="s">
        <v>288</v>
      </c>
      <c r="E187" s="171">
        <v>100</v>
      </c>
      <c r="F187" s="172"/>
      <c r="G187" s="173">
        <f>ROUND(E187*F187,2)</f>
        <v>0</v>
      </c>
      <c r="H187" s="172"/>
      <c r="I187" s="173">
        <f>ROUND(E187*H187,2)</f>
        <v>0</v>
      </c>
      <c r="J187" s="172"/>
      <c r="K187" s="173">
        <f>ROUND(E187*J187,2)</f>
        <v>0</v>
      </c>
      <c r="L187" s="173">
        <v>21</v>
      </c>
      <c r="M187" s="173">
        <f>G187*(1+L187/100)</f>
        <v>0</v>
      </c>
      <c r="N187" s="173">
        <v>0</v>
      </c>
      <c r="O187" s="173">
        <f>ROUND(E187*N187,2)</f>
        <v>0</v>
      </c>
      <c r="P187" s="173">
        <v>0</v>
      </c>
      <c r="Q187" s="173">
        <f>ROUND(E187*P187,2)</f>
        <v>0</v>
      </c>
      <c r="R187" s="173" t="s">
        <v>154</v>
      </c>
      <c r="S187" s="173" t="s">
        <v>146</v>
      </c>
      <c r="T187" s="174" t="s">
        <v>146</v>
      </c>
      <c r="U187" s="159">
        <v>2.5999999999999999E-2</v>
      </c>
      <c r="V187" s="159">
        <f>ROUND(E187*U187,2)</f>
        <v>2.6</v>
      </c>
      <c r="W187" s="159"/>
      <c r="X187" s="159" t="s">
        <v>110</v>
      </c>
      <c r="Y187" s="149"/>
      <c r="Z187" s="149"/>
      <c r="AA187" s="149"/>
      <c r="AB187" s="149"/>
      <c r="AC187" s="149"/>
      <c r="AD187" s="149"/>
      <c r="AE187" s="149"/>
      <c r="AF187" s="149"/>
      <c r="AG187" s="149" t="s">
        <v>111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>
      <c r="A188" s="156"/>
      <c r="B188" s="157"/>
      <c r="C188" s="242"/>
      <c r="D188" s="243"/>
      <c r="E188" s="243"/>
      <c r="F188" s="243"/>
      <c r="G188" s="243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116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ht="22.5" outlineLevel="1">
      <c r="A189" s="168">
        <v>75</v>
      </c>
      <c r="B189" s="169" t="s">
        <v>291</v>
      </c>
      <c r="C189" s="178" t="s">
        <v>292</v>
      </c>
      <c r="D189" s="170" t="s">
        <v>140</v>
      </c>
      <c r="E189" s="171">
        <v>47</v>
      </c>
      <c r="F189" s="172"/>
      <c r="G189" s="173">
        <f>ROUND(E189*F189,2)</f>
        <v>0</v>
      </c>
      <c r="H189" s="172"/>
      <c r="I189" s="173">
        <f>ROUND(E189*H189,2)</f>
        <v>0</v>
      </c>
      <c r="J189" s="172"/>
      <c r="K189" s="173">
        <f>ROUND(E189*J189,2)</f>
        <v>0</v>
      </c>
      <c r="L189" s="173">
        <v>21</v>
      </c>
      <c r="M189" s="173">
        <f>G189*(1+L189/100)</f>
        <v>0</v>
      </c>
      <c r="N189" s="173">
        <v>0</v>
      </c>
      <c r="O189" s="173">
        <f>ROUND(E189*N189,2)</f>
        <v>0</v>
      </c>
      <c r="P189" s="173">
        <v>0</v>
      </c>
      <c r="Q189" s="173">
        <f>ROUND(E189*P189,2)</f>
        <v>0</v>
      </c>
      <c r="R189" s="173" t="s">
        <v>154</v>
      </c>
      <c r="S189" s="173" t="s">
        <v>146</v>
      </c>
      <c r="T189" s="174" t="s">
        <v>146</v>
      </c>
      <c r="U189" s="159">
        <v>0.06</v>
      </c>
      <c r="V189" s="159">
        <f>ROUND(E189*U189,2)</f>
        <v>2.82</v>
      </c>
      <c r="W189" s="159"/>
      <c r="X189" s="159" t="s">
        <v>110</v>
      </c>
      <c r="Y189" s="149"/>
      <c r="Z189" s="149"/>
      <c r="AA189" s="149"/>
      <c r="AB189" s="149"/>
      <c r="AC189" s="149"/>
      <c r="AD189" s="149"/>
      <c r="AE189" s="149"/>
      <c r="AF189" s="149"/>
      <c r="AG189" s="149" t="s">
        <v>111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>
      <c r="A190" s="156"/>
      <c r="B190" s="157"/>
      <c r="C190" s="242"/>
      <c r="D190" s="243"/>
      <c r="E190" s="243"/>
      <c r="F190" s="243"/>
      <c r="G190" s="243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9"/>
      <c r="X190" s="15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116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33.75" outlineLevel="1">
      <c r="A191" s="168">
        <v>76</v>
      </c>
      <c r="B191" s="169" t="s">
        <v>293</v>
      </c>
      <c r="C191" s="178" t="s">
        <v>294</v>
      </c>
      <c r="D191" s="170" t="s">
        <v>288</v>
      </c>
      <c r="E191" s="171">
        <v>100</v>
      </c>
      <c r="F191" s="172"/>
      <c r="G191" s="173">
        <f>ROUND(E191*F191,2)</f>
        <v>0</v>
      </c>
      <c r="H191" s="172"/>
      <c r="I191" s="173">
        <f>ROUND(E191*H191,2)</f>
        <v>0</v>
      </c>
      <c r="J191" s="172"/>
      <c r="K191" s="173">
        <f>ROUND(E191*J191,2)</f>
        <v>0</v>
      </c>
      <c r="L191" s="173">
        <v>21</v>
      </c>
      <c r="M191" s="173">
        <f>G191*(1+L191/100)</f>
        <v>0</v>
      </c>
      <c r="N191" s="173">
        <v>0</v>
      </c>
      <c r="O191" s="173">
        <f>ROUND(E191*N191,2)</f>
        <v>0</v>
      </c>
      <c r="P191" s="173">
        <v>0</v>
      </c>
      <c r="Q191" s="173">
        <f>ROUND(E191*P191,2)</f>
        <v>0</v>
      </c>
      <c r="R191" s="173" t="s">
        <v>154</v>
      </c>
      <c r="S191" s="173" t="s">
        <v>146</v>
      </c>
      <c r="T191" s="174" t="s">
        <v>146</v>
      </c>
      <c r="U191" s="159">
        <v>3.1E-2</v>
      </c>
      <c r="V191" s="159">
        <f>ROUND(E191*U191,2)</f>
        <v>3.1</v>
      </c>
      <c r="W191" s="159"/>
      <c r="X191" s="159" t="s">
        <v>110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111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>
      <c r="A192" s="156"/>
      <c r="B192" s="157"/>
      <c r="C192" s="242"/>
      <c r="D192" s="243"/>
      <c r="E192" s="243"/>
      <c r="F192" s="243"/>
      <c r="G192" s="243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116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>
      <c r="A193" s="156">
        <v>77</v>
      </c>
      <c r="B193" s="157" t="s">
        <v>295</v>
      </c>
      <c r="C193" s="179" t="s">
        <v>296</v>
      </c>
      <c r="D193" s="158" t="s">
        <v>0</v>
      </c>
      <c r="E193" s="175"/>
      <c r="F193" s="160"/>
      <c r="G193" s="159">
        <f>ROUND(E193*F193,2)</f>
        <v>0</v>
      </c>
      <c r="H193" s="160"/>
      <c r="I193" s="159">
        <f>ROUND(E193*H193,2)</f>
        <v>0</v>
      </c>
      <c r="J193" s="160"/>
      <c r="K193" s="159">
        <f>ROUND(E193*J193,2)</f>
        <v>0</v>
      </c>
      <c r="L193" s="159">
        <v>21</v>
      </c>
      <c r="M193" s="159">
        <f>G193*(1+L193/100)</f>
        <v>0</v>
      </c>
      <c r="N193" s="159">
        <v>0</v>
      </c>
      <c r="O193" s="159">
        <f>ROUND(E193*N193,2)</f>
        <v>0</v>
      </c>
      <c r="P193" s="159">
        <v>0</v>
      </c>
      <c r="Q193" s="159">
        <f>ROUND(E193*P193,2)</f>
        <v>0</v>
      </c>
      <c r="R193" s="159" t="s">
        <v>154</v>
      </c>
      <c r="S193" s="159" t="s">
        <v>146</v>
      </c>
      <c r="T193" s="159" t="s">
        <v>146</v>
      </c>
      <c r="U193" s="159">
        <v>0</v>
      </c>
      <c r="V193" s="159">
        <f>ROUND(E193*U193,2)</f>
        <v>0</v>
      </c>
      <c r="W193" s="159"/>
      <c r="X193" s="159" t="s">
        <v>155</v>
      </c>
      <c r="Y193" s="149"/>
      <c r="Z193" s="149"/>
      <c r="AA193" s="149"/>
      <c r="AB193" s="149"/>
      <c r="AC193" s="149"/>
      <c r="AD193" s="149"/>
      <c r="AE193" s="149"/>
      <c r="AF193" s="149"/>
      <c r="AG193" s="149" t="s">
        <v>156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>
      <c r="A194" s="156"/>
      <c r="B194" s="157"/>
      <c r="C194" s="240"/>
      <c r="D194" s="241"/>
      <c r="E194" s="241"/>
      <c r="F194" s="241"/>
      <c r="G194" s="241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9"/>
      <c r="X194" s="15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116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>
      <c r="A195" s="162" t="s">
        <v>103</v>
      </c>
      <c r="B195" s="163" t="s">
        <v>73</v>
      </c>
      <c r="C195" s="177" t="s">
        <v>74</v>
      </c>
      <c r="D195" s="164"/>
      <c r="E195" s="165"/>
      <c r="F195" s="166"/>
      <c r="G195" s="166">
        <f>SUMIF(AG196:AG199,"&lt;&gt;NOR",G196:G199)</f>
        <v>0</v>
      </c>
      <c r="H195" s="166"/>
      <c r="I195" s="166">
        <f>SUM(I196:I199)</f>
        <v>0</v>
      </c>
      <c r="J195" s="166"/>
      <c r="K195" s="166">
        <f>SUM(K196:K199)</f>
        <v>0</v>
      </c>
      <c r="L195" s="166"/>
      <c r="M195" s="166">
        <f>SUM(M196:M199)</f>
        <v>0</v>
      </c>
      <c r="N195" s="166"/>
      <c r="O195" s="166">
        <f>SUM(O196:O199)</f>
        <v>0</v>
      </c>
      <c r="P195" s="166"/>
      <c r="Q195" s="166">
        <f>SUM(Q196:Q199)</f>
        <v>0</v>
      </c>
      <c r="R195" s="166"/>
      <c r="S195" s="166"/>
      <c r="T195" s="167"/>
      <c r="U195" s="161"/>
      <c r="V195" s="161">
        <f>SUM(V196:V199)</f>
        <v>0</v>
      </c>
      <c r="W195" s="161"/>
      <c r="X195" s="161"/>
      <c r="AG195" t="s">
        <v>104</v>
      </c>
    </row>
    <row r="196" spans="1:60" outlineLevel="1">
      <c r="A196" s="168">
        <v>78</v>
      </c>
      <c r="B196" s="169" t="s">
        <v>297</v>
      </c>
      <c r="C196" s="178" t="s">
        <v>298</v>
      </c>
      <c r="D196" s="170" t="s">
        <v>137</v>
      </c>
      <c r="E196" s="171">
        <v>1</v>
      </c>
      <c r="F196" s="172"/>
      <c r="G196" s="173">
        <f>ROUND(E196*F196,2)</f>
        <v>0</v>
      </c>
      <c r="H196" s="172"/>
      <c r="I196" s="173">
        <f>ROUND(E196*H196,2)</f>
        <v>0</v>
      </c>
      <c r="J196" s="172"/>
      <c r="K196" s="173">
        <f>ROUND(E196*J196,2)</f>
        <v>0</v>
      </c>
      <c r="L196" s="173">
        <v>21</v>
      </c>
      <c r="M196" s="173">
        <f>G196*(1+L196/100)</f>
        <v>0</v>
      </c>
      <c r="N196" s="173">
        <v>0</v>
      </c>
      <c r="O196" s="173">
        <f>ROUND(E196*N196,2)</f>
        <v>0</v>
      </c>
      <c r="P196" s="173">
        <v>0</v>
      </c>
      <c r="Q196" s="173">
        <f>ROUND(E196*P196,2)</f>
        <v>0</v>
      </c>
      <c r="R196" s="173"/>
      <c r="S196" s="173" t="s">
        <v>108</v>
      </c>
      <c r="T196" s="174" t="s">
        <v>109</v>
      </c>
      <c r="U196" s="159">
        <v>0</v>
      </c>
      <c r="V196" s="159">
        <f>ROUND(E196*U196,2)</f>
        <v>0</v>
      </c>
      <c r="W196" s="159"/>
      <c r="X196" s="159" t="s">
        <v>110</v>
      </c>
      <c r="Y196" s="149"/>
      <c r="Z196" s="149"/>
      <c r="AA196" s="149"/>
      <c r="AB196" s="149"/>
      <c r="AC196" s="149"/>
      <c r="AD196" s="149"/>
      <c r="AE196" s="149"/>
      <c r="AF196" s="149"/>
      <c r="AG196" s="149" t="s">
        <v>111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>
      <c r="A197" s="156"/>
      <c r="B197" s="157"/>
      <c r="C197" s="242"/>
      <c r="D197" s="243"/>
      <c r="E197" s="243"/>
      <c r="F197" s="243"/>
      <c r="G197" s="243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9"/>
      <c r="X197" s="159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116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>
      <c r="A198" s="168">
        <v>79</v>
      </c>
      <c r="B198" s="169" t="s">
        <v>299</v>
      </c>
      <c r="C198" s="178" t="s">
        <v>300</v>
      </c>
      <c r="D198" s="170" t="s">
        <v>301</v>
      </c>
      <c r="E198" s="171">
        <v>40</v>
      </c>
      <c r="F198" s="172"/>
      <c r="G198" s="173">
        <f>ROUND(E198*F198,2)</f>
        <v>0</v>
      </c>
      <c r="H198" s="172"/>
      <c r="I198" s="173">
        <f>ROUND(E198*H198,2)</f>
        <v>0</v>
      </c>
      <c r="J198" s="172"/>
      <c r="K198" s="173">
        <f>ROUND(E198*J198,2)</f>
        <v>0</v>
      </c>
      <c r="L198" s="173">
        <v>21</v>
      </c>
      <c r="M198" s="173">
        <f>G198*(1+L198/100)</f>
        <v>0</v>
      </c>
      <c r="N198" s="173">
        <v>0</v>
      </c>
      <c r="O198" s="173">
        <f>ROUND(E198*N198,2)</f>
        <v>0</v>
      </c>
      <c r="P198" s="173">
        <v>0</v>
      </c>
      <c r="Q198" s="173">
        <f>ROUND(E198*P198,2)</f>
        <v>0</v>
      </c>
      <c r="R198" s="173"/>
      <c r="S198" s="173" t="s">
        <v>108</v>
      </c>
      <c r="T198" s="174" t="s">
        <v>109</v>
      </c>
      <c r="U198" s="159">
        <v>0</v>
      </c>
      <c r="V198" s="159">
        <f>ROUND(E198*U198,2)</f>
        <v>0</v>
      </c>
      <c r="W198" s="159"/>
      <c r="X198" s="159" t="s">
        <v>110</v>
      </c>
      <c r="Y198" s="149"/>
      <c r="Z198" s="149"/>
      <c r="AA198" s="149"/>
      <c r="AB198" s="149"/>
      <c r="AC198" s="149"/>
      <c r="AD198" s="149"/>
      <c r="AE198" s="149"/>
      <c r="AF198" s="149"/>
      <c r="AG198" s="149" t="s">
        <v>111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>
      <c r="A199" s="156"/>
      <c r="B199" s="157"/>
      <c r="C199" s="242"/>
      <c r="D199" s="243"/>
      <c r="E199" s="243"/>
      <c r="F199" s="243"/>
      <c r="G199" s="243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9"/>
      <c r="X199" s="159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116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>
      <c r="A200" s="162" t="s">
        <v>103</v>
      </c>
      <c r="B200" s="163" t="s">
        <v>75</v>
      </c>
      <c r="C200" s="177" t="s">
        <v>27</v>
      </c>
      <c r="D200" s="164"/>
      <c r="E200" s="165"/>
      <c r="F200" s="166"/>
      <c r="G200" s="166">
        <f>SUMIF(AG201:AG204,"&lt;&gt;NOR",G201:G204)</f>
        <v>0</v>
      </c>
      <c r="H200" s="166"/>
      <c r="I200" s="166">
        <f>SUM(I201:I204)</f>
        <v>0</v>
      </c>
      <c r="J200" s="166"/>
      <c r="K200" s="166">
        <f>SUM(K201:K204)</f>
        <v>0</v>
      </c>
      <c r="L200" s="166"/>
      <c r="M200" s="166">
        <f>SUM(M201:M204)</f>
        <v>0</v>
      </c>
      <c r="N200" s="166"/>
      <c r="O200" s="166">
        <f>SUM(O201:O204)</f>
        <v>0</v>
      </c>
      <c r="P200" s="166"/>
      <c r="Q200" s="166">
        <f>SUM(Q201:Q204)</f>
        <v>0</v>
      </c>
      <c r="R200" s="166"/>
      <c r="S200" s="166"/>
      <c r="T200" s="167"/>
      <c r="U200" s="161"/>
      <c r="V200" s="161">
        <f>SUM(V201:V204)</f>
        <v>0</v>
      </c>
      <c r="W200" s="161"/>
      <c r="X200" s="161"/>
      <c r="AG200" t="s">
        <v>104</v>
      </c>
    </row>
    <row r="201" spans="1:60" outlineLevel="1">
      <c r="A201" s="168">
        <v>80</v>
      </c>
      <c r="B201" s="169" t="s">
        <v>302</v>
      </c>
      <c r="C201" s="178" t="s">
        <v>303</v>
      </c>
      <c r="D201" s="170" t="s">
        <v>304</v>
      </c>
      <c r="E201" s="171">
        <v>1</v>
      </c>
      <c r="F201" s="172"/>
      <c r="G201" s="173">
        <f>ROUND(E201*F201,2)</f>
        <v>0</v>
      </c>
      <c r="H201" s="172"/>
      <c r="I201" s="173">
        <f>ROUND(E201*H201,2)</f>
        <v>0</v>
      </c>
      <c r="J201" s="172"/>
      <c r="K201" s="173">
        <f>ROUND(E201*J201,2)</f>
        <v>0</v>
      </c>
      <c r="L201" s="173">
        <v>21</v>
      </c>
      <c r="M201" s="173">
        <f>G201*(1+L201/100)</f>
        <v>0</v>
      </c>
      <c r="N201" s="173">
        <v>0</v>
      </c>
      <c r="O201" s="173">
        <f>ROUND(E201*N201,2)</f>
        <v>0</v>
      </c>
      <c r="P201" s="173">
        <v>0</v>
      </c>
      <c r="Q201" s="173">
        <f>ROUND(E201*P201,2)</f>
        <v>0</v>
      </c>
      <c r="R201" s="173"/>
      <c r="S201" s="173" t="s">
        <v>146</v>
      </c>
      <c r="T201" s="174" t="s">
        <v>109</v>
      </c>
      <c r="U201" s="159">
        <v>0</v>
      </c>
      <c r="V201" s="159">
        <f>ROUND(E201*U201,2)</f>
        <v>0</v>
      </c>
      <c r="W201" s="159"/>
      <c r="X201" s="159" t="s">
        <v>305</v>
      </c>
      <c r="Y201" s="149"/>
      <c r="Z201" s="149"/>
      <c r="AA201" s="149"/>
      <c r="AB201" s="149"/>
      <c r="AC201" s="149"/>
      <c r="AD201" s="149"/>
      <c r="AE201" s="149"/>
      <c r="AF201" s="149"/>
      <c r="AG201" s="149" t="s">
        <v>306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>
      <c r="A202" s="156"/>
      <c r="B202" s="157"/>
      <c r="C202" s="242"/>
      <c r="D202" s="243"/>
      <c r="E202" s="243"/>
      <c r="F202" s="243"/>
      <c r="G202" s="243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116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>
      <c r="A203" s="168">
        <v>81</v>
      </c>
      <c r="B203" s="169" t="s">
        <v>307</v>
      </c>
      <c r="C203" s="178" t="s">
        <v>308</v>
      </c>
      <c r="D203" s="170" t="s">
        <v>304</v>
      </c>
      <c r="E203" s="171">
        <v>1</v>
      </c>
      <c r="F203" s="172"/>
      <c r="G203" s="173">
        <f>ROUND(E203*F203,2)</f>
        <v>0</v>
      </c>
      <c r="H203" s="172"/>
      <c r="I203" s="173">
        <f>ROUND(E203*H203,2)</f>
        <v>0</v>
      </c>
      <c r="J203" s="172"/>
      <c r="K203" s="173">
        <f>ROUND(E203*J203,2)</f>
        <v>0</v>
      </c>
      <c r="L203" s="173">
        <v>21</v>
      </c>
      <c r="M203" s="173">
        <f>G203*(1+L203/100)</f>
        <v>0</v>
      </c>
      <c r="N203" s="173">
        <v>0</v>
      </c>
      <c r="O203" s="173">
        <f>ROUND(E203*N203,2)</f>
        <v>0</v>
      </c>
      <c r="P203" s="173">
        <v>0</v>
      </c>
      <c r="Q203" s="173">
        <f>ROUND(E203*P203,2)</f>
        <v>0</v>
      </c>
      <c r="R203" s="173"/>
      <c r="S203" s="173" t="s">
        <v>146</v>
      </c>
      <c r="T203" s="174" t="s">
        <v>109</v>
      </c>
      <c r="U203" s="159">
        <v>0</v>
      </c>
      <c r="V203" s="159">
        <f>ROUND(E203*U203,2)</f>
        <v>0</v>
      </c>
      <c r="W203" s="159"/>
      <c r="X203" s="159" t="s">
        <v>305</v>
      </c>
      <c r="Y203" s="149"/>
      <c r="Z203" s="149"/>
      <c r="AA203" s="149"/>
      <c r="AB203" s="149"/>
      <c r="AC203" s="149"/>
      <c r="AD203" s="149"/>
      <c r="AE203" s="149"/>
      <c r="AF203" s="149"/>
      <c r="AG203" s="149" t="s">
        <v>306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>
      <c r="A204" s="156"/>
      <c r="B204" s="157"/>
      <c r="C204" s="242"/>
      <c r="D204" s="243"/>
      <c r="E204" s="243"/>
      <c r="F204" s="243"/>
      <c r="G204" s="243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116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>
      <c r="A205" s="3"/>
      <c r="B205" s="4"/>
      <c r="C205" s="180"/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AE205">
        <v>15</v>
      </c>
      <c r="AF205">
        <v>21</v>
      </c>
      <c r="AG205" t="s">
        <v>90</v>
      </c>
    </row>
    <row r="206" spans="1:60">
      <c r="A206" s="152"/>
      <c r="B206" s="153" t="s">
        <v>29</v>
      </c>
      <c r="C206" s="181"/>
      <c r="D206" s="154"/>
      <c r="E206" s="155"/>
      <c r="F206" s="155"/>
      <c r="G206" s="176">
        <f>G8+G47+G78+G104+G156+G195+G200</f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AE206">
        <f>SUMIF(L7:L204,AE205,G7:G204)</f>
        <v>0</v>
      </c>
      <c r="AF206">
        <f>SUMIF(L7:L204,AF205,G7:G204)</f>
        <v>0</v>
      </c>
      <c r="AG206" t="s">
        <v>309</v>
      </c>
    </row>
    <row r="207" spans="1:60">
      <c r="C207" s="182"/>
      <c r="D207" s="10"/>
      <c r="AG207" t="s">
        <v>310</v>
      </c>
    </row>
    <row r="208" spans="1:60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sheet="1"/>
  <mergeCells count="113">
    <mergeCell ref="A1:G1"/>
    <mergeCell ref="C2:G2"/>
    <mergeCell ref="C3:G3"/>
    <mergeCell ref="C4:G4"/>
    <mergeCell ref="C10:G10"/>
    <mergeCell ref="C11:G11"/>
    <mergeCell ref="C19:G19"/>
    <mergeCell ref="C21:G21"/>
    <mergeCell ref="C22:G22"/>
    <mergeCell ref="C23:G23"/>
    <mergeCell ref="C25:G25"/>
    <mergeCell ref="C27:G27"/>
    <mergeCell ref="C12:G12"/>
    <mergeCell ref="C13:G13"/>
    <mergeCell ref="C15:G15"/>
    <mergeCell ref="C16:G16"/>
    <mergeCell ref="C17:G17"/>
    <mergeCell ref="C18:G18"/>
    <mergeCell ref="C40:G40"/>
    <mergeCell ref="C42:G42"/>
    <mergeCell ref="C43:G43"/>
    <mergeCell ref="C45:G45"/>
    <mergeCell ref="C46:G46"/>
    <mergeCell ref="C49:G49"/>
    <mergeCell ref="C29:G29"/>
    <mergeCell ref="C31:G31"/>
    <mergeCell ref="C33:G33"/>
    <mergeCell ref="C35:G35"/>
    <mergeCell ref="C37:G37"/>
    <mergeCell ref="C38:G38"/>
    <mergeCell ref="C60:G60"/>
    <mergeCell ref="C61:G61"/>
    <mergeCell ref="C62:G62"/>
    <mergeCell ref="C64:G64"/>
    <mergeCell ref="C66:G66"/>
    <mergeCell ref="C67:G67"/>
    <mergeCell ref="C51:G51"/>
    <mergeCell ref="C52:G52"/>
    <mergeCell ref="C54:G54"/>
    <mergeCell ref="C55:G55"/>
    <mergeCell ref="C57:G57"/>
    <mergeCell ref="C58:G58"/>
    <mergeCell ref="C80:G80"/>
    <mergeCell ref="C82:G82"/>
    <mergeCell ref="C84:G84"/>
    <mergeCell ref="C85:G85"/>
    <mergeCell ref="C87:G87"/>
    <mergeCell ref="C88:G88"/>
    <mergeCell ref="C68:G68"/>
    <mergeCell ref="C69:G69"/>
    <mergeCell ref="C71:G71"/>
    <mergeCell ref="C73:G73"/>
    <mergeCell ref="C75:G75"/>
    <mergeCell ref="C77:G77"/>
    <mergeCell ref="C99:G99"/>
    <mergeCell ref="C101:G101"/>
    <mergeCell ref="C103:G103"/>
    <mergeCell ref="C106:G106"/>
    <mergeCell ref="C108:G108"/>
    <mergeCell ref="C110:G110"/>
    <mergeCell ref="C90:G90"/>
    <mergeCell ref="C91:G91"/>
    <mergeCell ref="C93:G93"/>
    <mergeCell ref="C94:G94"/>
    <mergeCell ref="C96:G96"/>
    <mergeCell ref="C97:G97"/>
    <mergeCell ref="C123:G123"/>
    <mergeCell ref="C124:G124"/>
    <mergeCell ref="C126:G126"/>
    <mergeCell ref="C128:G128"/>
    <mergeCell ref="C130:G130"/>
    <mergeCell ref="C132:G132"/>
    <mergeCell ref="C111:G111"/>
    <mergeCell ref="C113:G113"/>
    <mergeCell ref="C115:G115"/>
    <mergeCell ref="C117:G117"/>
    <mergeCell ref="C119:G119"/>
    <mergeCell ref="C121:G121"/>
    <mergeCell ref="C145:G145"/>
    <mergeCell ref="C147:G147"/>
    <mergeCell ref="C149:G149"/>
    <mergeCell ref="C151:G151"/>
    <mergeCell ref="C153:G153"/>
    <mergeCell ref="C155:G155"/>
    <mergeCell ref="C134:G134"/>
    <mergeCell ref="C136:G136"/>
    <mergeCell ref="C137:G137"/>
    <mergeCell ref="C139:G139"/>
    <mergeCell ref="C141:G141"/>
    <mergeCell ref="C143:G143"/>
    <mergeCell ref="C170:G170"/>
    <mergeCell ref="C172:G172"/>
    <mergeCell ref="C174:G174"/>
    <mergeCell ref="C176:G176"/>
    <mergeCell ref="C178:G178"/>
    <mergeCell ref="C180:G180"/>
    <mergeCell ref="C158:G158"/>
    <mergeCell ref="C160:G160"/>
    <mergeCell ref="C162:G162"/>
    <mergeCell ref="C164:G164"/>
    <mergeCell ref="C166:G166"/>
    <mergeCell ref="C168:G168"/>
    <mergeCell ref="C194:G194"/>
    <mergeCell ref="C197:G197"/>
    <mergeCell ref="C199:G199"/>
    <mergeCell ref="C202:G202"/>
    <mergeCell ref="C204:G204"/>
    <mergeCell ref="C182:G182"/>
    <mergeCell ref="C184:G184"/>
    <mergeCell ref="C186:G186"/>
    <mergeCell ref="C188:G188"/>
    <mergeCell ref="C190:G190"/>
    <mergeCell ref="C192:G19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D.1.4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 1 Pol'!Názvy_tisku</vt:lpstr>
      <vt:lpstr>oadresa</vt:lpstr>
      <vt:lpstr>Stavba!Objednatel</vt:lpstr>
      <vt:lpstr>Stavba!Objekt</vt:lpstr>
      <vt:lpstr>'D.1.4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</dc:creator>
  <cp:lastModifiedBy>pavla</cp:lastModifiedBy>
  <cp:lastPrinted>2019-03-19T12:27:02Z</cp:lastPrinted>
  <dcterms:created xsi:type="dcterms:W3CDTF">2009-04-08T07:15:50Z</dcterms:created>
  <dcterms:modified xsi:type="dcterms:W3CDTF">2019-06-27T08:17:13Z</dcterms:modified>
</cp:coreProperties>
</file>