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Stavební rozpočet" sheetId="1" r:id="rId1"/>
    <sheet name="Rozpočet - Jen objekty celkem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<sst xmlns="http://schemas.openxmlformats.org/spreadsheetml/2006/main" count="9929" uniqueCount="2057">
  <si>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</si>
  <si>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</si>
  <si>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</si>
  <si>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</si>
  <si>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</si>
  <si>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</si>
  <si>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</si>
  <si>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</si>
  <si>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</si>
  <si>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</si>
  <si>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</si>
  <si>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</si>
  <si>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</si>
  <si>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</si>
  <si>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</si>
  <si>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</si>
  <si>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</si>
  <si>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</si>
  <si>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</si>
  <si>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</si>
  <si>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</si>
  <si>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</si>
  <si>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</si>
  <si>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</si>
  <si>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</si>
  <si>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</si>
  <si>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</si>
  <si>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</si>
  <si>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</si>
  <si>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</si>
  <si>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</si>
  <si>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</si>
  <si>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</si>
  <si>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</si>
  <si>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</si>
  <si>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</si>
  <si>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</si>
  <si>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</si>
  <si>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</si>
  <si>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</si>
  <si>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</si>
  <si>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</si>
  <si>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</si>
  <si>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</si>
  <si>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</si>
  <si>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</si>
  <si>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</si>
  <si>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</si>
  <si>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</si>
  <si>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</si>
  <si>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</si>
  <si>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</si>
  <si>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</si>
  <si>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</si>
  <si>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</si>
  <si>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</si>
  <si>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</si>
  <si>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</si>
  <si>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</si>
  <si>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</si>
  <si>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</si>
  <si>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</si>
  <si>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</si>
  <si>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</si>
  <si>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</si>
  <si>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</si>
  <si>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</si>
  <si>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</si>
  <si>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</si>
  <si>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</si>
  <si>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</si>
  <si>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</si>
  <si>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</si>
  <si>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</si>
  <si>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</si>
  <si>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</si>
  <si>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</si>
  <si>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</si>
  <si>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</si>
  <si>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</si>
  <si>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</si>
  <si>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</si>
  <si>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</si>
  <si>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</si>
  <si>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</si>
  <si>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</si>
  <si>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</si>
  <si>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</si>
  <si>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</si>
  <si>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</si>
  <si>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</si>
  <si>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</si>
  <si>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</si>
  <si>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</si>
  <si>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</si>
  <si>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</si>
  <si>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</si>
  <si>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</si>
  <si>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</si>
  <si>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</si>
  <si>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</si>
  <si>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</si>
  <si>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</si>
  <si>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</si>
  <si>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</si>
  <si>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</si>
  <si>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</si>
  <si>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</si>
  <si>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</si>
  <si>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</si>
  <si>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</si>
  <si>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</si>
  <si>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</si>
  <si>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</si>
  <si>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</si>
  <si>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</si>
  <si>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</si>
  <si>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</si>
  <si>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</si>
  <si>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</si>
  <si>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</si>
  <si>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</si>
  <si>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</si>
  <si>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</si>
  <si>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</si>
  <si>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</si>
  <si>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</si>
  <si>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</si>
  <si>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</si>
  <si>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</si>
  <si>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</si>
  <si>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</si>
  <si>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</si>
  <si>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</si>
  <si>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</si>
  <si>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</si>
  <si>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</si>
  <si>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</si>
  <si>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</si>
  <si>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</si>
  <si>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</si>
  <si>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</si>
  <si>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</si>
  <si>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</si>
  <si>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</si>
  <si>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</si>
  <si>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</si>
  <si>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</si>
  <si>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</si>
  <si>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</si>
  <si>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</si>
  <si>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</si>
  <si>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</si>
  <si>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</si>
  <si>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</si>
  <si>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</si>
  <si>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</si>
  <si>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</si>
  <si>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</si>
  <si>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</si>
  <si>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</si>
  <si>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</si>
  <si>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</si>
  <si>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</si>
  <si>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</si>
  <si>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</si>
  <si>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</si>
  <si>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</si>
  <si>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</si>
  <si>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</si>
  <si>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</si>
  <si>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</si>
  <si>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</si>
  <si>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</si>
  <si>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</si>
  <si>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</si>
  <si>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</si>
  <si>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</si>
  <si>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</si>
  <si>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</si>
  <si>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</si>
  <si>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</si>
  <si>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</si>
  <si>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</si>
  <si>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</si>
  <si>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</si>
  <si>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</si>
  <si>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</si>
  <si>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</si>
  <si>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</si>
  <si>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</si>
  <si>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</si>
  <si>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</si>
  <si>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</si>
  <si>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</si>
  <si>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</si>
  <si>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</si>
  <si>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</si>
  <si>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</si>
  <si>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</si>
  <si>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</si>
  <si>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</si>
  <si>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</si>
  <si>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</si>
  <si>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</si>
  <si>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</si>
  <si>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</si>
  <si>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</si>
  <si>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</si>
  <si>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</si>
  <si>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</si>
  <si>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</si>
  <si>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</si>
  <si>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</si>
  <si>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</si>
  <si>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</si>
  <si>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</si>
  <si>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</si>
  <si>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</si>
  <si>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</si>
  <si>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</si>
  <si>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</si>
  <si>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</si>
  <si>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</si>
  <si>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</si>
  <si>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</si>
  <si>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</si>
  <si>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</si>
  <si>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</si>
  <si>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</si>
  <si>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</si>
  <si>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</si>
  <si>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</si>
  <si>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</si>
  <si>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</si>
  <si>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</si>
  <si>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</si>
  <si>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</si>
  <si>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</si>
  <si>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</si>
  <si>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</si>
  <si>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</si>
  <si>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</si>
  <si>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</si>
  <si>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</si>
  <si>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</si>
  <si>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</si>
  <si>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</si>
  <si>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</si>
  <si>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</si>
  <si>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</si>
  <si>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</si>
  <si>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</si>
  <si>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</si>
  <si>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</si>
  <si>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</si>
  <si>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</si>
  <si>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</si>
  <si>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</si>
  <si>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</si>
  <si>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</si>
  <si>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</si>
  <si>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</si>
  <si>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</si>
  <si>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</si>
  <si>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</si>
  <si>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</si>
  <si>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</si>
  <si>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</si>
  <si>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</si>
  <si>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</si>
  <si>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</si>
  <si>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</si>
  <si>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</si>
  <si>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</si>
  <si>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</si>
  <si>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</si>
  <si>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</si>
  <si>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</si>
  <si>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</si>
  <si>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</si>
  <si>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</si>
  <si>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</si>
  <si>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</si>
  <si>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</si>
  <si>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</si>
  <si>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</si>
  <si>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</si>
  <si>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</si>
  <si>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</si>
  <si>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</si>
  <si>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</si>
  <si>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</si>
  <si>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</si>
  <si>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</si>
  <si>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</si>
  <si>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</si>
  <si>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</si>
  <si>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</si>
  <si>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</si>
  <si>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</si>
  <si>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</si>
  <si>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</si>
  <si>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</si>
  <si>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</si>
  <si>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</si>
  <si>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</si>
  <si>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</si>
  <si>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</si>
  <si>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</si>
  <si>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</si>
  <si>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</si>
  <si>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</si>
  <si>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</si>
  <si>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</si>
  <si>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</si>
  <si>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</si>
  <si>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</si>
  <si>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</si>
  <si>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</si>
  <si>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</si>
  <si>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</si>
  <si>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</si>
  <si>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</si>
  <si>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</si>
  <si>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</si>
  <si>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</si>
  <si>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</si>
  <si>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</si>
  <si>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</si>
  <si>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</si>
  <si>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</si>
  <si>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</si>
  <si>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</si>
  <si>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</si>
  <si>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</si>
  <si>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</si>
  <si>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</si>
  <si>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</si>
  <si>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</si>
  <si>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</si>
  <si>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</si>
  <si>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</si>
  <si>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</si>
  <si>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</si>
  <si>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</si>
  <si>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</si>
  <si>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</si>
  <si>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</si>
  <si>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</si>
  <si>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</si>
  <si>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</si>
  <si>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</si>
  <si>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</si>
  <si>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</si>
  <si>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</si>
  <si>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</si>
  <si>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</si>
  <si>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</si>
  <si>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</si>
  <si>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</si>
  <si>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</si>
  <si>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</si>
  <si>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</si>
  <si>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</si>
  <si>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</si>
  <si>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</si>
  <si>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</si>
  <si>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</si>
  <si>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</si>
  <si>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</si>
  <si>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</si>
  <si>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</si>
  <si>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</si>
  <si>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</si>
  <si>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</si>
  <si>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</si>
  <si>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</si>
  <si>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</si>
  <si>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</si>
  <si>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</si>
  <si>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</si>
  <si>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</si>
  <si>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</si>
  <si>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</si>
  <si>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</si>
  <si>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</si>
  <si>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</si>
  <si>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</si>
  <si>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</si>
  <si>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</si>
  <si>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</si>
  <si>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</si>
  <si>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</si>
  <si>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</si>
  <si>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</si>
  <si>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</si>
  <si>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</si>
  <si>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</si>
  <si>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</si>
  <si>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</si>
  <si>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</si>
  <si>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</si>
  <si>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</si>
  <si>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</si>
  <si>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</si>
  <si>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</si>
  <si>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</si>
  <si>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</si>
  <si>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</si>
  <si>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</si>
  <si>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</si>
  <si>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</si>
  <si>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</si>
  <si>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</si>
  <si>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</si>
  <si>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</si>
  <si>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</si>
  <si>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</si>
  <si>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</si>
  <si>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</si>
  <si>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</si>
  <si>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</si>
  <si>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</si>
  <si>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</si>
  <si>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</si>
  <si>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</si>
  <si>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</si>
  <si>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</si>
  <si>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</si>
  <si>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</si>
  <si>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</si>
  <si>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</si>
  <si>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</si>
  <si>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</si>
  <si>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</si>
  <si>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</si>
  <si>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</si>
  <si>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</si>
  <si>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</si>
  <si>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</si>
  <si>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</si>
  <si>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</si>
  <si>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</si>
  <si>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</si>
  <si>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</si>
  <si>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</si>
  <si>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</si>
  <si>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</si>
  <si>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</si>
  <si>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</si>
  <si>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</si>
  <si>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</si>
  <si>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</si>
  <si>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</si>
  <si>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</si>
  <si>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</si>
  <si>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</si>
  <si>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</si>
  <si>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</si>
  <si>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</si>
  <si>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</si>
  <si>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</si>
  <si>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</si>
  <si>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</si>
  <si>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</si>
  <si>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</si>
  <si>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</si>
  <si>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</si>
  <si>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</si>
  <si>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</si>
  <si>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</si>
  <si>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</si>
  <si>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</si>
  <si>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</si>
  <si>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</si>
  <si>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</si>
  <si>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</si>
  <si>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</si>
  <si>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</si>
  <si>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</si>
  <si>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</si>
  <si>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</si>
  <si>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</si>
  <si>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</si>
  <si>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</si>
  <si>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</si>
  <si>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</si>
  <si>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</si>
  <si>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</si>
  <si>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</si>
  <si>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</si>
  <si>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</si>
  <si>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</si>
  <si>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</si>
  <si>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</si>
  <si>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</si>
  <si>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</si>
  <si>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</si>
  <si>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</si>
  <si>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</si>
  <si>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</si>
  <si>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</si>
  <si>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</si>
  <si>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</si>
  <si>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</si>
  <si>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</si>
  <si>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</si>
  <si>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</si>
  <si>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</si>
  <si>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</si>
  <si>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</si>
  <si>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</si>
  <si>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</si>
  <si>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</si>
  <si>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</si>
  <si>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</si>
  <si>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Poznámka:</t>
  </si>
  <si>
    <t>Objekt</t>
  </si>
  <si>
    <t>01</t>
  </si>
  <si>
    <t>02</t>
  </si>
  <si>
    <t>03</t>
  </si>
  <si>
    <t>04</t>
  </si>
  <si>
    <t>05</t>
  </si>
  <si>
    <t>Kód</t>
  </si>
  <si>
    <t>311311911IM</t>
  </si>
  <si>
    <t>311351105IM</t>
  </si>
  <si>
    <t>311351106IM</t>
  </si>
  <si>
    <t>317121102IM</t>
  </si>
  <si>
    <t>593211010IM</t>
  </si>
  <si>
    <t>593211000IM</t>
  </si>
  <si>
    <t>612325421IM</t>
  </si>
  <si>
    <t>59321898IM</t>
  </si>
  <si>
    <t>340239235IM</t>
  </si>
  <si>
    <t>340239245IM</t>
  </si>
  <si>
    <t>342272523IM</t>
  </si>
  <si>
    <t>349231821IM</t>
  </si>
  <si>
    <t>611325422IM</t>
  </si>
  <si>
    <t>342272323IM</t>
  </si>
  <si>
    <t>612181001IM</t>
  </si>
  <si>
    <t>612325422IM</t>
  </si>
  <si>
    <t>612341321IM</t>
  </si>
  <si>
    <t>619991011IM</t>
  </si>
  <si>
    <t>619991021IM</t>
  </si>
  <si>
    <t>631311121IM</t>
  </si>
  <si>
    <t>642942111IM</t>
  </si>
  <si>
    <t>553311000IM</t>
  </si>
  <si>
    <t>553311040IM</t>
  </si>
  <si>
    <t>553311060IM</t>
  </si>
  <si>
    <t>949111112IM</t>
  </si>
  <si>
    <t>952901111IM</t>
  </si>
  <si>
    <t>965042121IM</t>
  </si>
  <si>
    <t>962031132IM</t>
  </si>
  <si>
    <t>967031733IM</t>
  </si>
  <si>
    <t>967031734IM</t>
  </si>
  <si>
    <t>968082022IM</t>
  </si>
  <si>
    <t>968072455IM</t>
  </si>
  <si>
    <t>968072456IM</t>
  </si>
  <si>
    <t>961055111IM</t>
  </si>
  <si>
    <t>962052211IM</t>
  </si>
  <si>
    <t>113108305R00</t>
  </si>
  <si>
    <t>985132311.1IM</t>
  </si>
  <si>
    <t>978059541IM</t>
  </si>
  <si>
    <t>971033531IM</t>
  </si>
  <si>
    <t>985312134.1IM</t>
  </si>
  <si>
    <t>997013511IM</t>
  </si>
  <si>
    <t>997013509IM</t>
  </si>
  <si>
    <t>997013803IM</t>
  </si>
  <si>
    <t>997013822IM</t>
  </si>
  <si>
    <t>998011002IM</t>
  </si>
  <si>
    <t>711</t>
  </si>
  <si>
    <t>711193121IM</t>
  </si>
  <si>
    <t>998711102R00</t>
  </si>
  <si>
    <t>713</t>
  </si>
  <si>
    <t>713111121IM</t>
  </si>
  <si>
    <t>631509830IM</t>
  </si>
  <si>
    <t>713463121IM</t>
  </si>
  <si>
    <t>631430510IM</t>
  </si>
  <si>
    <t>631430511IM</t>
  </si>
  <si>
    <t>631430520IM</t>
  </si>
  <si>
    <t>631431130IM</t>
  </si>
  <si>
    <t>631431150IM</t>
  </si>
  <si>
    <t>631431151IM</t>
  </si>
  <si>
    <t>631431151.1IM</t>
  </si>
  <si>
    <t>998713102R00</t>
  </si>
  <si>
    <t>714</t>
  </si>
  <si>
    <t>714119001IM</t>
  </si>
  <si>
    <t>605110600IM</t>
  </si>
  <si>
    <t>714121002IM</t>
  </si>
  <si>
    <t>590360770IM</t>
  </si>
  <si>
    <t>714123002IM</t>
  </si>
  <si>
    <t>607222640IM</t>
  </si>
  <si>
    <t>631509300IM</t>
  </si>
  <si>
    <t>714186034IM</t>
  </si>
  <si>
    <t>63150818IM</t>
  </si>
  <si>
    <t>611553610IM</t>
  </si>
  <si>
    <t>998714102R00</t>
  </si>
  <si>
    <t>721</t>
  </si>
  <si>
    <t>721173401IM</t>
  </si>
  <si>
    <t>721173402IM</t>
  </si>
  <si>
    <t>721173723IM</t>
  </si>
  <si>
    <t>721173724IM</t>
  </si>
  <si>
    <t>72117PC1IM</t>
  </si>
  <si>
    <t>72117PC2IM</t>
  </si>
  <si>
    <t>721274122IM</t>
  </si>
  <si>
    <t>721290111IM</t>
  </si>
  <si>
    <t>998721102R00</t>
  </si>
  <si>
    <t>722</t>
  </si>
  <si>
    <t>722130232IM</t>
  </si>
  <si>
    <t>722130803IM</t>
  </si>
  <si>
    <t>72213R01IM</t>
  </si>
  <si>
    <t>722174002IM</t>
  </si>
  <si>
    <t>722174003IM</t>
  </si>
  <si>
    <t>722174004IM</t>
  </si>
  <si>
    <t>722-R-1</t>
  </si>
  <si>
    <t>722-R-01</t>
  </si>
  <si>
    <t>722-R-02</t>
  </si>
  <si>
    <t>722-R-03</t>
  </si>
  <si>
    <t>722-R-05</t>
  </si>
  <si>
    <t>722-R-04</t>
  </si>
  <si>
    <t>551119980IM</t>
  </si>
  <si>
    <t>722290215IM</t>
  </si>
  <si>
    <t>998001011R00</t>
  </si>
  <si>
    <t>725</t>
  </si>
  <si>
    <t>725112R01IM</t>
  </si>
  <si>
    <t>72513R01IM</t>
  </si>
  <si>
    <t>72513R02IM</t>
  </si>
  <si>
    <t>72513R03IM</t>
  </si>
  <si>
    <t>725211602IM</t>
  </si>
  <si>
    <t>725211681IM</t>
  </si>
  <si>
    <t>725211R01IM</t>
  </si>
  <si>
    <t>725211R02IM</t>
  </si>
  <si>
    <t>725211R03IM</t>
  </si>
  <si>
    <t>725211R04IM</t>
  </si>
  <si>
    <t>725211R05IM</t>
  </si>
  <si>
    <t>725211R06IM</t>
  </si>
  <si>
    <t>725211R07IM</t>
  </si>
  <si>
    <t>725211R08IM</t>
  </si>
  <si>
    <t>725211R09IM</t>
  </si>
  <si>
    <t>725211R10IM</t>
  </si>
  <si>
    <t>725532218IM</t>
  </si>
  <si>
    <t>72533R01IM</t>
  </si>
  <si>
    <t>725530823IM</t>
  </si>
  <si>
    <t>725532118IM</t>
  </si>
  <si>
    <t>725822612.1IM</t>
  </si>
  <si>
    <t>725231203IM</t>
  </si>
  <si>
    <t>725823122IM</t>
  </si>
  <si>
    <t>72512R01IM</t>
  </si>
  <si>
    <t>72512R02IM</t>
  </si>
  <si>
    <t>72512R03IM</t>
  </si>
  <si>
    <t>72512R04IM</t>
  </si>
  <si>
    <t>998725102R00</t>
  </si>
  <si>
    <t>726</t>
  </si>
  <si>
    <t>726141011IM</t>
  </si>
  <si>
    <t>726141031IM</t>
  </si>
  <si>
    <t>726191002IM</t>
  </si>
  <si>
    <t>998726121R00</t>
  </si>
  <si>
    <t>728</t>
  </si>
  <si>
    <t>240R101IM</t>
  </si>
  <si>
    <t>240R102IM</t>
  </si>
  <si>
    <t>240R103IM</t>
  </si>
  <si>
    <t>240R104IM</t>
  </si>
  <si>
    <t>751398042IM</t>
  </si>
  <si>
    <t>R01IM</t>
  </si>
  <si>
    <t>751510044IM</t>
  </si>
  <si>
    <t>733</t>
  </si>
  <si>
    <t>733120815IM</t>
  </si>
  <si>
    <t>733221102IM</t>
  </si>
  <si>
    <t>73322R1.1IM</t>
  </si>
  <si>
    <t>733291101IM</t>
  </si>
  <si>
    <t>7332911R1IM</t>
  </si>
  <si>
    <t>998733101R00</t>
  </si>
  <si>
    <t>735</t>
  </si>
  <si>
    <t>735121810IM</t>
  </si>
  <si>
    <t>735152473IM</t>
  </si>
  <si>
    <t>735152474IM</t>
  </si>
  <si>
    <t>735152475IM</t>
  </si>
  <si>
    <t>735152476IM</t>
  </si>
  <si>
    <t>73515R01IM</t>
  </si>
  <si>
    <t>73515R02IM</t>
  </si>
  <si>
    <t>998735102R00</t>
  </si>
  <si>
    <t>763</t>
  </si>
  <si>
    <t>763111411IM</t>
  </si>
  <si>
    <t>763111437IM</t>
  </si>
  <si>
    <t>763121714IM</t>
  </si>
  <si>
    <t>763121715IM</t>
  </si>
  <si>
    <t>763122551.1IM</t>
  </si>
  <si>
    <t>763131451IM</t>
  </si>
  <si>
    <t>763131713IM</t>
  </si>
  <si>
    <t>763131481IM</t>
  </si>
  <si>
    <t>763131712IM</t>
  </si>
  <si>
    <t>763131714IM</t>
  </si>
  <si>
    <t>998763101R00</t>
  </si>
  <si>
    <t>766</t>
  </si>
  <si>
    <t>6666R01IM</t>
  </si>
  <si>
    <t>6666R02IM</t>
  </si>
  <si>
    <t>766660001IM</t>
  </si>
  <si>
    <t>611603200IM</t>
  </si>
  <si>
    <t>611600520IM</t>
  </si>
  <si>
    <t>766660002IM</t>
  </si>
  <si>
    <t>61160222IM</t>
  </si>
  <si>
    <t>766660722IM</t>
  </si>
  <si>
    <t>54914622IM</t>
  </si>
  <si>
    <t>766691914IM</t>
  </si>
  <si>
    <t>766691915IM</t>
  </si>
  <si>
    <t>998766102R00</t>
  </si>
  <si>
    <t>767</t>
  </si>
  <si>
    <t>767112812IM</t>
  </si>
  <si>
    <t>767531111IM</t>
  </si>
  <si>
    <t>697520300IM</t>
  </si>
  <si>
    <t>767531125IM</t>
  </si>
  <si>
    <t>697521500IM</t>
  </si>
  <si>
    <t>767581802IM</t>
  </si>
  <si>
    <t>767582800IM</t>
  </si>
  <si>
    <t>767640222IM</t>
  </si>
  <si>
    <t>553R01IM</t>
  </si>
  <si>
    <t>767641800IM</t>
  </si>
  <si>
    <t>767641805IM</t>
  </si>
  <si>
    <t>767691823IM</t>
  </si>
  <si>
    <t>767R01IM</t>
  </si>
  <si>
    <t>767R02IM</t>
  </si>
  <si>
    <t>767R03IM</t>
  </si>
  <si>
    <t>767R04IM</t>
  </si>
  <si>
    <t>998767102R00</t>
  </si>
  <si>
    <t>771</t>
  </si>
  <si>
    <t>771474112IM</t>
  </si>
  <si>
    <t>597613120.1IM</t>
  </si>
  <si>
    <t>771571810IM</t>
  </si>
  <si>
    <t>771574112IM</t>
  </si>
  <si>
    <t>597612640IM</t>
  </si>
  <si>
    <t>771591111IM</t>
  </si>
  <si>
    <t>998771102R00</t>
  </si>
  <si>
    <t>776</t>
  </si>
  <si>
    <t>776111115IM</t>
  </si>
  <si>
    <t>776111116IM</t>
  </si>
  <si>
    <t>776111211IM</t>
  </si>
  <si>
    <t>776111221IM</t>
  </si>
  <si>
    <t>776111311IM</t>
  </si>
  <si>
    <t>776111321IM</t>
  </si>
  <si>
    <t>776111331IM</t>
  </si>
  <si>
    <t>776121111IM</t>
  </si>
  <si>
    <t>776121211IM</t>
  </si>
  <si>
    <t>776121221IM</t>
  </si>
  <si>
    <t>776141111IM</t>
  </si>
  <si>
    <t>776201812IM</t>
  </si>
  <si>
    <t>284110190.1IM</t>
  </si>
  <si>
    <t>776221111IM</t>
  </si>
  <si>
    <t>776321111IM</t>
  </si>
  <si>
    <t>776321211IM</t>
  </si>
  <si>
    <t>776410811IM</t>
  </si>
  <si>
    <t>776411111IM</t>
  </si>
  <si>
    <t>283421400IM</t>
  </si>
  <si>
    <t>781</t>
  </si>
  <si>
    <t>781414113IM</t>
  </si>
  <si>
    <t>597610410IM</t>
  </si>
  <si>
    <t>781479191IM</t>
  </si>
  <si>
    <t>781479197IM</t>
  </si>
  <si>
    <t>781494111IM</t>
  </si>
  <si>
    <t>781494511IM</t>
  </si>
  <si>
    <t>781495111IM</t>
  </si>
  <si>
    <t>998781102R00</t>
  </si>
  <si>
    <t>783</t>
  </si>
  <si>
    <t>783617147IM</t>
  </si>
  <si>
    <t>783R01IM</t>
  </si>
  <si>
    <t>784</t>
  </si>
  <si>
    <t>784121001IM</t>
  </si>
  <si>
    <t>784181101IM</t>
  </si>
  <si>
    <t>784331001IM</t>
  </si>
  <si>
    <t>784331011IM</t>
  </si>
  <si>
    <t>M21</t>
  </si>
  <si>
    <t>210-01</t>
  </si>
  <si>
    <t>210-02</t>
  </si>
  <si>
    <t>210-03</t>
  </si>
  <si>
    <t>M46</t>
  </si>
  <si>
    <t>742110107IM</t>
  </si>
  <si>
    <t>345751520.1IM</t>
  </si>
  <si>
    <t>034203000</t>
  </si>
  <si>
    <t>034203001</t>
  </si>
  <si>
    <t>113106121IM</t>
  </si>
  <si>
    <t>113107012IM</t>
  </si>
  <si>
    <t>113107122IM</t>
  </si>
  <si>
    <t>113107143IM</t>
  </si>
  <si>
    <t>113107166IM</t>
  </si>
  <si>
    <t>113202111IM</t>
  </si>
  <si>
    <t>132201201IM</t>
  </si>
  <si>
    <t>174101101IM</t>
  </si>
  <si>
    <t>583336770IM</t>
  </si>
  <si>
    <t>175101201IM</t>
  </si>
  <si>
    <t>175101209IM</t>
  </si>
  <si>
    <t>175111101IM</t>
  </si>
  <si>
    <t>583313490IM</t>
  </si>
  <si>
    <t>181951102IM</t>
  </si>
  <si>
    <t>211971121IM</t>
  </si>
  <si>
    <t>693111460IM</t>
  </si>
  <si>
    <t>212532111IM</t>
  </si>
  <si>
    <t>212755216IM</t>
  </si>
  <si>
    <t>21275R1IM</t>
  </si>
  <si>
    <t>338171R1IM</t>
  </si>
  <si>
    <t>553422520IM</t>
  </si>
  <si>
    <t>339921132IM</t>
  </si>
  <si>
    <t>592282790IM</t>
  </si>
  <si>
    <t>564761111IM</t>
  </si>
  <si>
    <t>564801112IM</t>
  </si>
  <si>
    <t>564851112IM</t>
  </si>
  <si>
    <t>564851115IM</t>
  </si>
  <si>
    <t>567123811IM</t>
  </si>
  <si>
    <t>596211110IM</t>
  </si>
  <si>
    <t>592450380IM</t>
  </si>
  <si>
    <t>596211210IM</t>
  </si>
  <si>
    <t>592450070IM</t>
  </si>
  <si>
    <t>871265211IM</t>
  </si>
  <si>
    <t>871275211IM</t>
  </si>
  <si>
    <t>892271111IM</t>
  </si>
  <si>
    <t>892372111IM</t>
  </si>
  <si>
    <t>894411311IM</t>
  </si>
  <si>
    <t>59224104IM</t>
  </si>
  <si>
    <t>894412411IM</t>
  </si>
  <si>
    <t>592241200IM</t>
  </si>
  <si>
    <t>899103111IM</t>
  </si>
  <si>
    <t>552410110IM</t>
  </si>
  <si>
    <t>899331111IM</t>
  </si>
  <si>
    <t>914111121IM</t>
  </si>
  <si>
    <t>404454340IM</t>
  </si>
  <si>
    <t>914511112IM</t>
  </si>
  <si>
    <t>404452350IM</t>
  </si>
  <si>
    <t>40445241IM</t>
  </si>
  <si>
    <t>40445253IM</t>
  </si>
  <si>
    <t>404452560IM</t>
  </si>
  <si>
    <t>915211111IM</t>
  </si>
  <si>
    <t>915311111IM</t>
  </si>
  <si>
    <t>916231213IM</t>
  </si>
  <si>
    <t>592174110IM</t>
  </si>
  <si>
    <t>592174170IM</t>
  </si>
  <si>
    <t>916431111IM</t>
  </si>
  <si>
    <t>59217530IM</t>
  </si>
  <si>
    <t>916991121IM</t>
  </si>
  <si>
    <t>919124121IM</t>
  </si>
  <si>
    <t>935932113IM</t>
  </si>
  <si>
    <t>935932611IM</t>
  </si>
  <si>
    <t>935932623IM</t>
  </si>
  <si>
    <t>935932626IM</t>
  </si>
  <si>
    <t>935932632IM</t>
  </si>
  <si>
    <t>935932638IM</t>
  </si>
  <si>
    <t>890R1IM</t>
  </si>
  <si>
    <t>997221121IM</t>
  </si>
  <si>
    <t>997221561IM</t>
  </si>
  <si>
    <t>997221569IM</t>
  </si>
  <si>
    <t>997221815IM</t>
  </si>
  <si>
    <t>997221825IM</t>
  </si>
  <si>
    <t>997221845IM</t>
  </si>
  <si>
    <t>997221855IM</t>
  </si>
  <si>
    <t>998223011IM</t>
  </si>
  <si>
    <t>711161532IM</t>
  </si>
  <si>
    <t>998711101R00</t>
  </si>
  <si>
    <t>767161132IM</t>
  </si>
  <si>
    <t>767165114IM</t>
  </si>
  <si>
    <t>140150280.1IM</t>
  </si>
  <si>
    <t>998767101IM</t>
  </si>
  <si>
    <t>783601355.1IM</t>
  </si>
  <si>
    <t>783601713IM</t>
  </si>
  <si>
    <t>783614651.1IM</t>
  </si>
  <si>
    <t>783614651IM</t>
  </si>
  <si>
    <t>783617611IM</t>
  </si>
  <si>
    <t>783617611.1IM</t>
  </si>
  <si>
    <t>03VRN</t>
  </si>
  <si>
    <t>111151431IM</t>
  </si>
  <si>
    <t>181111111IM</t>
  </si>
  <si>
    <t>181411131IM</t>
  </si>
  <si>
    <t>00572410IM</t>
  </si>
  <si>
    <t>185803111IM</t>
  </si>
  <si>
    <t>H23</t>
  </si>
  <si>
    <t>998231311IM</t>
  </si>
  <si>
    <t>030001VRN</t>
  </si>
  <si>
    <t>112101102IM</t>
  </si>
  <si>
    <t>112201102IM</t>
  </si>
  <si>
    <t>113107130IM</t>
  </si>
  <si>
    <t>113107131IM</t>
  </si>
  <si>
    <t>122201101IM</t>
  </si>
  <si>
    <t>131201101IM</t>
  </si>
  <si>
    <t>131201109IM</t>
  </si>
  <si>
    <t>132201101IM</t>
  </si>
  <si>
    <t>132201109IM</t>
  </si>
  <si>
    <t>133201101IM</t>
  </si>
  <si>
    <t>133201109IM</t>
  </si>
  <si>
    <t>162201402IM</t>
  </si>
  <si>
    <t>162201412IM</t>
  </si>
  <si>
    <t>162201422IM</t>
  </si>
  <si>
    <t>174101102IM</t>
  </si>
  <si>
    <t>181301101IM</t>
  </si>
  <si>
    <t>10371500IM</t>
  </si>
  <si>
    <t>181951101IM</t>
  </si>
  <si>
    <t>184818231IM</t>
  </si>
  <si>
    <t>184911421IM</t>
  </si>
  <si>
    <t>184911451IM</t>
  </si>
  <si>
    <t>605970030IM</t>
  </si>
  <si>
    <t>271532212IM</t>
  </si>
  <si>
    <t>272361821IM</t>
  </si>
  <si>
    <t>274322511IM</t>
  </si>
  <si>
    <t>274351215IM</t>
  </si>
  <si>
    <t>274351216IM</t>
  </si>
  <si>
    <t>564731112IM</t>
  </si>
  <si>
    <t>564721112IM</t>
  </si>
  <si>
    <t>564751111IM</t>
  </si>
  <si>
    <t>591211900IM</t>
  </si>
  <si>
    <t>591241111IM</t>
  </si>
  <si>
    <t>58380010IM</t>
  </si>
  <si>
    <t>596211113IM</t>
  </si>
  <si>
    <t>59245114IM</t>
  </si>
  <si>
    <t>596811120IM</t>
  </si>
  <si>
    <t>59245620IM</t>
  </si>
  <si>
    <t>592456221IM</t>
  </si>
  <si>
    <t>596841130IM</t>
  </si>
  <si>
    <t>635111142IM</t>
  </si>
  <si>
    <t>637121111IM</t>
  </si>
  <si>
    <t>899331/N1IM</t>
  </si>
  <si>
    <t>9/M/201IM</t>
  </si>
  <si>
    <t>20/101IM</t>
  </si>
  <si>
    <t>9/M/202IM</t>
  </si>
  <si>
    <t>9/M/203IM</t>
  </si>
  <si>
    <t>20/103IM</t>
  </si>
  <si>
    <t>9/M/204IM</t>
  </si>
  <si>
    <t>953943122IM</t>
  </si>
  <si>
    <t>553N/10IM</t>
  </si>
  <si>
    <t>916231113IM</t>
  </si>
  <si>
    <t>592173/HrIM</t>
  </si>
  <si>
    <t>919726122IM</t>
  </si>
  <si>
    <t>997221141IM</t>
  </si>
  <si>
    <t>997221151IM</t>
  </si>
  <si>
    <t>997221551IM</t>
  </si>
  <si>
    <t>997221559IM</t>
  </si>
  <si>
    <t>997221611IM</t>
  </si>
  <si>
    <t>997221612IM</t>
  </si>
  <si>
    <t>998018001IM</t>
  </si>
  <si>
    <t>712</t>
  </si>
  <si>
    <t>71236/N10IM</t>
  </si>
  <si>
    <t>283220000IM</t>
  </si>
  <si>
    <t>998712201R00</t>
  </si>
  <si>
    <t>762</t>
  </si>
  <si>
    <t>762086111IM</t>
  </si>
  <si>
    <t>553N/2IM</t>
  </si>
  <si>
    <t>762123231IM</t>
  </si>
  <si>
    <t>605121001IM</t>
  </si>
  <si>
    <t>762332531IM</t>
  </si>
  <si>
    <t>762332120R00</t>
  </si>
  <si>
    <t>762332140R00</t>
  </si>
  <si>
    <t>60512999</t>
  </si>
  <si>
    <t>762341023IM</t>
  </si>
  <si>
    <t>998762202R00</t>
  </si>
  <si>
    <t>764</t>
  </si>
  <si>
    <t>764549001IM</t>
  </si>
  <si>
    <t>764549002IM</t>
  </si>
  <si>
    <t>764549003IM</t>
  </si>
  <si>
    <t>764549004IM</t>
  </si>
  <si>
    <t>998764201R00</t>
  </si>
  <si>
    <t>765</t>
  </si>
  <si>
    <t>765191099IM</t>
  </si>
  <si>
    <t>693110999IM</t>
  </si>
  <si>
    <t>998765201R00</t>
  </si>
  <si>
    <t>767/N31IM</t>
  </si>
  <si>
    <t>767/N32IM</t>
  </si>
  <si>
    <t>767/N33IM</t>
  </si>
  <si>
    <t>767/N34IM</t>
  </si>
  <si>
    <t>767/N35IM</t>
  </si>
  <si>
    <t>767/N36IM</t>
  </si>
  <si>
    <t>767/N37IM</t>
  </si>
  <si>
    <t>998767201R00</t>
  </si>
  <si>
    <t>139711101IM</t>
  </si>
  <si>
    <t>162201101IM</t>
  </si>
  <si>
    <t>162701105IM</t>
  </si>
  <si>
    <t>171201201IM</t>
  </si>
  <si>
    <t>171201211IM</t>
  </si>
  <si>
    <t>319201321IM</t>
  </si>
  <si>
    <t>451572111IM</t>
  </si>
  <si>
    <t>612135101IM</t>
  </si>
  <si>
    <t>612325121IM</t>
  </si>
  <si>
    <t>612325302IM</t>
  </si>
  <si>
    <t>619991001IM</t>
  </si>
  <si>
    <t>622142999IM</t>
  </si>
  <si>
    <t>631312141IM</t>
  </si>
  <si>
    <t>632452411IM</t>
  </si>
  <si>
    <t>632902111IM</t>
  </si>
  <si>
    <t>637211122IM</t>
  </si>
  <si>
    <t>965042231IM</t>
  </si>
  <si>
    <t>965081213IM</t>
  </si>
  <si>
    <t>966080105IM</t>
  </si>
  <si>
    <t>967023693IM</t>
  </si>
  <si>
    <t>967031132IM</t>
  </si>
  <si>
    <t>968062375IM</t>
  </si>
  <si>
    <t>971033541IM</t>
  </si>
  <si>
    <t>974032121IM</t>
  </si>
  <si>
    <t>997013211IM</t>
  </si>
  <si>
    <t>997013501IM</t>
  </si>
  <si>
    <t>997013801IM</t>
  </si>
  <si>
    <t>711113115IM</t>
  </si>
  <si>
    <t>998711201R00</t>
  </si>
  <si>
    <t>713121111IM</t>
  </si>
  <si>
    <t>283758790IM</t>
  </si>
  <si>
    <t>713191132IM</t>
  </si>
  <si>
    <t>283231500IM</t>
  </si>
  <si>
    <t>998713201R00</t>
  </si>
  <si>
    <t>725999010IM</t>
  </si>
  <si>
    <t>725999011IM</t>
  </si>
  <si>
    <t>725999112IM</t>
  </si>
  <si>
    <t>725999113IM</t>
  </si>
  <si>
    <t>998725201R00</t>
  </si>
  <si>
    <t>735111001IM</t>
  </si>
  <si>
    <t>998735201R00</t>
  </si>
  <si>
    <t>764002851IM</t>
  </si>
  <si>
    <t>764216605IM</t>
  </si>
  <si>
    <t>766/N1IM</t>
  </si>
  <si>
    <t>998766201R00</t>
  </si>
  <si>
    <t>767/N1IM</t>
  </si>
  <si>
    <t>767/N2IM</t>
  </si>
  <si>
    <t>767/N3IM</t>
  </si>
  <si>
    <t>771/N20IM</t>
  </si>
  <si>
    <t>771471810IM</t>
  </si>
  <si>
    <t>771474113IM</t>
  </si>
  <si>
    <t>597613001IM</t>
  </si>
  <si>
    <t>771574116IM</t>
  </si>
  <si>
    <t>597611001IM</t>
  </si>
  <si>
    <t>771579191IM</t>
  </si>
  <si>
    <t>771579196IM</t>
  </si>
  <si>
    <t>771990111IM</t>
  </si>
  <si>
    <t>998771201R00</t>
  </si>
  <si>
    <t>781474116IM</t>
  </si>
  <si>
    <t>597610001IM</t>
  </si>
  <si>
    <t>781479194IM</t>
  </si>
  <si>
    <t>781479196IM</t>
  </si>
  <si>
    <t>998781201R00</t>
  </si>
  <si>
    <t>783906851IM</t>
  </si>
  <si>
    <t>783913151IM</t>
  </si>
  <si>
    <t>783917161IM</t>
  </si>
  <si>
    <t>784211111IM</t>
  </si>
  <si>
    <t>INFRASTRUKTURA PRO VZDĚLÁVÁNÍ ZŠ ,ŠKOLNÍ 246 - MĚSTO PETŘVALD</t>
  </si>
  <si>
    <t>Zkrácený popis</t>
  </si>
  <si>
    <t>Rozměry</t>
  </si>
  <si>
    <t>01-SO 101 OBJEKT ZÁKLADNÍ ŠKOLY</t>
  </si>
  <si>
    <t>Zdi podpěrné a volné</t>
  </si>
  <si>
    <t>Nosná zeď z betonu prostého tř. C 16/20</t>
  </si>
  <si>
    <t>Zřízení oboustranného bednění zdí nosných</t>
  </si>
  <si>
    <t>Odstranění oboustranného bednění zdí nosných</t>
  </si>
  <si>
    <t>Montáž prefabrikovaných překladů pro světlost otvoru do 1800 mm</t>
  </si>
  <si>
    <t>překlad železobetonový RZP 2/10 149x14x14 cm</t>
  </si>
  <si>
    <t>překlad železobetonový RZP 1/10 119x14x14 cm</t>
  </si>
  <si>
    <t>Oprava vnitřní vápenocementové štukové omítky stěn v rozsahu plochy do 10%</t>
  </si>
  <si>
    <t>překlad nenosný YTONG NEP 10 P4,4-600 125x24,9x10 cm</t>
  </si>
  <si>
    <t>Stěny a příčky</t>
  </si>
  <si>
    <t>Zazdívka otvorů pl do 4 m2 v příčkách nebo stěnách z příčkovek přesnýh  hladkých pórobrtonových tl 150 mm</t>
  </si>
  <si>
    <t>Zazdívka otvorů pl do 4 m2 v příčkách nebo stěnách z cihel hladkých pórobetonových tl 200 mm</t>
  </si>
  <si>
    <t>Příčky tl 150 mm z pórobetonových přesných hladkých příčkovek objemové hmotnosti 500 kg/m3</t>
  </si>
  <si>
    <t>Přizdívka ostění s ozubem z cihel tl do 300 mm</t>
  </si>
  <si>
    <t>Úprava povrchů vnitřní</t>
  </si>
  <si>
    <t>Oprava vnitřní vápenocementové štukové omítky stropů v rozsahu plochy do 30%</t>
  </si>
  <si>
    <t>Příčky tl 100 mm z pórobetonových přesných hladkých příčkovek objemové hmotnosti 500 kg/m3</t>
  </si>
  <si>
    <t>Sádrová stěrka tl.do 3 mm vnitřních stěn</t>
  </si>
  <si>
    <t>Oprava vnitřní vápenocementové štukové omítky stěn v rozsahu plochy do 30%</t>
  </si>
  <si>
    <t>Sádrová nebo vápenosádrová omítka hladká jednovrstvá vnitřních stěn nanášená strojně</t>
  </si>
  <si>
    <t>Obalení konstrukcí a prvků fólií přilepenou lepící páskou</t>
  </si>
  <si>
    <t>Oblepení rámů a keramických soklů lepící páskou</t>
  </si>
  <si>
    <t>Podlahy a podlahové konstrukce</t>
  </si>
  <si>
    <t>Doplnění dosavadních mazanin betonem prostým plochy do 1 m2 tloušťky do 80 mm</t>
  </si>
  <si>
    <t>Výplně otvorů</t>
  </si>
  <si>
    <t>Osazování zárubní nebo rámů dveřních kovových do 2,5 m2 na MC</t>
  </si>
  <si>
    <t>zárubeň ocelová pro běžné zdění H 95 600 L/P</t>
  </si>
  <si>
    <t>zárubeň ocelová pro běžné zdění H 95 800 L/P</t>
  </si>
  <si>
    <t>zárubeň ocelová pro běžné zdění H 95 900 L/P</t>
  </si>
  <si>
    <t>Lešení a stavební výtahy</t>
  </si>
  <si>
    <t>Montáž lešení lehkého kozového trubkového v do 1,9 m</t>
  </si>
  <si>
    <t>Různé dokončovací konstrukce a práce na pozemních stavbách</t>
  </si>
  <si>
    <t>Vyčištění budov bytové a občanské výstavby při výšce podlaží do 4 m</t>
  </si>
  <si>
    <t>Bourání konstrukcí</t>
  </si>
  <si>
    <t>Bourání podkladů pod dlažby nebo mazanin betonových nebo z litého asfaltu tl do 100 mm pl do 1 m2</t>
  </si>
  <si>
    <t>Bourání příček z cihel pálených na MVC tl do 100 mm</t>
  </si>
  <si>
    <t>Přisekání plošné zdiva z cihel pálených na MV nebo MVC tl do 150 mm</t>
  </si>
  <si>
    <t>Přisekání plošné zdiva z cihel pálených na MV nebo MVC tl do 300 mm</t>
  </si>
  <si>
    <t>Vybourání plastových zárubní dveří plochy do 4 m2</t>
  </si>
  <si>
    <t>Vybourání kovových dveřních zárubní pl do 2 m2</t>
  </si>
  <si>
    <t>Vybourání kovových dveřních zárubní pl přes 2 m2</t>
  </si>
  <si>
    <t>Bourání základů ze ŽB</t>
  </si>
  <si>
    <t>Bourání zdiva nadzákladového ze ŽB přes 1 m3</t>
  </si>
  <si>
    <t>Odstranění asfaltové vrstvy pl.do 15 m2, tl. 5 cm</t>
  </si>
  <si>
    <t>Ruční dočištění ploch  ocelových kartáči</t>
  </si>
  <si>
    <t>Prorážení otvorů a ostatní bourací práce</t>
  </si>
  <si>
    <t>Odsekání a odebrání obkladů stěn z vnitřních obkládaček plochy přes 1 m2</t>
  </si>
  <si>
    <t>Vybourání otvorů ve zdivu cihelném pl do 1 m2 na MVC nebo MV tl do 150 mm</t>
  </si>
  <si>
    <t>Stěrka k vyrovnání betonových ploch rubu kleneb a podlah tl 7 mm</t>
  </si>
  <si>
    <t>Přesun hmot</t>
  </si>
  <si>
    <t>Odvoz suti a vybouraných hmot z meziskládky na skládku do 1 km s naložením a se složením</t>
  </si>
  <si>
    <t>Příplatek k odvozu suti a vybouraných hmot na skládku ZKD 1 km přes 1 km</t>
  </si>
  <si>
    <t>Poplatek za uložení stavebního odpadu z keramických materiálů na skládce (skládkovné)</t>
  </si>
  <si>
    <t>Poplatek za uložení stavebního odpadu s oleji nebo ropnými látkami na skládce (skládkovné)</t>
  </si>
  <si>
    <t>Přesun hmot pro budovy zděné v do 12 m</t>
  </si>
  <si>
    <t>Izolace proti vodě</t>
  </si>
  <si>
    <t>Izolace proti zemní vlhkosti na vodorovné ploše těsnicí kaší</t>
  </si>
  <si>
    <t>Přesun hmot pro izolace proti vodě, výšky do 12 m</t>
  </si>
  <si>
    <t>Izolace tepelné</t>
  </si>
  <si>
    <t>Montáž izolace tepelné spodem stropů s uchycením drátem rohoží, pásů, dílců, desek</t>
  </si>
  <si>
    <t>rohož lamelová MV - ML3 600x5000 tl.50 mm</t>
  </si>
  <si>
    <t>Montáž izolace tepelné potrubí potrubními pouzdry bez úpravy uchycenými sponami 1x</t>
  </si>
  <si>
    <t>izolace potrubní Tubex  AL 10/35 mm</t>
  </si>
  <si>
    <t>izolace potrubní Tubex  AL 20/35 mm</t>
  </si>
  <si>
    <t>izolace potrubní Tubex    AL 10/28 mm</t>
  </si>
  <si>
    <t>izolace potrubní Tubex  AL 20/28 mm</t>
  </si>
  <si>
    <t>izolace potrubní Tubex  AL  10/22 mm</t>
  </si>
  <si>
    <t>izolace potrubní Tubex  AL  20/22 mm</t>
  </si>
  <si>
    <t>izolace potrubní Tubex  AL  15/15 mm</t>
  </si>
  <si>
    <t>Přesun hmot pro izolace tepelné, výšky do 12 m</t>
  </si>
  <si>
    <t>Izolace akustické a protiotřesová opatření</t>
  </si>
  <si>
    <t>Montáž akustických obkladů pohltivých z dřevěných panelů podkladového roštu</t>
  </si>
  <si>
    <t>řezivo jehličnaté omítané střed jakost I</t>
  </si>
  <si>
    <t>Montáž podstropních nárazuvzdorných akustických panelů vč.stavitelných závěsů</t>
  </si>
  <si>
    <t>panel akustický , bílá 500, 1200x1200x15mm</t>
  </si>
  <si>
    <t>Montáž akustických stěnových obkladů z demontovatelných panelů na skrytý rošt</t>
  </si>
  <si>
    <t>deska dřevotřísková laminovaná přírodní buk tl. 8 mm 2070 x 2800 mm</t>
  </si>
  <si>
    <t>deska akustická  1200x600 tl.50 mm</t>
  </si>
  <si>
    <t>Montáž pohltivých desek zakrytí desek sklotkaninou (folií, pletivem)</t>
  </si>
  <si>
    <t>fólie difuzní</t>
  </si>
  <si>
    <t>parozábrana</t>
  </si>
  <si>
    <t>Přesun hmot pro akustická opatření, výšky do 12 m</t>
  </si>
  <si>
    <t>Vnitřní kanalizace</t>
  </si>
  <si>
    <t>Potrubí kanalizační plastové svodné systém KG DN 100</t>
  </si>
  <si>
    <t>Potrubí kanalizační plastové svodné systém KG DN 125</t>
  </si>
  <si>
    <t>Potrubí kanalizační z PE připojovací DN 50</t>
  </si>
  <si>
    <t>Potrubí kanalizační z PE připojovací DN 70</t>
  </si>
  <si>
    <t>Přivzdušňovací ventil vnitřní odpadních potrubí DN 75</t>
  </si>
  <si>
    <t>Zkouška těsnosti potrubí kanalizace vodou do DN 125</t>
  </si>
  <si>
    <t>Přesun hmot pro vnitřní kanalizaci, výšky do 12 m</t>
  </si>
  <si>
    <t>Vnitřní vodovod</t>
  </si>
  <si>
    <t>Potrubí vodovodní ocelové závitové pozinkované svařované běžné DN 20</t>
  </si>
  <si>
    <t>Demontáž potrubí ocelové pozinkované závitové do DN 50</t>
  </si>
  <si>
    <t>Potrubí vodovodní plastové PPR svar polyfuze PN 16 D 20 x 2,8 mm</t>
  </si>
  <si>
    <t>Potrubí vodovodní plastové PPR svar polyfuze PN 16 D 25 x 3,5 mm</t>
  </si>
  <si>
    <t>Potrubí vodovodní plastové PPR svar polyfuze PN 16 D 32 x 4,4 mm</t>
  </si>
  <si>
    <t>KK 3/4"</t>
  </si>
  <si>
    <t>Zkuš K 1/2"</t>
  </si>
  <si>
    <t>Zpětná klapka 3/4"</t>
  </si>
  <si>
    <t>Manometr vč.3 cest.kohoutu 0-1 MPa</t>
  </si>
  <si>
    <t>POV 3/4"</t>
  </si>
  <si>
    <t>ventil rohový kulový s filtrem IVAR 1/2" x 1/2"</t>
  </si>
  <si>
    <t>Zkouška těsnosti vodovodního potrubí hrdlového nebo přírubového do DN 100</t>
  </si>
  <si>
    <t>Přesun hmot pro piloty betonované na místě</t>
  </si>
  <si>
    <t>Zařizovací předměty</t>
  </si>
  <si>
    <t>klozet inv.-se zvýšenou výškou</t>
  </si>
  <si>
    <t>Stojící výlevka  s plastovou mřížkou 5104.6 ,odpad zadní rovný</t>
  </si>
  <si>
    <t>Plastová nádržka pro splachování FONTÁNA</t>
  </si>
  <si>
    <t>Baterie nástěnná vanová s delším ramínkem Metalia 55072/1, rozteč 150mm</t>
  </si>
  <si>
    <t>Umyvadlo  550 mm s otvorem pro baterii  LAUFEN PRO B 1095.1</t>
  </si>
  <si>
    <t>Umyvadlo keramické zdravotní připevněné na stěnu šrouby bílé 640 mm</t>
  </si>
  <si>
    <t>Sifon chromovaný  19.0 prům 40, 5/4</t>
  </si>
  <si>
    <t>Výpust Clicker velký</t>
  </si>
  <si>
    <t>Umyvadlová stojánková baterie bez výpusti ORAS SAGA 191OF</t>
  </si>
  <si>
    <t>Zrcadlo 700 x 700 s fasetou10mm vč.úchytů</t>
  </si>
  <si>
    <t>Dvojháček nerez MAT 232003 100X30X43</t>
  </si>
  <si>
    <t>Madla pro inval.-umyvadlo</t>
  </si>
  <si>
    <t>Madla pro inval.-WC</t>
  </si>
  <si>
    <t>WC souprava nástěnná nerez MAT 232050</t>
  </si>
  <si>
    <t>Zásobník toaletního papíru SLZ 37 ,prům 27cm</t>
  </si>
  <si>
    <t>El.průtokový ohřívač pod umyvadlo vč.stojánk.baterie a flexi hadice</t>
  </si>
  <si>
    <t>Elektrický ohřívač zásobníkový akumulační závěsný vodorovný 160 l / 2 kW</t>
  </si>
  <si>
    <t>Demontáž stáv.zařiz.předmětů</t>
  </si>
  <si>
    <t>Demontáž ohřívač elektrický tlakový do 200 litrů</t>
  </si>
  <si>
    <t>Elektrický ohřívač zásobníkový akumulační závěsný svislý 120 l / 3 kW</t>
  </si>
  <si>
    <t>Baterie umyvadlové stojánkové ZDRAVOTNÍ</t>
  </si>
  <si>
    <t>Bidet bez armatur výtokových keramický závěsný se zápachovou uzávěrkou</t>
  </si>
  <si>
    <t>Baterie bidetové stojánkové klasické s výpustí</t>
  </si>
  <si>
    <t>Splachovací tlačítko Sigma 01 bílé</t>
  </si>
  <si>
    <t>Závěsný klozet</t>
  </si>
  <si>
    <t>Sedátko</t>
  </si>
  <si>
    <t>Zvuková izolace s krytkou</t>
  </si>
  <si>
    <t>Přesun hmot pro zařizovací předměty, výšky do 12 m</t>
  </si>
  <si>
    <t>Instalační prefabrikáty</t>
  </si>
  <si>
    <t>Instalační předstěna - bidet v 1120 mm do kombinovaných stěn</t>
  </si>
  <si>
    <t>Instalační předstěna - klozet závěsný v 980 mm s ovládáním zepředu a shora do kombinovaných stěn</t>
  </si>
  <si>
    <t>Souprava pro předstěnovou montáž</t>
  </si>
  <si>
    <t>Přesun hmot pro předstěnové systémy, výšky do 6 m</t>
  </si>
  <si>
    <t>Vzduchotechnika</t>
  </si>
  <si>
    <t>Montáž -malý radiální ventilátor, výkon 100m3/hod,  vč.doběhu DT3</t>
  </si>
  <si>
    <t>Malý radiální ventilátor, výkon 100m3/hod,  vč.doběhu DT3</t>
  </si>
  <si>
    <t>Potrubí SPIRO flexo D80</t>
  </si>
  <si>
    <t>Potrubí SPIRO flexo D100</t>
  </si>
  <si>
    <t>T kus 80/125mm</t>
  </si>
  <si>
    <t>Potrubí flexi D400mm</t>
  </si>
  <si>
    <t>Mtž protidešťové žaluzie potrubí D do 400 mm</t>
  </si>
  <si>
    <t>protidešťová žaluzie D 400mm</t>
  </si>
  <si>
    <t>Vzduchotechnické potrubí pozink kruhové spirálně vinuté D do 400 mm</t>
  </si>
  <si>
    <t>Rozvod potrubí</t>
  </si>
  <si>
    <t>Demontáž potrubí ocelového hladkého do D 38</t>
  </si>
  <si>
    <t>Potrubí měděné měkké spojované měkkým pájením D 15x1</t>
  </si>
  <si>
    <t>Zkouška těsnosti potrubí měděné do D 35x1,5</t>
  </si>
  <si>
    <t>Topná zkouška a zaškolení obsluhy</t>
  </si>
  <si>
    <t>Přesun hmot pro rozvody potrubí, výšky do 6 m</t>
  </si>
  <si>
    <t>Otopná tělesa</t>
  </si>
  <si>
    <t>Demontáž otopného tělesa ocelového článkového</t>
  </si>
  <si>
    <t>Otopné těleso panelové VK dvoudeskové 1 přídavná přestupní plocha výška/délka 600/600 mm výkon 773 W</t>
  </si>
  <si>
    <t>Otopné těleso panelové Korado Radik Ventil Kompakt typ 21 VK výška/délka 600/700 mm</t>
  </si>
  <si>
    <t>Otopné těleso panelové VK dvoudeskové 1 přídavná přestupní plocha výška/délka 600/800mm výkon 1030 W</t>
  </si>
  <si>
    <t>Otopné těleso panelové VK dvoudeskové 1 přídavná přestupní plocha výška/délka 600/90 mm výkon 1159 W</t>
  </si>
  <si>
    <t>Armatura rohová R 384</t>
  </si>
  <si>
    <t>TSH</t>
  </si>
  <si>
    <t>Přesun hmot pro otopná tělesa, výšky do 12 m</t>
  </si>
  <si>
    <t>Dřevostavby</t>
  </si>
  <si>
    <t>SDK příčka tl 100 mm profil CW+UW 50 desky 2xA 12,5 TI 50 mm EI 60 Rw 50 dB</t>
  </si>
  <si>
    <t>SDK příčka tl 150 mm profil CW+UW 100 desky 2xH2 12,5 TI 100 mm EI 60 Rw 55 DB</t>
  </si>
  <si>
    <t>SDK stěna předsazená základní penetrační nátěr</t>
  </si>
  <si>
    <t>SDK stěna předsazená úprava styku stěny a podhledu separační páskou a silikonováním</t>
  </si>
  <si>
    <t>SDK stěna  profil UW+2xCW 50 desky 3xDF 15 TI 50 mm 45 kg/m3 EI 240</t>
  </si>
  <si>
    <t>SDK podhled deska 1xH2 12,5 bez TI dvouvrstvá spodní kce profil CD+UD</t>
  </si>
  <si>
    <t>SDK podhled napojení na obvodové konstrukce profilem</t>
  </si>
  <si>
    <t>SDK podhled desky 2xH2DF 12,5 bez TI dvouvrstvá spodní kce profil CD+UD</t>
  </si>
  <si>
    <t>SDK podhled napojení na jiný druh podhledu</t>
  </si>
  <si>
    <t>SDK podhled základní penetrační nátěr</t>
  </si>
  <si>
    <t>Přesun hmot pro dřevostavby, výšky do 12 m</t>
  </si>
  <si>
    <t>Konstrukce truhlářské</t>
  </si>
  <si>
    <t>WC zástěny-ozn.1/P</t>
  </si>
  <si>
    <t>Plastová dvířka 30/30cm do SDK podhledu</t>
  </si>
  <si>
    <t>Montáž dveřních křídel otvíravých 1křídlových š do 0,8 m do ocelové zárubně</t>
  </si>
  <si>
    <t>dveře dřevěné vnitřní hladké plné 1křídlové standard,vč mřížky plastové 60-70x197 cm</t>
  </si>
  <si>
    <t>dveře dřevěné vnitřní hladké plné 1křídlové 80x197 bez povrchové úpravy</t>
  </si>
  <si>
    <t>Montáž dveřních křídel otvíravých 1křídlových š přes 0,8 m do ocelové zárubně</t>
  </si>
  <si>
    <t>dveře dřevěné vnitřní hladké plné 1křídlové 90x197 KLASIK</t>
  </si>
  <si>
    <t>Montáž dveřního kování</t>
  </si>
  <si>
    <t>klika včetně štítu a montážního materiálu</t>
  </si>
  <si>
    <t>Vyvěšení nebo zavěšení dřevěných křídel dveří pl do 2 m2</t>
  </si>
  <si>
    <t>Vyvěšení nebo zavěšení dřevěných křídel dveří pl přes 2 m2</t>
  </si>
  <si>
    <t>Přesun hmot pro truhlářské konstr., výšky do 12 m</t>
  </si>
  <si>
    <t>Konstrukce doplňkové stavební (zámečnické)</t>
  </si>
  <si>
    <t>Demontáž stěn pro zasklení svařovaných</t>
  </si>
  <si>
    <t>Montáž vstupních kovových nebo plastových rohoží čistících zón</t>
  </si>
  <si>
    <t>rohož vstupní L provedení hliník nebo mosaz/gumové vlnovky/</t>
  </si>
  <si>
    <t>Osazení náběhového rámu širokého š 65 mm k čistícím rohožím</t>
  </si>
  <si>
    <t>rámy náběhové - náběh široký - 65 mm - Al</t>
  </si>
  <si>
    <t>Demontáž podhledu z kovových lamel</t>
  </si>
  <si>
    <t>Demontáž roštu podhledu</t>
  </si>
  <si>
    <t>Montáž dveří ocelových vchodových dvoukřídlových s nadsvětlíkem</t>
  </si>
  <si>
    <t>Hliníkové dveře dvoukřídlé s nadsvětlíkem ozn.1/H-vel. 1,5/2,66m</t>
  </si>
  <si>
    <t>Demontáž zárubní dveří odřezáním plochy do 2,5 m2</t>
  </si>
  <si>
    <t>Demontáž zárubní dveří odřezáním plochy přes 2,5 do 4,5 m2</t>
  </si>
  <si>
    <t>Vyvěšení nebo zavěšení kovových křídel dveří přes 2 m2</t>
  </si>
  <si>
    <t>Montáž a dod.automatické plošiny ke schodišti-č.1-ozn.2/Z</t>
  </si>
  <si>
    <t>Montáž a dod.automatické plošiny ke schodišti-č.2-ozn.3/Z</t>
  </si>
  <si>
    <t>Montáž a dod.automatické plošiny ke schodišti-č.3-ozn.4/Z</t>
  </si>
  <si>
    <t>Stavební připravenost pro automatické plošiny ke schodišti- ozn.2/Z, 3/Z a 4/Z</t>
  </si>
  <si>
    <t>Přesun hmot pro zámečnické konstr., výšky do 12 m</t>
  </si>
  <si>
    <t>Podlahy z dlaždic</t>
  </si>
  <si>
    <t>Montáž soklíků z dlaždic keramických rovných flexibilní lepidlo v do 90 mm</t>
  </si>
  <si>
    <t>sokl  30 x 8 x 0,8 cm</t>
  </si>
  <si>
    <t>Demontáž podlah z dlaždic keramických kladených do malty</t>
  </si>
  <si>
    <t>Montáž podlah keramických režných hladkých lepených flexibilním lepidlem do 9 ks/m2</t>
  </si>
  <si>
    <t>dlaždice keramické tl.10mm</t>
  </si>
  <si>
    <t>Podlahy penetrace podkladu</t>
  </si>
  <si>
    <t>Přesun hmot pro podlahy z dlaždic, výšky do 12 m</t>
  </si>
  <si>
    <t>Podlahy povlakové</t>
  </si>
  <si>
    <t>Broušení podkladu povlakových podlah před litím stěrky</t>
  </si>
  <si>
    <t>Odstranění zbytků lepidla z podkladu povlakových podlah broušením</t>
  </si>
  <si>
    <t>Broušení schodišťových stupnic š do 300 mm</t>
  </si>
  <si>
    <t>Broušení schodišťových podstupnic v do 200 mm</t>
  </si>
  <si>
    <t>Vysátí podkladu povlakových podlah</t>
  </si>
  <si>
    <t>Vysátí schodišťových stupnic š do 300 mm</t>
  </si>
  <si>
    <t>Vysátí schodišťových podstupnic v do 200 mm</t>
  </si>
  <si>
    <t>Vodou ředitelná penetrace savého podkladu povlakových podlah ředěná v poměru 1:3</t>
  </si>
  <si>
    <t>Penetrace schodišťových stupnic š do 300 mm</t>
  </si>
  <si>
    <t>Penetrace schodišťových podstupnic v do 200 mm</t>
  </si>
  <si>
    <t>Vyrovnání podkladu povlakových podlah stěrkou pevnosti 20 MPa tl 3 mm</t>
  </si>
  <si>
    <t>Demontáž lepených povlakových podlah s podložkou ručně</t>
  </si>
  <si>
    <t>PVC homogenní zátěžové tl. 4mm</t>
  </si>
  <si>
    <t>Lepení pásů z PVC standardním lepidlem</t>
  </si>
  <si>
    <t>Montáž podlahovin z PVC na stupnice šířky do 300 mm</t>
  </si>
  <si>
    <t>Montáž podlahovin z PVC na podstupnice výšky do 200 mm</t>
  </si>
  <si>
    <t>Odstranění soklíků a lišt pryžových nebo plastových</t>
  </si>
  <si>
    <t>Montáž obvodových soklíků výšky do 80 mm</t>
  </si>
  <si>
    <t>soklík PVC-dl.2,5m</t>
  </si>
  <si>
    <t>Obklady (keramické)</t>
  </si>
  <si>
    <t>Montáž obkladaček vnitřních pórovinových pravoúhlých do 35 ks/m2 lepených flexibilním lepidlem</t>
  </si>
  <si>
    <t>obkládačky keramické  20 x 25 x 0,68 cm I. j.</t>
  </si>
  <si>
    <t>Příplatek k montáži obkladů vnitřních keramických hladkých za plochu do 10 m2</t>
  </si>
  <si>
    <t>Příplatek k montáži obkladů vnitřních keramických hladkých za lepením lepidlem dvousložkovým</t>
  </si>
  <si>
    <t>Plastové profily rohové lepené flexibilním lepidlem</t>
  </si>
  <si>
    <t>Plastové profily ukončovací lepené flexibilním lepidlem</t>
  </si>
  <si>
    <t>Penetrace podkladu vnitřních obkladů</t>
  </si>
  <si>
    <t>Přesun hmot pro obklady keramické, výšky do 12 m</t>
  </si>
  <si>
    <t>Nátěry</t>
  </si>
  <si>
    <t>Krycí dvojnásobný syntetický nátěr litinových otopných těles</t>
  </si>
  <si>
    <t>Nátěr oc.zárubní</t>
  </si>
  <si>
    <t>Malby</t>
  </si>
  <si>
    <t>Oškrabání malby v mísnostech výšky do 3,80 m</t>
  </si>
  <si>
    <t>Základní akrylátová jednonásobná penetrace podkladu v místnostech výšky do 3,80m</t>
  </si>
  <si>
    <t>Dvojnásobné bílé protiplísňové malby v místnostech výšky do 3,80 m</t>
  </si>
  <si>
    <t>Příplatek k cenám protiplísňových maleb za barevné malby tónované tónovacími prostředky</t>
  </si>
  <si>
    <t>Elektromontáže</t>
  </si>
  <si>
    <t>ELEKTROINSTALACE ZŠ-viz samostatný rozpočet</t>
  </si>
  <si>
    <t>ELEKTROINSTALACE ZŠ - VRN</t>
  </si>
  <si>
    <t>ELEKTROINSTALACE ZŠ - REVIZE</t>
  </si>
  <si>
    <t>Zemní práce při montážích</t>
  </si>
  <si>
    <t>Montáž kabelového žlabu pro slaboproud drátěného 500/100 mm</t>
  </si>
  <si>
    <t>žlab kabelový  PVC (200x125) žlab s víkem</t>
  </si>
  <si>
    <t>02-SO 201 - VSTUP DO ŠKOLY</t>
  </si>
  <si>
    <t>Oplocení staveniště</t>
  </si>
  <si>
    <t>Vytýčení stáv.inž.sítí</t>
  </si>
  <si>
    <t>Přípravné a přidružené práce</t>
  </si>
  <si>
    <t>Rozebrání dlažeb komunikací pro pěší z betonových nebo kamenných dlaždic</t>
  </si>
  <si>
    <t>Odstranění podkladu plochy do 15 m2 z kameniva těženého tl 200 mm při překopech inž sítí</t>
  </si>
  <si>
    <t>Odstranění podkladu pl do 50 m2 z kameniva drceného tl 200 mm</t>
  </si>
  <si>
    <t>Odstranění podkladu pl do 50 m2 živičných tl 150 mm</t>
  </si>
  <si>
    <t>Odstranění podkladu pl přes 50 do 200 m2 z kameniva drceného se štětem tl 450 mm</t>
  </si>
  <si>
    <t>Vytrhání obrub krajníků obrubníků stojatých</t>
  </si>
  <si>
    <t>Hloubené vykopávky</t>
  </si>
  <si>
    <t>Hloubení rýh š do 2000 mm v hornině tř. 3 objemu do 100 m3</t>
  </si>
  <si>
    <t>Konstrukce ze zemin</t>
  </si>
  <si>
    <t>Zásyp jam, šachet rýh nebo kolem objektů sypaninou se zhutněním</t>
  </si>
  <si>
    <t>kamenivo těžené hrubé frakce 16-32</t>
  </si>
  <si>
    <t>Obsypání objektu nad přilehlým původním terénem sypaninou bez prohození, uloženou do 3 m</t>
  </si>
  <si>
    <t>Příplatek k obsypání objektu za ruční prohození sypaniny, uložené do 3 m</t>
  </si>
  <si>
    <t>Obsypání potrubí ručně sypaninou bez prohození, uloženou do 3 m</t>
  </si>
  <si>
    <t>kamenivo těžené drobné  frakce 0-4</t>
  </si>
  <si>
    <t>Povrchové úpravy terénu</t>
  </si>
  <si>
    <t>Úprava pláně v hornině tř. 1 až 4 se zhutněním</t>
  </si>
  <si>
    <t>Úprava podloží a základové spáry</t>
  </si>
  <si>
    <t>Zřízení opláštění žeber nebo trativodů geotextilií v rýze nebo zářezu sklonu přes 1:2 š do 2,5 m</t>
  </si>
  <si>
    <t>textilie GEO 300 g/m2 do š 8,8 m</t>
  </si>
  <si>
    <t>Lože pro trativody z kameniva hrubého drceného frakce 16 až 32 mm</t>
  </si>
  <si>
    <t>Trativody z drenážních trubek plastových flexibilních D 160 mm bez lože</t>
  </si>
  <si>
    <t>Trativody z drenážních trubek plastových-napojení na vsak.jímku</t>
  </si>
  <si>
    <t>Sloupy a pilíře, stožáry a rámové stojky</t>
  </si>
  <si>
    <t>Osazování sloupků ocelových v 2,00 m se zalitím MC</t>
  </si>
  <si>
    <t>sloupek plotový průběžný pozinkovaný a komaxitový 2000/38x1,5 mm</t>
  </si>
  <si>
    <t>Osazování betonových palisád do betonového základu v řadě výšky prvku přes 0,5 do 1 m</t>
  </si>
  <si>
    <t>palisáda PADOVA  přírodní 12 x 16,5 x 80 cm</t>
  </si>
  <si>
    <t>Podkladní vrstvy komunikací, letišť a ploch</t>
  </si>
  <si>
    <t>Podklad z kameniva hrubého drceného vel. 32-63 mm tl 200 mm</t>
  </si>
  <si>
    <t>Podklad ze štěrkodrtě ŠD tl 40 mm</t>
  </si>
  <si>
    <t>Podklad ze štěrkodrtě ŠD tl 160 mm</t>
  </si>
  <si>
    <t>Podklad ze štěrkodrtě ŠD tl 190 mm</t>
  </si>
  <si>
    <t>Podklad ze směsi stmelené cementem na dálnici SC C 8/10 (KSC I) tl 120 mm</t>
  </si>
  <si>
    <t>Kryty pozemních komunikací, letišť a ploch dlážděných (předlažby)</t>
  </si>
  <si>
    <t>Kladení zámkové dlažby komunikací pro pěší tl 60 mm skupiny A pl do 50 m2</t>
  </si>
  <si>
    <t>dlažba zámková H-PROFIL HBB 20x16,5x6 cm přírodní</t>
  </si>
  <si>
    <t>Kladení zámkové dlažby komunikací pro pěší tl 80 mm skupiny A pl do 50 m2</t>
  </si>
  <si>
    <t>dlažba zámková H-PROFIL HBB 20x16,5x8 cm přírodní</t>
  </si>
  <si>
    <t>Potrubí z trub plastických, skleněných a čedičových</t>
  </si>
  <si>
    <t>Kanalizační potrubí z tvrdého PVC jednovrstvé tuhost třídy SN4 DN 110</t>
  </si>
  <si>
    <t>Kanalizační potrubí z tvrdého PVC jednovrstvé tuhost třídy SN4 DN 125</t>
  </si>
  <si>
    <t>Ostatní konstrukce a práce na trubním vedení</t>
  </si>
  <si>
    <t>Tlaková zkouška vodou potrubí DN 100 nebo 125</t>
  </si>
  <si>
    <t>Zabezpečení konců potrubí DN do 300 při tlakových zkouškách vodou</t>
  </si>
  <si>
    <t>Osazení železobetonových dílců pro šachty skruží rovných</t>
  </si>
  <si>
    <t>skruž betonová TBS-Q 100x100x9 cm</t>
  </si>
  <si>
    <t>Osazení železobetonových dílců pro šachty skruží přechodových</t>
  </si>
  <si>
    <t>skruž betonová přechodová TBR-Q 625/600/90 SP 62,5/100x60x9 cm</t>
  </si>
  <si>
    <t>Osazení poklopů litinových nebo ocelových včetně rámů hmotnosti nad 100 do 150 kg</t>
  </si>
  <si>
    <t>poklop , kruhový rám, vstup 600 mm</t>
  </si>
  <si>
    <t>Výšková úprava uličního vstupu nebo vpusti do 200 mm zvýšením poklopu</t>
  </si>
  <si>
    <t>Doplňující konstrukce a práce na pozemních komunikacích a zpevněných plochách</t>
  </si>
  <si>
    <t>Montáž svislé dopravní značky do velikosti 2 m2 objímkami na sloupek nebo konzolu</t>
  </si>
  <si>
    <t>značka dopravní svislá nereflexní FeZn-Al rám., 500 x 700 mm</t>
  </si>
  <si>
    <t>Montáž sloupku dopravních značek délky do 3,5 m s betonovým základem a patkou</t>
  </si>
  <si>
    <t>sloupek Al 60 - 350</t>
  </si>
  <si>
    <t>patka hliníková HP 70</t>
  </si>
  <si>
    <t>víčko plastové na sloupek 60</t>
  </si>
  <si>
    <t>upínací svorka na sloupek US 60</t>
  </si>
  <si>
    <t>Vodorovné dopravní značení dělící čáry souvislé š 125 mm bílý plast</t>
  </si>
  <si>
    <t>Předformátované vodorovné dopravní značení dopravní značky do 1 m2</t>
  </si>
  <si>
    <t>Osazení chodníkového obrubníku betonového stojatého s boční opěrou do lože z betonu prostého</t>
  </si>
  <si>
    <t>obrubník betonový chodníkový ABO 15-10 100x8x20 cm</t>
  </si>
  <si>
    <t>obrubník betonový chodníkový Standard 100x10x25 cm</t>
  </si>
  <si>
    <t>Osazení bezbariérového betonového obrubníku do betonového lože tl 150 mm</t>
  </si>
  <si>
    <t>obrubník HK přímý 40x37x100 cm šedý</t>
  </si>
  <si>
    <t>Lože pod obrubníky, krajníky nebo obruby z dlažebních kostek z betonu prostého</t>
  </si>
  <si>
    <t>Dilatační spáry vkládané v cementobetonovém krytu s vyplněním spár asfaltovou zálivkou</t>
  </si>
  <si>
    <t>Různé dokončovací konstrukce a práce inženýrských staveb</t>
  </si>
  <si>
    <t>Odvodňovací plastový žlab pro zatížení A15 vnitřní š 100 mm s roštem můstkovým z Pz oceli</t>
  </si>
  <si>
    <t>Vpusť s kalovým košem pro plastový žlab vnitřní š 100 mm</t>
  </si>
  <si>
    <t>Mezikus pro kalový koš pro plastový žlab vnitřní š 300 mm</t>
  </si>
  <si>
    <t>Svislé odtokové hrdlo pro plastový žlab vnitřní š 100 mm z PP</t>
  </si>
  <si>
    <t>Sifon a sítko pro plastový žlab vnitřní š 100 mm z PP</t>
  </si>
  <si>
    <t>Adaptér pro napojení pro plastový žlab vnitřní š 100 mm z PP</t>
  </si>
  <si>
    <t>Čelní stěna</t>
  </si>
  <si>
    <t>Vodorovná doprava suti z kusových materiálů nošením do 50 m</t>
  </si>
  <si>
    <t>Vodorovná doprava suti z kusových materiálů do 1 km</t>
  </si>
  <si>
    <t>Příplatek ZKD 1 km u vodorovné dopravy suti z kusových materiálů</t>
  </si>
  <si>
    <t>Poplatek za uložení betonového odpadu na skládce (skládkovné)</t>
  </si>
  <si>
    <t>Poplatek za uložení železobetonového odpadu na skládce (skládkovné)</t>
  </si>
  <si>
    <t>Poplatek za uložení odpadu z asfaltových povrchů na skládce (skládkovné)</t>
  </si>
  <si>
    <t>Poplatek za uložení odpadu z kameniva na skládce (skládkovné)</t>
  </si>
  <si>
    <t>Přesun hmot pro pozemní komunikace s krytem dlážděným</t>
  </si>
  <si>
    <t>Izolace fóliemi nopovými pro spodní stavbu s filtrační textilií zatížitelnost 150 kN/m2</t>
  </si>
  <si>
    <t>Přesun hmot pro izolace proti vodě, výšky do 6 m</t>
  </si>
  <si>
    <t>Montáž zábradlí rovného z trubek do ocelové konstrukce hmotnosti nad 45 kg</t>
  </si>
  <si>
    <t>Montáž zábradlí rovného madla z trubek nebo tenkostěnných profilů svařovaného</t>
  </si>
  <si>
    <t>trubka ocelová nerezová 50 x 6,0 mm</t>
  </si>
  <si>
    <t>Přechodový kus mezi nerez.madlem a ocel.stojkou-sloupkem</t>
  </si>
  <si>
    <t>Přesun hmot tonážní pro zámečnické konstrukce v objektech v do 6 m</t>
  </si>
  <si>
    <t>Odmaštění vodou ředitelným odmašťovačem spojek ner.madla s oc. sloupkem</t>
  </si>
  <si>
    <t>Odmaštění vodou ředitelným odmašťovačem potrubí DN do 50 mm</t>
  </si>
  <si>
    <t>Základní antikorozní jednonásobný syntetický spojek ner.madla s oc.sloupkem</t>
  </si>
  <si>
    <t>Základní antikorozní jednonásobný syntetický potrubí DN do 50 mm</t>
  </si>
  <si>
    <t>Krycí dvojnásobný syntetický nátěr potrubí DN do 50 mm</t>
  </si>
  <si>
    <t>Krycí dvojnásobný syntetický nátěr spojek ner.madla s oc.sloupkem</t>
  </si>
  <si>
    <t>VORN - Vedlejší a ostatní rozpočtové náklady</t>
  </si>
  <si>
    <t>Zařízení staveniště</t>
  </si>
  <si>
    <t>03-SO 301 - VEGETAČNÍ ÚPRAVY</t>
  </si>
  <si>
    <t>Odstranění stařiny přes 500 m2 s naložením a odvozem do 20 km v rovině nebo svahu do 1:5</t>
  </si>
  <si>
    <t>Plošná úprava terénu do 500 m2 zemina tř 1 až 4 nerovnosti do +/- 100 mm v rovinně a svahu do 1:5</t>
  </si>
  <si>
    <t>Založení parkového trávníku výsevem plochy do 1000 m2 v rovině a ve svahu do 1:5</t>
  </si>
  <si>
    <t>osivo směs travní parková</t>
  </si>
  <si>
    <t>Ošetření trávníku shrabáním v rovině a svahu do 1:5</t>
  </si>
  <si>
    <t>Plochy a úpravy území</t>
  </si>
  <si>
    <t>Přesun hmot pro sadovnické a krajinářské úpravy vodorovně do 5000 m</t>
  </si>
  <si>
    <t>04-SO 01 - ZAHRADNÍ OBJEKT, ÚPRAVA ATRIA</t>
  </si>
  <si>
    <t>Kácení stromů listnatých D kmene do 500 mm</t>
  </si>
  <si>
    <t>Odstranění pařezů D do 500 mm</t>
  </si>
  <si>
    <t>Odstranění podkladu pl do 50 m2 z betonu prostého tl 100 mm</t>
  </si>
  <si>
    <t>Odstranění podkladu pl do 50 m2 z betonu prostého tl 150 mm</t>
  </si>
  <si>
    <t>Odkopávky a prokopávky</t>
  </si>
  <si>
    <t>Odkopávky a prokopávky nezapažené v hornině tř. 3 objem do 100 m3</t>
  </si>
  <si>
    <t>Hloubení jam nezapažených v hornině tř. 3 objemu do 100 m3</t>
  </si>
  <si>
    <t>Příplatek za lepivost u hloubení jam nezapažených v hornině tř. 3</t>
  </si>
  <si>
    <t>Hloubení rýh š do 600 mm v hornině tř. 3 objemu do 100 m3</t>
  </si>
  <si>
    <t>Příplatek za lepivost k hloubení rýh š do 600 mm v hornině tř. 3</t>
  </si>
  <si>
    <t>Hloubení šachet v hornině tř. 3 objemu do 100 m3</t>
  </si>
  <si>
    <t>Příplatek za lepivost u hloubení šachet v hornině tř. 3</t>
  </si>
  <si>
    <t>Přemístění výkopku</t>
  </si>
  <si>
    <t>Vodorovné přemístění větví stromů listnatých do 1 km D kmene do 500 mm</t>
  </si>
  <si>
    <t>Vodorovné přemístění kmenů stromů listnatých do 1 km D kmene do 500 mm</t>
  </si>
  <si>
    <t>Vodorovné přemístění pařezů do 1 km D do 500 mm</t>
  </si>
  <si>
    <t>Zásyp jam, šachet rýh nebo kolem objektů sypaninou se zhutněním a zarovnáním</t>
  </si>
  <si>
    <t>Zásyp v uzavřených prostorech sypaninou se zhutněním a urovnáním</t>
  </si>
  <si>
    <t>Rozprostření ornice tl vrstvy do 100 mm pl do 500 m2 v rovině nebo ve svahu do 1:5</t>
  </si>
  <si>
    <t>substrát zahradní</t>
  </si>
  <si>
    <t>Úprava pláně v hornině tř. 1 až 4 bez zhutnění</t>
  </si>
  <si>
    <t>Ochrana kmene průměru do 300 mm bedněním výšky do 2 m</t>
  </si>
  <si>
    <t>Mulčování rostlin kůrou tl. do 0,1 m v rovině a svahu do 1:5 vč.naložení a dopr.do 20 km</t>
  </si>
  <si>
    <t>Mulčování rostlin kůrou tl. do 0,30 m v rovině a svahu do 1:5 vč.naložení a dopravy do 20 km</t>
  </si>
  <si>
    <t>kůra mulčovací volně ložená</t>
  </si>
  <si>
    <t>Základy</t>
  </si>
  <si>
    <t>Podsyp pod základové konstrukce se zhutněním z hrubého kameniva frakce 16 až 32 mm</t>
  </si>
  <si>
    <t>Výztuž základových kleneb betonářskou ocelí 10 505 (R)</t>
  </si>
  <si>
    <t>Základové pasy ze ŽB se zvýšenými nároky na prostředí tř. C 20/25</t>
  </si>
  <si>
    <t>Zřízení bednění stěn základových pasů</t>
  </si>
  <si>
    <t>Odstranění bednění stěn základových pasů</t>
  </si>
  <si>
    <t>Podklad z kameniva hrubého drceného vel. 8-16 mm tl 110 mm</t>
  </si>
  <si>
    <t>Podklad z kameniva hrubého drceného vel. 8-16 mm tl 90 mm</t>
  </si>
  <si>
    <t>Podklad z kameniva hrubého drceného vel. 16-32 mm tl 150 mm</t>
  </si>
  <si>
    <t>Příplatek ke kladení žulové dlažby u šachovnice</t>
  </si>
  <si>
    <t>Kladení dlažby z kostek drobných z kamene na MC tl 50 mm</t>
  </si>
  <si>
    <t>mozaika dlažební, žula 4/6 cm šedá</t>
  </si>
  <si>
    <t>Kladení zámkové dlažby pro pěší tl 60 mm skupiny A pl přes 300 m2 vč.drceného kameniva tl. 30 mm</t>
  </si>
  <si>
    <t>dlažba  skladebná  HBB 20x10x6 cm přírodně šedá</t>
  </si>
  <si>
    <t>Kladení betonové dlažby pro pěší vč. lože z kameniva tl. 30 mm vel do 0,09 m2 plochy do 50 m2</t>
  </si>
  <si>
    <t>dlažba desková betonová 50x50x6 cm přírodně šedá</t>
  </si>
  <si>
    <t>dlažba desková betonová 50x50x6 cm tmavě šedá-popř.nátěr</t>
  </si>
  <si>
    <t>Kladení betonové pro pěší do lože z cement malty tl.50 mm vel do 0,09 m2 plochy do 50 m2</t>
  </si>
  <si>
    <t>Násyp pod podlahy z hrubého kameniva 32-63 s udusáním</t>
  </si>
  <si>
    <t>Okapový chodník z kačírku tl 100 mm s udusáním</t>
  </si>
  <si>
    <t>Výšková úprava uliční šachty zvýšením a doddání nového poklopu</t>
  </si>
  <si>
    <t>Ostatní konstrukce a práce, bourání</t>
  </si>
  <si>
    <t>Montáž lezecké stěny</t>
  </si>
  <si>
    <t>Dodávka lezecké stěny</t>
  </si>
  <si>
    <t>Montáž kolotoču</t>
  </si>
  <si>
    <t>Dodávka kolotoču</t>
  </si>
  <si>
    <t>Montáž kreslící tabule</t>
  </si>
  <si>
    <t>Dodávka kreslící tabule</t>
  </si>
  <si>
    <t>Doprava hracích prvků</t>
  </si>
  <si>
    <t>Osazování výrobků do 5 kg/kus do betonu bez jejich dodání</t>
  </si>
  <si>
    <t>Kotvící prvek žárový pozink dle vč. 05</t>
  </si>
  <si>
    <t>Osazení chodníkového obrubníku betonového ležatého s boční opěrou do lože z betonu prostého</t>
  </si>
  <si>
    <t>obrubník betonový zahradní přírodní šedá 100x5x20 cm</t>
  </si>
  <si>
    <t>Geotextilie pro ochranu, separaci a filtraci netkaná měrná hmotnost do 300 g/m2</t>
  </si>
  <si>
    <t>Vodorovná doprava suti ze sypkých materiálů stavebním kolečkem do 50 m</t>
  </si>
  <si>
    <t>Vodorovná doprava suti z kusových materiálů stavebním kolečkem do 50 m</t>
  </si>
  <si>
    <t>Vodorovná doprava suti ze sypkých materiálů do 1 km</t>
  </si>
  <si>
    <t>Příplatek ZKD 1 km u vodorovné dopravy suti ze sypkých materiálů</t>
  </si>
  <si>
    <t>Nakládání suti na dopravní prostředky pro vodorovnou dopravu</t>
  </si>
  <si>
    <t>Nakládání vybouraných hmot na dopravní prostředky pro vodorovnou dopravu</t>
  </si>
  <si>
    <t>Poplatek za uložení odpadu z betonu,kameniva,zeminy na skládce (skládkovné)</t>
  </si>
  <si>
    <t>Přesun hmot ruční pro budovy v do 6 m</t>
  </si>
  <si>
    <t>Izolace střech (živičné krytiny)</t>
  </si>
  <si>
    <t>Provedení povlak krytiny mechanicky kotvenou do dřeva vč.kotvících terčů</t>
  </si>
  <si>
    <t>PVC fólie hydroizolační střešní tl.1,5 mm</t>
  </si>
  <si>
    <t>Přesun hmot pro povlakové krytiny, výšky do 6 m</t>
  </si>
  <si>
    <t>Konstrukce tesařské</t>
  </si>
  <si>
    <t>Montáž KDK hmotnosti prvku do 5 kg</t>
  </si>
  <si>
    <t>Ocelové kotevní desky  a úheníky žárový pozink</t>
  </si>
  <si>
    <t>Montáž tesařských stěn vázaných s ocelovými spojkami z hraněného řeziva průřezové plochy přes 224 cm2</t>
  </si>
  <si>
    <t>řezivo-sloupky dřevěné lepené vč.povrch.úpravy</t>
  </si>
  <si>
    <t>Montáž vázaných kcí krovů pravidelných z řeziva hoblovaného průřezové plochy do 120 cm2</t>
  </si>
  <si>
    <t>Montáž vázaných krovů pravidelných do 224 cm2</t>
  </si>
  <si>
    <t>Montáž vázaných krovů pravidelných do 450 cm2</t>
  </si>
  <si>
    <t>řezivo-VAZNICE,KROKEV,FOŠNA HOBL.VČ POVRCH ÚPRAV</t>
  </si>
  <si>
    <t>Bednění střech rovných z desek OSB tl 15 mm na pero a drážku šroubovaných na krokve vč.pov.úpravy</t>
  </si>
  <si>
    <t>Přesun hmot pro tesařské konstrukce, výšky do 12 m</t>
  </si>
  <si>
    <t>Konstrukce klempířské</t>
  </si>
  <si>
    <t>Žlab podokapní půlkruhový z plastovým povrchem do rš 200 mm vč.háků</t>
  </si>
  <si>
    <t>Svislý svod kruhový z plastovým povrchem prům. rš 100 mm vč.kolen</t>
  </si>
  <si>
    <t>Lemování atiky z plastovým povrchem prům. rš 300 mm</t>
  </si>
  <si>
    <t>Lemování okapové hrany z plastovým povrchem prům. rš 250 mm</t>
  </si>
  <si>
    <t>Přesun hmot pro klempířské konstr., výšky do 6 m</t>
  </si>
  <si>
    <t>Krytina tvrdá</t>
  </si>
  <si>
    <t>Montáž pokladní střešní fólie kladené ve sklonu do 20° mechanicky kotvená na bednění</t>
  </si>
  <si>
    <t>textilie pestrá 500 g/m2 pod střešní krytinu</t>
  </si>
  <si>
    <t>Přesun hmot pro krytiny tvrdé, výšky do 6 m</t>
  </si>
  <si>
    <t>D+M stolu obdélníkový z ocel.pozinkované kostrukce vč.desky z překližky tl. 20 mm vel.1500/600 mm vč.povrch.úprav</t>
  </si>
  <si>
    <t>D+M stolu zkosený z ocel.pozinkované kostrukce vč.desky z překližky tl. 20 mm vel.1500/600 mm vč.povrch.úprav</t>
  </si>
  <si>
    <t>D+M lavice z ocel.pozinkované kostrukce vč.desky z překližky tl. 20 mm vel.1500/350 mm vč.povrch.úprav</t>
  </si>
  <si>
    <t>D+M stůl+sedák učitele z ocel.pozinkované kostr.vč.desky z překližky tl. 20 mm, 1,10 m2 vč.povrch.úprav</t>
  </si>
  <si>
    <t>D+M lavice z ocel.pozinkované kostr.vč.Thermowod desky prof 26x68 mm-4x1,5 m vč.povrch.úprav</t>
  </si>
  <si>
    <t>D+M odpadkový koš vč.kotvení</t>
  </si>
  <si>
    <t>D+M kryt tepovodní šachty-svařenec z ocel.prof+obklad z thermowood prof.26x68 mm nátěr</t>
  </si>
  <si>
    <t>Přesun hmot pro zámečnické konstr., výšky do 6 m</t>
  </si>
  <si>
    <t>05-SO 02 - ZAHRADNÍ OBJEKT -VNITŘNÍ ÚPRAVY</t>
  </si>
  <si>
    <t>Vykopávky v uzavřených prostorách v hornině tř. 1 až 4</t>
  </si>
  <si>
    <t>Vodorovné přemístění do 20 m výkopku z horniny tř. 1 až 4</t>
  </si>
  <si>
    <t>Vodorovné přemístění do 10000 m výkopku z horniny tř. 1 až 4</t>
  </si>
  <si>
    <t>Uložení sypaniny na skládky</t>
  </si>
  <si>
    <t>Poplatek za uložení odpadu ze sypaniny na skládce (skládkovné)</t>
  </si>
  <si>
    <t>Vyrovnání nerovného povrchu zdiva tl do 30 mm maltou</t>
  </si>
  <si>
    <t>Podkladní a vedlejší konstrukce (kromě vozovek a železničního svršku)</t>
  </si>
  <si>
    <t>Lože pod potrubí otevřený výkop z kameniva drobného těženého</t>
  </si>
  <si>
    <t>Hrubá výplň rýh ve stěnách maltou jakékoli šířky rýhy</t>
  </si>
  <si>
    <t>Vápenocementová štuková omítka rýh ve stěnách šířky do 150 mm</t>
  </si>
  <si>
    <t>Vápenocementová štuková omítka ostění nebo nadpraží</t>
  </si>
  <si>
    <t>Zakrytí podlah fólií přilepenou lepící páskou</t>
  </si>
  <si>
    <t>Úprava povrchů vnější</t>
  </si>
  <si>
    <t>Úprava fasády-lepidko+perlinka+omítka dle TZ</t>
  </si>
  <si>
    <t>Doplnění rýh v dosavadních mazaninách betonem prostým</t>
  </si>
  <si>
    <t>Doplnění cementového potěru hlazeného pl do 4 m2 tl do 10 mm</t>
  </si>
  <si>
    <t>Příprava zatvrdlého povrchu betonových mazanin pro cementový potěr cementovým mlékem</t>
  </si>
  <si>
    <t>Okapový chodník z betonových dlaždic tl 60 mm kladených do písku se zalitím spár MC</t>
  </si>
  <si>
    <t>Vyčištění budov občanské výstavby při výšce podlaží do 4 m</t>
  </si>
  <si>
    <t>Bourání podkladů pod dlažby nebo mazanin betonových tl přes 100 mm pl do 4 m2</t>
  </si>
  <si>
    <t>Bourání podlah z dlaždic keramických tl do 10 mm plochy přes 1 m2 bez podkl.mazaniny</t>
  </si>
  <si>
    <t>Bourání kontaktního zateplení z polystyrenových desek tloušťky do 180 mm</t>
  </si>
  <si>
    <t>Přisekání kamenných nebo jiných ploch s tvrdým povrchem pl přes 2 m2</t>
  </si>
  <si>
    <t>Přisekání rovných ostění v cihelném zdivu na MV nebo MVC</t>
  </si>
  <si>
    <t>Vybourání dřevěných rámů oken zdvojených včetně křídel pl do 2 m2</t>
  </si>
  <si>
    <t>Vybourání otvorů ve zdivu cihelném pl do 1 m2 na MVC nebo MV tl do 300 mm</t>
  </si>
  <si>
    <t>Vysekání rýh ve stěnách nebo příčkách z dutých cihel nebo tvárnic hl do 30 mm š do 30 mm</t>
  </si>
  <si>
    <t>Vnitrostaveništní doprava suti a vybouraných hmot pro budovy v do 6 m ručně</t>
  </si>
  <si>
    <t>Odvoz suti a vybouraných hmot na skládku nebo meziskládku do 1 km se složením</t>
  </si>
  <si>
    <t>Poplatek za uložení stavebního betonového odpadu na skládce (skládkovné)</t>
  </si>
  <si>
    <t>Izolace proti zemní vlhkosti na vodorovné ploše za studena těsnicí hmotou COMBIFLEX-C2</t>
  </si>
  <si>
    <t>Montáž izolace tepelné podlah volně kladenými rohožemi, pásy, dílci, deskami 1 vrstva</t>
  </si>
  <si>
    <t>deska z pěnového polystyrenu EPS 100 Z 1000 x 500 x 40 mm</t>
  </si>
  <si>
    <t>Montáž izolace tepelné podlah, stropů vrchem nebo střech překrytí separační fólií z PE</t>
  </si>
  <si>
    <t>fólie separační PE bal. 100 m2</t>
  </si>
  <si>
    <t>Přesun hmot pro izolace tepelné, výšky do 6 m</t>
  </si>
  <si>
    <t>D+M-WC mísa pro invalidy KOMBI vč.splachovací nádržky a plast.sedátka</t>
  </si>
  <si>
    <t>Kamerový průzkum stávající ležaté kanalizace</t>
  </si>
  <si>
    <t>Přesun hmot pro zařizovací předměty, výšky do 6 m</t>
  </si>
  <si>
    <t>Demontáž, zkrácení radiátoru o 2 články, a následně posunuto ke stoupačkám viz TZ</t>
  </si>
  <si>
    <t>Přesun hmot pro otopná tělesa, výšky do 6 m</t>
  </si>
  <si>
    <t>Demontáž oplechování parapetů do suti</t>
  </si>
  <si>
    <t>Oplechování rovných parapetů mechanicky kotvené z Pz s povrchovou úpravou rš 400 mm</t>
  </si>
  <si>
    <t>D+M okenní sestava plastová s dveřmí zasklená dle projektu</t>
  </si>
  <si>
    <t>Přesun hmot pro truhlářské konstr., výšky do 6 m</t>
  </si>
  <si>
    <t>D+M sklápěcí madlo znerez trubek pro TP</t>
  </si>
  <si>
    <t>D+M pevné madlo vč.povrch.úpravy pro TP</t>
  </si>
  <si>
    <t>D+M nerez držák na záchový papír</t>
  </si>
  <si>
    <t>Demontáž vnitřního parapetu,jeho úprava a znovu osazení</t>
  </si>
  <si>
    <t>Demontáž soklíků z dlaždic keramických kladených do malty rovných</t>
  </si>
  <si>
    <t>Montáž soklíků z dlaždic keramických rovných flexibilní lepidlo v do 120 mm</t>
  </si>
  <si>
    <t>Keramický sokl v. 100 mm dle stávajícího</t>
  </si>
  <si>
    <t>Montáž podlah keramických režných hladkých lepených flexibilním lepidlem</t>
  </si>
  <si>
    <t>dlaždice keramické dle stávajících</t>
  </si>
  <si>
    <t>Příplatek k montáž podlah keramických za plochu do 5 m2</t>
  </si>
  <si>
    <t>Příplatek k montáž podlah keramických za spárování tmelem</t>
  </si>
  <si>
    <t>Vyrovnání podkladu samonivelační stěrkou tl 4 mm pevnosti 15 Mpa</t>
  </si>
  <si>
    <t>Přesun hmot pro podlahy z dlaždic, výšky do 6 m</t>
  </si>
  <si>
    <t>Montáž obkladů vnitřních keramických hladkých lepených flexibilním lepidlem vč.lišt</t>
  </si>
  <si>
    <t>obkládačky keramické dle stávajících</t>
  </si>
  <si>
    <t>Příplatek k montáži obkladů vnitřních keramických hladkých za nerovný povrch</t>
  </si>
  <si>
    <t>Příplatek k montáži obkladů vnitřních keramických hladkých za spárování tmelem</t>
  </si>
  <si>
    <t>Přesun hmot pro obklady keramické, výšky do 6 m</t>
  </si>
  <si>
    <t>Odstranění nátěrů z betonových podlah obroušením</t>
  </si>
  <si>
    <t>Penetrační syntetický nátěr hladkých betonových podlah</t>
  </si>
  <si>
    <t>Krycí dvojnásobný syntetický nátěr betonové podlahy</t>
  </si>
  <si>
    <t>Dvojnásobné  bílé malby ze směsí za mokra velmi dobře otěruvzdorných v místnostech výšky do 3,80 m</t>
  </si>
  <si>
    <t>Doba výstavby:</t>
  </si>
  <si>
    <t>Začátek výstavby:</t>
  </si>
  <si>
    <t>Konec výstavby:</t>
  </si>
  <si>
    <t>Zpracováno dne:</t>
  </si>
  <si>
    <t>MJ</t>
  </si>
  <si>
    <t>m3</t>
  </si>
  <si>
    <t>m2</t>
  </si>
  <si>
    <t>kus</t>
  </si>
  <si>
    <t>m</t>
  </si>
  <si>
    <t>sada</t>
  </si>
  <si>
    <t>t</t>
  </si>
  <si>
    <t>kpl</t>
  </si>
  <si>
    <t>Kč</t>
  </si>
  <si>
    <t>Kpl</t>
  </si>
  <si>
    <t>kg</t>
  </si>
  <si>
    <t>%</t>
  </si>
  <si>
    <t>soubor</t>
  </si>
  <si>
    <t>Množství</t>
  </si>
  <si>
    <t>03.06.2021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</si>
  <si>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</si>
  <si>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</si>
  <si>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</si>
  <si>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</si>
  <si>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</si>
  <si>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</si>
  <si>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</si>
  <si>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</si>
  <si>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</si>
  <si>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</si>
  <si>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</si>
  <si>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</si>
  <si>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Hmotnost (t)</t>
  </si>
  <si>
    <t>Jednot.</t>
  </si>
  <si>
    <t>Cenová</t>
  </si>
  <si>
    <t>soustava</t>
  </si>
  <si>
    <t>RTS I / 2021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</si>
  <si>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</si>
  <si>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</si>
  <si>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</si>
  <si>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</si>
  <si>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</si>
  <si>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</si>
  <si>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</si>
  <si>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</si>
  <si>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</si>
  <si>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</si>
  <si>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34_</t>
  </si>
  <si>
    <t>61_</t>
  </si>
  <si>
    <t>63_</t>
  </si>
  <si>
    <t>64_</t>
  </si>
  <si>
    <t>94_</t>
  </si>
  <si>
    <t>95_</t>
  </si>
  <si>
    <t>96_</t>
  </si>
  <si>
    <t>97_</t>
  </si>
  <si>
    <t>99_</t>
  </si>
  <si>
    <t>711_</t>
  </si>
  <si>
    <t>713_</t>
  </si>
  <si>
    <t>714_</t>
  </si>
  <si>
    <t>721_</t>
  </si>
  <si>
    <t>722_</t>
  </si>
  <si>
    <t>725_</t>
  </si>
  <si>
    <t>726_</t>
  </si>
  <si>
    <t>728_</t>
  </si>
  <si>
    <t>733_</t>
  </si>
  <si>
    <t>735_</t>
  </si>
  <si>
    <t>763_</t>
  </si>
  <si>
    <t>766_</t>
  </si>
  <si>
    <t>767_</t>
  </si>
  <si>
    <t>771_</t>
  </si>
  <si>
    <t>776_</t>
  </si>
  <si>
    <t>781_</t>
  </si>
  <si>
    <t>783_</t>
  </si>
  <si>
    <t>784_</t>
  </si>
  <si>
    <t>M21_</t>
  </si>
  <si>
    <t>M46_</t>
  </si>
  <si>
    <t>03VRN_</t>
  </si>
  <si>
    <t>11_</t>
  </si>
  <si>
    <t>13_</t>
  </si>
  <si>
    <t>17_</t>
  </si>
  <si>
    <t>18_</t>
  </si>
  <si>
    <t>21_</t>
  </si>
  <si>
    <t>33_</t>
  </si>
  <si>
    <t>56_</t>
  </si>
  <si>
    <t>59_</t>
  </si>
  <si>
    <t>87_</t>
  </si>
  <si>
    <t>89_</t>
  </si>
  <si>
    <t>91_</t>
  </si>
  <si>
    <t>93_</t>
  </si>
  <si>
    <t>H23_</t>
  </si>
  <si>
    <t>12_</t>
  </si>
  <si>
    <t>16_</t>
  </si>
  <si>
    <t>27_</t>
  </si>
  <si>
    <t>9_</t>
  </si>
  <si>
    <t>712_</t>
  </si>
  <si>
    <t>762_</t>
  </si>
  <si>
    <t>764_</t>
  </si>
  <si>
    <t>765_</t>
  </si>
  <si>
    <t>45_</t>
  </si>
  <si>
    <t>62_</t>
  </si>
  <si>
    <t>01_3_</t>
  </si>
  <si>
    <t>01_6_</t>
  </si>
  <si>
    <t>01_9_</t>
  </si>
  <si>
    <t>01_71_</t>
  </si>
  <si>
    <t>01_72_</t>
  </si>
  <si>
    <t>01_73_</t>
  </si>
  <si>
    <t>01_76_</t>
  </si>
  <si>
    <t>01_77_</t>
  </si>
  <si>
    <t>01_78_</t>
  </si>
  <si>
    <t>02_0_</t>
  </si>
  <si>
    <t>02_1_</t>
  </si>
  <si>
    <t>02_2_</t>
  </si>
  <si>
    <t>02_3_</t>
  </si>
  <si>
    <t>02_5_</t>
  </si>
  <si>
    <t>02_8_</t>
  </si>
  <si>
    <t>02_9_</t>
  </si>
  <si>
    <t>02_71_</t>
  </si>
  <si>
    <t>02_76_</t>
  </si>
  <si>
    <t>02_78_</t>
  </si>
  <si>
    <t>03_1_</t>
  </si>
  <si>
    <t>03_9_</t>
  </si>
  <si>
    <t>04_0_</t>
  </si>
  <si>
    <t>04_1_</t>
  </si>
  <si>
    <t>04_2_</t>
  </si>
  <si>
    <t>04_5_</t>
  </si>
  <si>
    <t>04_6_</t>
  </si>
  <si>
    <t>04_8_</t>
  </si>
  <si>
    <t>04_9_</t>
  </si>
  <si>
    <t>04_71_</t>
  </si>
  <si>
    <t>04_76_</t>
  </si>
  <si>
    <t>05_1_</t>
  </si>
  <si>
    <t>05_3_</t>
  </si>
  <si>
    <t>05_4_</t>
  </si>
  <si>
    <t>05_6_</t>
  </si>
  <si>
    <t>05_9_</t>
  </si>
  <si>
    <t>05_71_</t>
  </si>
  <si>
    <t>05_72_</t>
  </si>
  <si>
    <t>05_73_</t>
  </si>
  <si>
    <t>05_76_</t>
  </si>
  <si>
    <t>05_77_</t>
  </si>
  <si>
    <t>05_78_</t>
  </si>
  <si>
    <t>01_</t>
  </si>
  <si>
    <t>02_</t>
  </si>
  <si>
    <t>03_</t>
  </si>
  <si>
    <t>04_</t>
  </si>
  <si>
    <t>05_</t>
  </si>
  <si>
    <t>MAT</t>
  </si>
  <si>
    <t>WORK</t>
  </si>
  <si>
    <t>CELK</t>
  </si>
  <si>
    <t>ISWORK</t>
  </si>
  <si>
    <t>P</t>
  </si>
  <si>
    <t>M</t>
  </si>
  <si>
    <t>GROUPCODE</t>
  </si>
  <si>
    <t>Stavební rozpočet - Jen objekty celkem</t>
  </si>
  <si>
    <t>F</t>
  </si>
  <si>
    <t>Výkaz výměr</t>
  </si>
  <si>
    <t>0,9*0,19*0,05</t>
  </si>
  <si>
    <t>2*0,9*0,19</t>
  </si>
  <si>
    <t>3+5+4</t>
  </si>
  <si>
    <t>2*(22,46+3,2)*2,74</t>
  </si>
  <si>
    <t>2,08*3,259-1,8+2*3,259-1,8</t>
  </si>
  <si>
    <t>0,5*2+0,3*2</t>
  </si>
  <si>
    <t>(1,05+0,5)*2,9</t>
  </si>
  <si>
    <t>(0,15+0,45)*2,2</t>
  </si>
  <si>
    <t>20,5+92,5+22,5+45,3+75,5+17,5+20,5</t>
  </si>
  <si>
    <t>(4,36+2,8+2*2,95+1,85)*2,9</t>
  </si>
  <si>
    <t>(3*4,36+2*(2,8+2,95+1,75))*1,5</t>
  </si>
  <si>
    <t>2*1*1,5</t>
  </si>
  <si>
    <t>2*(4,36+6)*1,5</t>
  </si>
  <si>
    <t>(0,758+0,447+1,25+0,4)*1,5</t>
  </si>
  <si>
    <t>756,783</t>
  </si>
  <si>
    <t>2*(3,19+6,4)*3,296</t>
  </si>
  <si>
    <t>(4,36+2,8+2*2,95+1,85)*2,7*2</t>
  </si>
  <si>
    <t>(0,7+3,6+1,2+3,6+1,2+3,6+1)*0,7</t>
  </si>
  <si>
    <t>(5,5+11,55+2,8)*0,7</t>
  </si>
  <si>
    <t>3*3,6*2,4</t>
  </si>
  <si>
    <t>3,6*2,4</t>
  </si>
  <si>
    <t>3*2*(3,6+2,4)</t>
  </si>
  <si>
    <t>2*(3,6+2,4)</t>
  </si>
  <si>
    <t>9,8*0,25*0,25</t>
  </si>
  <si>
    <t>8,3+7,1+1,25+2,9+0,95+4*0,99+8,5+80</t>
  </si>
  <si>
    <t>20,5+92,5+22,5+45,3+75,5+17,5+71,9+123,5+191,8+119,4</t>
  </si>
  <si>
    <t>8,3+7,1+1,25+2,9+0,95+4*0,99</t>
  </si>
  <si>
    <t>20,5+123,5</t>
  </si>
  <si>
    <t>6,4*4,36*0,05</t>
  </si>
  <si>
    <t>(4*1,1+2*4,4+3+4,4+3*1,5)*3,259</t>
  </si>
  <si>
    <t>(4*1,1+2*4,4+3+4,4+3*1,5)*3,296</t>
  </si>
  <si>
    <t>2*(2*2+0,9)*0,1+(2*2+0,9)*0,15</t>
  </si>
  <si>
    <t>(4*0,9+1+10*2)*0,1</t>
  </si>
  <si>
    <t>(1,5+2*2,66)*0,3+(1,7+2*2,7)*0,6</t>
  </si>
  <si>
    <t>1,6*2,7</t>
  </si>
  <si>
    <t>7*1,2+2*1,6</t>
  </si>
  <si>
    <t>1,8+2*1,6</t>
  </si>
  <si>
    <t>1,8+4*1,6</t>
  </si>
  <si>
    <t>1,6*2,66+1,73*2,825</t>
  </si>
  <si>
    <t>3,4*0,5</t>
  </si>
  <si>
    <t>3,4*0,8</t>
  </si>
  <si>
    <t>(2*9,8+4,2)*0,25</t>
  </si>
  <si>
    <t>(0,3+0,758+0,447)*1,7+(0,6+2,123)*1,7+2*(0,25+1,532)*1,7+(0,4+1,682+0,4)*1,7</t>
  </si>
  <si>
    <t>2*(6+4,3)*1,7</t>
  </si>
  <si>
    <t>0,8*2,2</t>
  </si>
  <si>
    <t>92,5+22,5+45,3+75,5+17,5+71,9+123,5+119,4</t>
  </si>
  <si>
    <t>48,278*14</t>
  </si>
  <si>
    <t>48,278-0,583</t>
  </si>
  <si>
    <t>9,6*5,4+9*5,4</t>
  </si>
  <si>
    <t>100,44 * 1,02</t>
  </si>
  <si>
    <t>2+6+14+8+3+13</t>
  </si>
  <si>
    <t>7+7+45</t>
  </si>
  <si>
    <t>13+13</t>
  </si>
  <si>
    <t>14+14</t>
  </si>
  <si>
    <t>2*(39+37)</t>
  </si>
  <si>
    <t>100,44 * 1,05</t>
  </si>
  <si>
    <t>7,05*3,259+6,8*3,239</t>
  </si>
  <si>
    <t>45,001 * 1,05</t>
  </si>
  <si>
    <t>(7,05*3,259+6,8*3,239)*2</t>
  </si>
  <si>
    <t>45,001 * 1,1</t>
  </si>
  <si>
    <t>2+2+7+2</t>
  </si>
  <si>
    <t>6+14</t>
  </si>
  <si>
    <t>8+22+16</t>
  </si>
  <si>
    <t>28+14</t>
  </si>
  <si>
    <t>16+24</t>
  </si>
  <si>
    <t>2*0,3*2,4</t>
  </si>
  <si>
    <t>4,36*2,9</t>
  </si>
  <si>
    <t>2*2,8+3,2</t>
  </si>
  <si>
    <t>3,2*2,9-1,6*2,7</t>
  </si>
  <si>
    <t>3,6*1,725</t>
  </si>
  <si>
    <t>3,6+1,725</t>
  </si>
  <si>
    <t>2*(4,36+6,4252)</t>
  </si>
  <si>
    <t>3,2*2,7</t>
  </si>
  <si>
    <t>8,3+7,1+1,25+2,9+0,95+4*0,99+8,5</t>
  </si>
  <si>
    <t>3,2+2*2,45</t>
  </si>
  <si>
    <t>(4,36+4*1,1)*2,5</t>
  </si>
  <si>
    <t>2+1</t>
  </si>
  <si>
    <t>2*3,259+2,08*3,259</t>
  </si>
  <si>
    <t>1,8*1</t>
  </si>
  <si>
    <t>2*(1,8+1)</t>
  </si>
  <si>
    <t>3+1+1</t>
  </si>
  <si>
    <t>2*(3,2+2,45)-2,6</t>
  </si>
  <si>
    <t>8,7/0,3*1,02</t>
  </si>
  <si>
    <t>6,4*4,36</t>
  </si>
  <si>
    <t>65,92 * 1,02</t>
  </si>
  <si>
    <t>890,2 * 1,03</t>
  </si>
  <si>
    <t>(20,5+92,5+22,5+45,3+75,5+17,5+71,9+123,5+191,8+119,4)-114*0,3</t>
  </si>
  <si>
    <t>24*2,39*2</t>
  </si>
  <si>
    <t>2*(3,19+6,425+11,85+7,75+2,8+7,75+5,85+7,75+9,91+6,95+5,4+3,15+22,5+3,2+2,45+3,2+14,44+4,233+7,143+4</t>
  </si>
  <si>
    <t>448,56+25</t>
  </si>
  <si>
    <t>473,56*1,05/2,5</t>
  </si>
  <si>
    <t>156,683 * 1,02</t>
  </si>
  <si>
    <t>22*1,5</t>
  </si>
  <si>
    <t>1,5*3</t>
  </si>
  <si>
    <t>(3*4,36+2*(2,8+2,95+1,75))</t>
  </si>
  <si>
    <t>2*1</t>
  </si>
  <si>
    <t>2*(4,36+6)</t>
  </si>
  <si>
    <t>(0,758+0,447)</t>
  </si>
  <si>
    <t>1485,491</t>
  </si>
  <si>
    <t>335,8</t>
  </si>
  <si>
    <t>2*(4,36+6,425)*2,7+2*(3,19+6,425+14,7+4,025+5,35+6,6+6,7+5)*3,296</t>
  </si>
  <si>
    <t>1532,16</t>
  </si>
  <si>
    <t>20,5+8,3+7,1+1,25+2,9+0,95+4*0,99+92,5+22,5+45,3+75,5+17,5+71,9+8,5+123,5+191,8+119,4</t>
  </si>
  <si>
    <t>20,5+8,3+7,1+1,25+2,9+0,95+4*0,99+123,5</t>
  </si>
  <si>
    <t>2*(4,36+6,425+2,8+2*2,95+2*1,6+1,41)*2,7+2*(3,19+6,425+14,7+4,025+5,35+6,6+6,7+5)</t>
  </si>
  <si>
    <t>4,3+8,9</t>
  </si>
  <si>
    <t>12*6</t>
  </si>
  <si>
    <t>65+9+19</t>
  </si>
  <si>
    <t>((2*9+1,72)*2+4,8+1,55)*1*0,8</t>
  </si>
  <si>
    <t>8,6</t>
  </si>
  <si>
    <t>5,2 * 2</t>
  </si>
  <si>
    <t>((2*9+1,72)*2+4,68+1,55)*1*0,8</t>
  </si>
  <si>
    <t>-((2*9+1,72)*2+4,68+1,55)*0,57*0,6</t>
  </si>
  <si>
    <t>4 * 2</t>
  </si>
  <si>
    <t>56 * 1,05</t>
  </si>
  <si>
    <t>23*0,3*0,5</t>
  </si>
  <si>
    <t>11+12</t>
  </si>
  <si>
    <t>2*18,58</t>
  </si>
  <si>
    <t>4,85+1,52</t>
  </si>
  <si>
    <t>43,53 * 7</t>
  </si>
  <si>
    <t>25,37*3/2</t>
  </si>
  <si>
    <t>4,85*3,18</t>
  </si>
  <si>
    <t>6,35*6</t>
  </si>
  <si>
    <t>25,37*3</t>
  </si>
  <si>
    <t>(12,48+16,54)/2*2</t>
  </si>
  <si>
    <t>(2*9+2,2)*3</t>
  </si>
  <si>
    <t>4,85*3,44</t>
  </si>
  <si>
    <t>106,304 * 1,03</t>
  </si>
  <si>
    <t>38,1 * 1,03</t>
  </si>
  <si>
    <t>2*(6,45+6,1)</t>
  </si>
  <si>
    <t>2*3,44+3,2</t>
  </si>
  <si>
    <t>17,2+8,16+2+1+2*1,82+4,1</t>
  </si>
  <si>
    <t>12,48+16,54</t>
  </si>
  <si>
    <t>71,1 * 1,02</t>
  </si>
  <si>
    <t>3 * 1,01</t>
  </si>
  <si>
    <t>2*(6,45+6,1)*0,25*0,25</t>
  </si>
  <si>
    <t>(2*(2*9+1,72)+4,7+1,55)*0,57*0,6</t>
  </si>
  <si>
    <t>(17,2+8,16+2+1)*0,3*0,3</t>
  </si>
  <si>
    <t>(12,48+16,54)*0,3*0,3</t>
  </si>
  <si>
    <t>153,013*14</t>
  </si>
  <si>
    <t>9,996+26,035+4,08</t>
  </si>
  <si>
    <t>7,8+25,81+44,6</t>
  </si>
  <si>
    <t>32*0,6</t>
  </si>
  <si>
    <t>156*1</t>
  </si>
  <si>
    <t>20,8*2+1,6+5</t>
  </si>
  <si>
    <t>(20,8*2+1,6+5)*3</t>
  </si>
  <si>
    <t>37*0,9</t>
  </si>
  <si>
    <t>12,5*25+5*4,2+17,2*1+10*11+30</t>
  </si>
  <si>
    <t>490,7/100*3</t>
  </si>
  <si>
    <t>"vč. 01" 1</t>
  </si>
  <si>
    <t>"vč. 01" 230,0+26,0</t>
  </si>
  <si>
    <t>"vč. 01" 30,5</t>
  </si>
  <si>
    <t>"vč. 01" 230,0*0,20+30,5*0,15+236,0*0,3+39,3*0,25</t>
  </si>
  <si>
    <t>"vč.05-pod přístřešek" 13,0*6,50/2*0,21</t>
  </si>
  <si>
    <t>Součet</t>
  </si>
  <si>
    <t>"plocha pro kolotoč" 30,2*0,10</t>
  </si>
  <si>
    <t>"plocha pro lez.stěnu" 34,0*0,30</t>
  </si>
  <si>
    <t>"vč. 04" (13,0+9,19*2)*0,65*1,05</t>
  </si>
  <si>
    <t>"vsakov.jímka vč.5" 1,5*1,5*1,0</t>
  </si>
  <si>
    <t>"vč.17" 25,2*0,10+13,9*0,25+139,0*0,30</t>
  </si>
  <si>
    <t>21,417-(2,04+11,297)</t>
  </si>
  <si>
    <t>"vč.17" 91,5</t>
  </si>
  <si>
    <t>91,50*0,10</t>
  </si>
  <si>
    <t>"vč.17" 1158,0</t>
  </si>
  <si>
    <t>1158,0*0,015</t>
  </si>
  <si>
    <t>"vč.02" 362,3+29,3+16,0+26,5</t>
  </si>
  <si>
    <t>"pod nohy lavic" 1,0*3</t>
  </si>
  <si>
    <t>"vč.01" 6</t>
  </si>
  <si>
    <t>"plocha pro kolotoč" 30,2</t>
  </si>
  <si>
    <t>"plocha pro lez.stěnu" 34,0</t>
  </si>
  <si>
    <t>32,2*0,10+34,00*0,30</t>
  </si>
  <si>
    <t>"vč.02-pod základy" (13,0+9,19*2)*0,65*0,10</t>
  </si>
  <si>
    <t>"vč.05" (34,5*12*0,888+2,5*(34,5/0,3)*0,395)*0,001</t>
  </si>
  <si>
    <t>"vč.02-základy" (13,0+9,19*2)*0,45*0,80</t>
  </si>
  <si>
    <t>(14,0+10,0*2+12,0+8,4*2)*0,80*2</t>
  </si>
  <si>
    <t>"vč.02" 362,3+16,0</t>
  </si>
  <si>
    <t>"vč.02" 29,3</t>
  </si>
  <si>
    <t>29,30/8,0*1,05</t>
  </si>
  <si>
    <t>"vč.02" 362,3</t>
  </si>
  <si>
    <t>362,30*1,01</t>
  </si>
  <si>
    <t>"vč.02" 16,0</t>
  </si>
  <si>
    <t>(8+3)*1,02</t>
  </si>
  <si>
    <t>8,0*1,02</t>
  </si>
  <si>
    <t>"vč.02 dle TZ " 26,5</t>
  </si>
  <si>
    <t>"dle TZ-přírodně šedá"26,50*1,01</t>
  </si>
  <si>
    <t>"vsakov.jímka vč.5" 1,5*1,5*0,80</t>
  </si>
  <si>
    <t>"vsakov.jímka vč.5" 0,50</t>
  </si>
  <si>
    <t>"vč.05" 22</t>
  </si>
  <si>
    <t>"vč.09" 10,2*22</t>
  </si>
  <si>
    <t>"vč.02" 449,1</t>
  </si>
  <si>
    <t>449,1*1,01</t>
  </si>
  <si>
    <t>"vsakov.jímka vč.5" 1,5*1,5*2</t>
  </si>
  <si>
    <t>"výkop zeminy" (140,073+13,22+21,417+2,25)*1,6</t>
  </si>
  <si>
    <t>"zásyp zeminou" -(47,695+8,08)*1,6</t>
  </si>
  <si>
    <t>"betony" 61,440+9,913</t>
  </si>
  <si>
    <t>"zemina" 193,896</t>
  </si>
  <si>
    <t>193,896*9</t>
  </si>
  <si>
    <t>"betony" 71,353</t>
  </si>
  <si>
    <t>71,353*9</t>
  </si>
  <si>
    <t>193,896+71,353</t>
  </si>
  <si>
    <t>"vč. 08" 13,41*6,72/2</t>
  </si>
  <si>
    <t>45,058*1,15</t>
  </si>
  <si>
    <t>"vč.09" 143,0+31,5</t>
  </si>
  <si>
    <t>"vč.09-ozn 1" 2,45*22</t>
  </si>
  <si>
    <t>"vč.09-ozn 1" 1,38</t>
  </si>
  <si>
    <t>"vč.09-ozn 5,6"13,5+9,5*2</t>
  </si>
  <si>
    <t>0,49+0,69+1,81+0,1+0,14</t>
  </si>
  <si>
    <t>"vč. 08-2 vrstvy" 13,41*6,72/2*2</t>
  </si>
  <si>
    <t>"vč.07,08" 9,5*2</t>
  </si>
  <si>
    <t>"vč.07,08" 13,4</t>
  </si>
  <si>
    <t>"podrobný popis dle tabulky-váha oceli 16,7 kg" 5</t>
  </si>
  <si>
    <t>"podrobný popis dle tabulky-váha oceli 15,9 kg" 4</t>
  </si>
  <si>
    <t>"podrobný popis dle tabulky-váha oceli 13,6kg" 10</t>
  </si>
  <si>
    <t>"podrobný popis dle tabulky-váha oceli 25,1kg" 1</t>
  </si>
  <si>
    <t>"podrobný popis dle tabulky-váha oceli 18,5kg" 3</t>
  </si>
  <si>
    <t>"není kotven do země, ale položen na dlažbě" 1</t>
  </si>
  <si>
    <t>"vč.01" 1,60</t>
  </si>
  <si>
    <t>"výkop pro ležatou kanalizci" 5,0*0,70</t>
  </si>
  <si>
    <t>3,50*1,6</t>
  </si>
  <si>
    <t>"okno,dveře" (1,5+1,86)*2*0,30</t>
  </si>
  <si>
    <t>"lež.kanalizace" 5,0*0,60</t>
  </si>
  <si>
    <t>5,0*0,03</t>
  </si>
  <si>
    <t>5,0*0,10</t>
  </si>
  <si>
    <t>"vč.02,03" (1,5+2,27*2)*0,50</t>
  </si>
  <si>
    <t>"ochrana podlah" 20,0</t>
  </si>
  <si>
    <t>"vč.02" 2,5</t>
  </si>
  <si>
    <t>"vč.02,03" 0,20*0,06+0,30*0,06</t>
  </si>
  <si>
    <t>"lež.kanalizace" 5,0*0,25</t>
  </si>
  <si>
    <t>"vč.02" 0,80</t>
  </si>
  <si>
    <t>3,*1,5+3,6*3,0</t>
  </si>
  <si>
    <t>"podkl.beton-pro lež.kanal." 5,0*0,25</t>
  </si>
  <si>
    <t>"dle PD" 5,0</t>
  </si>
  <si>
    <t>"vč.01" 2,0</t>
  </si>
  <si>
    <t>"po vybourání dlaždic" 5,000</t>
  </si>
  <si>
    <t>(1,5+1,86)*2*0,30</t>
  </si>
  <si>
    <t>"vč.01" 1,52*1,16</t>
  </si>
  <si>
    <t>"v.č.01,02" 2,0*0,30</t>
  </si>
  <si>
    <t>"pro přívod vody k toaletě" 5,0</t>
  </si>
  <si>
    <t>4,85*9</t>
  </si>
  <si>
    <t>"vč.05" 5,0</t>
  </si>
  <si>
    <t>"vč.02,03" 0,20</t>
  </si>
  <si>
    <t>0,20*1,02</t>
  </si>
  <si>
    <t>0,20*1,1</t>
  </si>
  <si>
    <t>"místnost pro WC" 1</t>
  </si>
  <si>
    <t>"v.č.01,02-dle TZ" 1</t>
  </si>
  <si>
    <t>"vč.01" 1,52</t>
  </si>
  <si>
    <t>"vč.02" 0,70</t>
  </si>
  <si>
    <t>"vč.02,03" 1</t>
  </si>
  <si>
    <t>0,80*1,1</t>
  </si>
  <si>
    <t>5,00*1,1</t>
  </si>
  <si>
    <t>"vč.05" (1,5+0,90)*2,0</t>
  </si>
  <si>
    <t>4,80*1,1</t>
  </si>
  <si>
    <t>"vč.01" 1,30</t>
  </si>
  <si>
    <t>"vč.02" 1,60</t>
  </si>
  <si>
    <t>1.np stěny</t>
  </si>
  <si>
    <t>1.np stropy</t>
  </si>
  <si>
    <t>2.np stropy</t>
  </si>
  <si>
    <t>2.np stěny</t>
  </si>
  <si>
    <t>dle výkr.č. C3</t>
  </si>
  <si>
    <t>stáv.okap.chodník</t>
  </si>
  <si>
    <t>dle výkr.č.C3</t>
  </si>
  <si>
    <t>odstranění recyklátu</t>
  </si>
  <si>
    <t>boční rampa-pro palisádu</t>
  </si>
  <si>
    <t>pro odv.vstupu</t>
  </si>
  <si>
    <t>"vč.09-ozn 2,3,4,5,6"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</si>
  <si>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</si>
  <si>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</si>
  <si>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</si>
  <si>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</si>
  <si>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</si>
  <si>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</si>
  <si>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</si>
  <si>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</si>
  <si>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</si>
  <si>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</si>
  <si>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</si>
  <si>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</si>
  <si>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</si>
  <si>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</si>
  <si>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</si>
  <si>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</si>
  <si>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</si>
  <si>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</si>
  <si>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</si>
  <si>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</si>
  <si>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</si>
  <si>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</si>
  <si>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</si>
  <si>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</si>
  <si>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</si>
  <si>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</si>
  <si>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</si>
  <si>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</si>
  <si>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</si>
  <si>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</si>
  <si>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</si>
  <si>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</si>
  <si>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</si>
  <si>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</si>
  <si>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</si>
  <si>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</si>
  <si>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</si>
  <si>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</si>
  <si>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</si>
  <si>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</si>
  <si>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</si>
  <si>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</si>
  <si>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</si>
  <si>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</si>
  <si>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Tvarovky  KG- pro potrubí KG 100 dl.7m - 1ks a KG 125 dl.2m  1ks</t>
  </si>
  <si>
    <t>Potrubí vodovodní ocelové závitové pozinkované tvarovky pro potr. DN20 dl.5m</t>
  </si>
  <si>
    <t>114,72 *(0,3+0,2)* 1,05</t>
  </si>
  <si>
    <t>Tvarovky HT pro potrubí HT 50 dl.8m-1ks a HT 70 dl.16m 1ks</t>
  </si>
  <si>
    <t>Tvarovky HT  pro potrubí HT 50 dl.8m-1ks a HT 70 dl.16m 1ks</t>
  </si>
  <si>
    <t>Tvarovky  KG-  pro potr.KG 100 dl.7m - 1ks a KG 125 dl.2m  1ks</t>
  </si>
  <si>
    <t>Potrubí vodovodní ocelové závitové pozinkované tvarovky-pro potr. DN20 dl.5m</t>
  </si>
  <si>
    <t>Tvarovky PPR - pro potrubí PPR 20 v délce 46m, PPR 25 -74m</t>
  </si>
  <si>
    <t>Tvarovky Cu-  pro potr.Cu 15x1, dl.28m</t>
  </si>
  <si>
    <t>Tvarovky Cu -pro potr.Cu 15x1, dl.28m</t>
  </si>
  <si>
    <t xml:space="preserve">Demont.+mont. napojení lež. kanal. -m.č.1.11-1xD50+1xD70,m.č.1.13-1xD50  a m.č .1.14-1xD50 </t>
  </si>
  <si>
    <t xml:space="preserve">Demont.+mont. napojení vod.příp. -m.č.1.11-2xD20+2xD25,m.č.1.13-3xD20 a m.č .1.14-2xD20 </t>
  </si>
  <si>
    <t>Demont.+mont. napojení lež. kanal.</t>
  </si>
  <si>
    <t xml:space="preserve">m.č.1.11-2xD20+2xD25,m.č.1.13-3xD20 a m.č .1.14-2xD20 </t>
  </si>
  <si>
    <t xml:space="preserve">Demont.+mont. napojení vod.příp.  </t>
  </si>
  <si>
    <r>
      <rPr>
        <i/>
        <sz val="11"/>
        <rFont val="Arial"/>
        <family val="2"/>
      </rPr>
      <t>144,6</t>
    </r>
    <r>
      <rPr>
        <i/>
        <sz val="11"/>
        <color indexed="63"/>
        <rFont val="Arial"/>
        <family val="2"/>
      </rPr>
      <t xml:space="preserve"> * 1,03</t>
    </r>
  </si>
  <si>
    <t xml:space="preserve">m.č.1.11-1xD50+1xD70,m.č.1.13-1xD50  a m.č .1.14-1xD50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</si>
</sst>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2"/>
    </font>
    <font>
      <b/>
      <sz val="11"/>
      <color indexed="56"/>
      <name val="Arial"/>
      <family val="2"/>
    </font>
    <font>
      <sz val="11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6"/>
      <name val="Arial"/>
      <family val="2"/>
    </font>
    <font>
      <sz val="11"/>
      <color indexed="61"/>
      <name val="Arial"/>
      <family val="2"/>
    </font>
    <font>
      <sz val="11"/>
      <color indexed="62"/>
      <name val="Arial"/>
      <family val="2"/>
    </font>
    <font>
      <i/>
      <sz val="11"/>
      <color indexed="8"/>
      <name val="Arial"/>
      <family val="2"/>
    </font>
    <font>
      <i/>
      <sz val="11"/>
      <color indexed="63"/>
      <name val="Arial"/>
      <family val="2"/>
    </font>
    <font>
      <i/>
      <sz val="11"/>
      <color indexed="50"/>
      <name val="Arial"/>
      <family val="2"/>
    </font>
    <font>
      <i/>
      <sz val="11"/>
      <color indexed="61"/>
      <name val="Arial"/>
      <family val="2"/>
    </font>
    <font>
      <i/>
      <sz val="11"/>
      <color indexed="6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98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6" fillId="33" borderId="25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left" vertical="center"/>
      <protection/>
    </xf>
    <xf numFmtId="49" fontId="7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4" fillId="0" borderId="29" xfId="0" applyNumberFormat="1" applyFont="1" applyFill="1" applyBorder="1" applyAlignment="1" applyProtection="1">
      <alignment horizontal="left" vertical="center"/>
      <protection/>
    </xf>
    <xf numFmtId="49" fontId="8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8" fillId="0" borderId="25" xfId="0" applyNumberFormat="1" applyFont="1" applyFill="1" applyBorder="1" applyAlignment="1" applyProtection="1">
      <alignment horizontal="right" vertical="center"/>
      <protection/>
    </xf>
    <xf numFmtId="49" fontId="8" fillId="0" borderId="25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7" fillId="33" borderId="3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49" fontId="11" fillId="34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2" fillId="35" borderId="40" xfId="0" applyNumberFormat="1" applyFont="1" applyFill="1" applyBorder="1" applyAlignment="1" applyProtection="1">
      <alignment horizontal="left" vertical="center"/>
      <protection/>
    </xf>
    <xf numFmtId="49" fontId="13" fillId="35" borderId="29" xfId="0" applyNumberFormat="1" applyFont="1" applyFill="1" applyBorder="1" applyAlignment="1" applyProtection="1">
      <alignment horizontal="left" vertical="center"/>
      <protection/>
    </xf>
    <xf numFmtId="49" fontId="12" fillId="35" borderId="29" xfId="0" applyNumberFormat="1" applyFont="1" applyFill="1" applyBorder="1" applyAlignment="1" applyProtection="1">
      <alignment horizontal="left" vertical="center"/>
      <protection/>
    </xf>
    <xf numFmtId="4" fontId="13" fillId="35" borderId="29" xfId="0" applyNumberFormat="1" applyFont="1" applyFill="1" applyBorder="1" applyAlignment="1" applyProtection="1">
      <alignment horizontal="right" vertical="center"/>
      <protection/>
    </xf>
    <xf numFmtId="49" fontId="13" fillId="35" borderId="29" xfId="0" applyNumberFormat="1" applyFont="1" applyFill="1" applyBorder="1" applyAlignment="1" applyProtection="1">
      <alignment horizontal="right" vertical="center"/>
      <protection/>
    </xf>
    <xf numFmtId="49" fontId="13" fillId="35" borderId="32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vertical="center"/>
      <protection/>
    </xf>
    <xf numFmtId="49" fontId="14" fillId="34" borderId="14" xfId="0" applyNumberFormat="1" applyFont="1" applyFill="1" applyBorder="1" applyAlignment="1" applyProtection="1">
      <alignment horizontal="left" vertical="center"/>
      <protection/>
    </xf>
    <xf numFmtId="49" fontId="11" fillId="34" borderId="0" xfId="0" applyNumberFormat="1" applyFont="1" applyFill="1" applyBorder="1" applyAlignment="1" applyProtection="1">
      <alignment horizontal="left" vertical="center"/>
      <protection/>
    </xf>
    <xf numFmtId="49" fontId="14" fillId="34" borderId="0" xfId="0" applyNumberFormat="1" applyFont="1" applyFill="1" applyBorder="1" applyAlignment="1" applyProtection="1">
      <alignment horizontal="left" vertical="center"/>
      <protection/>
    </xf>
    <xf numFmtId="4" fontId="11" fillId="34" borderId="0" xfId="0" applyNumberFormat="1" applyFont="1" applyFill="1" applyBorder="1" applyAlignment="1" applyProtection="1">
      <alignment horizontal="right" vertical="center"/>
      <protection/>
    </xf>
    <xf numFmtId="49" fontId="11" fillId="34" borderId="23" xfId="0" applyNumberFormat="1" applyFont="1" applyFill="1" applyBorder="1" applyAlignment="1" applyProtection="1">
      <alignment horizontal="right" vertical="center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2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9" fontId="16" fillId="0" borderId="23" xfId="0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Fill="1" applyBorder="1" applyAlignment="1" applyProtection="1">
      <alignment horizontal="right" vertical="center"/>
      <protection/>
    </xf>
    <xf numFmtId="49" fontId="12" fillId="35" borderId="14" xfId="0" applyNumberFormat="1" applyFont="1" applyFill="1" applyBorder="1" applyAlignment="1" applyProtection="1">
      <alignment horizontal="left" vertical="center"/>
      <protection/>
    </xf>
    <xf numFmtId="49" fontId="13" fillId="35" borderId="0" xfId="0" applyNumberFormat="1" applyFont="1" applyFill="1" applyBorder="1" applyAlignment="1" applyProtection="1">
      <alignment horizontal="left" vertical="center"/>
      <protection/>
    </xf>
    <xf numFmtId="49" fontId="12" fillId="35" borderId="0" xfId="0" applyNumberFormat="1" applyFont="1" applyFill="1" applyBorder="1" applyAlignment="1" applyProtection="1">
      <alignment horizontal="left" vertical="center"/>
      <protection/>
    </xf>
    <xf numFmtId="4" fontId="13" fillId="35" borderId="0" xfId="0" applyNumberFormat="1" applyFont="1" applyFill="1" applyBorder="1" applyAlignment="1" applyProtection="1">
      <alignment horizontal="right" vertical="center"/>
      <protection/>
    </xf>
    <xf numFmtId="49" fontId="13" fillId="35" borderId="0" xfId="0" applyNumberFormat="1" applyFont="1" applyFill="1" applyBorder="1" applyAlignment="1" applyProtection="1">
      <alignment horizontal="right" vertical="center"/>
      <protection/>
    </xf>
    <xf numFmtId="49" fontId="13" fillId="35" borderId="23" xfId="0" applyNumberFormat="1" applyFont="1" applyFill="1" applyBorder="1" applyAlignment="1" applyProtection="1">
      <alignment horizontal="right" vertical="center"/>
      <protection/>
    </xf>
    <xf numFmtId="49" fontId="10" fillId="0" borderId="14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right" vertical="center"/>
      <protection/>
    </xf>
    <xf numFmtId="49" fontId="15" fillId="0" borderId="31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left" vertical="center"/>
      <protection/>
    </xf>
    <xf numFmtId="4" fontId="15" fillId="0" borderId="24" xfId="0" applyNumberFormat="1" applyFont="1" applyFill="1" applyBorder="1" applyAlignment="1" applyProtection="1">
      <alignment horizontal="right" vertical="center"/>
      <protection/>
    </xf>
    <xf numFmtId="49" fontId="15" fillId="0" borderId="41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40" xfId="0" applyNumberFormat="1" applyFont="1" applyFill="1" applyBorder="1" applyAlignment="1" applyProtection="1">
      <alignment horizontal="left" vertical="center"/>
      <protection/>
    </xf>
    <xf numFmtId="4" fontId="10" fillId="0" borderId="29" xfId="0" applyNumberFormat="1" applyFont="1" applyFill="1" applyBorder="1" applyAlignment="1" applyProtection="1">
      <alignment horizontal="right" vertical="center"/>
      <protection/>
    </xf>
    <xf numFmtId="4" fontId="10" fillId="0" borderId="32" xfId="0" applyNumberFormat="1" applyFont="1" applyFill="1" applyBorder="1" applyAlignment="1" applyProtection="1">
      <alignment horizontal="right" vertical="center"/>
      <protection/>
    </xf>
    <xf numFmtId="4" fontId="10" fillId="0" borderId="14" xfId="0" applyNumberFormat="1" applyFont="1" applyFill="1" applyBorder="1" applyAlignment="1" applyProtection="1">
      <alignment horizontal="right" vertical="center"/>
      <protection/>
    </xf>
    <xf numFmtId="4" fontId="10" fillId="0" borderId="23" xfId="0" applyNumberFormat="1" applyFont="1" applyFill="1" applyBorder="1" applyAlignment="1" applyProtection="1">
      <alignment horizontal="righ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4" fontId="10" fillId="0" borderId="24" xfId="0" applyNumberFormat="1" applyFont="1" applyFill="1" applyBorder="1" applyAlignment="1" applyProtection="1">
      <alignment horizontal="right" vertical="center"/>
      <protection/>
    </xf>
    <xf numFmtId="4" fontId="10" fillId="0" borderId="41" xfId="0" applyNumberFormat="1" applyFont="1" applyFill="1" applyBorder="1" applyAlignment="1" applyProtection="1">
      <alignment horizontal="right" vertical="center"/>
      <protection/>
    </xf>
    <xf numFmtId="49" fontId="13" fillId="35" borderId="40" xfId="0" applyNumberFormat="1" applyFont="1" applyFill="1" applyBorder="1" applyAlignment="1" applyProtection="1">
      <alignment horizontal="left" vertical="center"/>
      <protection/>
    </xf>
    <xf numFmtId="49" fontId="11" fillId="34" borderId="14" xfId="0" applyNumberFormat="1" applyFont="1" applyFill="1" applyBorder="1" applyAlignment="1" applyProtection="1">
      <alignment horizontal="left" vertical="center"/>
      <protection/>
    </xf>
    <xf numFmtId="4" fontId="15" fillId="0" borderId="23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23" xfId="0" applyNumberFormat="1" applyFont="1" applyFill="1" applyBorder="1" applyAlignment="1" applyProtection="1">
      <alignment vertical="center"/>
      <protection/>
    </xf>
    <xf numFmtId="4" fontId="16" fillId="0" borderId="23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9" fontId="13" fillId="35" borderId="14" xfId="0" applyNumberFormat="1" applyFont="1" applyFill="1" applyBorder="1" applyAlignment="1" applyProtection="1">
      <alignment horizontal="left" vertical="center"/>
      <protection/>
    </xf>
    <xf numFmtId="4" fontId="15" fillId="0" borderId="41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14" xfId="0" applyNumberFormat="1" applyFont="1" applyFill="1" applyBorder="1" applyAlignment="1" applyProtection="1">
      <alignment horizontal="left" vertical="center"/>
      <protection/>
    </xf>
    <xf numFmtId="4" fontId="22" fillId="0" borderId="0" xfId="0" applyNumberFormat="1" applyFont="1" applyFill="1" applyBorder="1" applyAlignment="1" applyProtection="1">
      <alignment horizontal="right" vertical="center"/>
      <protection/>
    </xf>
    <xf numFmtId="4" fontId="23" fillId="0" borderId="0" xfId="0" applyNumberFormat="1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49" fontId="13" fillId="35" borderId="29" xfId="0" applyNumberFormat="1" applyFont="1" applyFill="1" applyBorder="1" applyAlignment="1" applyProtection="1">
      <alignment horizontal="left" vertical="center"/>
      <protection/>
    </xf>
    <xf numFmtId="0" fontId="13" fillId="35" borderId="29" xfId="0" applyNumberFormat="1" applyFont="1" applyFill="1" applyBorder="1" applyAlignment="1" applyProtection="1">
      <alignment horizontal="left" vertical="center"/>
      <protection/>
    </xf>
    <xf numFmtId="49" fontId="11" fillId="34" borderId="0" xfId="0" applyNumberFormat="1" applyFont="1" applyFill="1" applyBorder="1" applyAlignment="1" applyProtection="1">
      <alignment horizontal="left" vertical="center"/>
      <protection/>
    </xf>
    <xf numFmtId="0" fontId="11" fillId="34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49" fontId="13" fillId="35" borderId="0" xfId="0" applyNumberFormat="1" applyFont="1" applyFill="1" applyBorder="1" applyAlignment="1" applyProtection="1">
      <alignment horizontal="left" vertical="center"/>
      <protection/>
    </xf>
    <xf numFmtId="0" fontId="13" fillId="35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left" vertical="center"/>
      <protection/>
    </xf>
    <xf numFmtId="0" fontId="15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24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50" xfId="0" applyNumberFormat="1" applyFont="1" applyFill="1" applyBorder="1" applyAlignment="1" applyProtection="1">
      <alignment horizontal="left" vertical="center"/>
      <protection/>
    </xf>
    <xf numFmtId="49" fontId="10" fillId="0" borderId="29" xfId="0" applyNumberFormat="1" applyFont="1" applyFill="1" applyBorder="1" applyAlignment="1" applyProtection="1">
      <alignment horizontal="left" vertical="center"/>
      <protection/>
    </xf>
    <xf numFmtId="0" fontId="10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51" xfId="0" applyNumberFormat="1" applyFont="1" applyFill="1" applyBorder="1" applyAlignment="1" applyProtection="1">
      <alignment horizontal="left" vertical="center"/>
      <protection/>
    </xf>
    <xf numFmtId="0" fontId="3" fillId="0" borderId="52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49" fontId="9" fillId="0" borderId="54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49" fontId="8" fillId="0" borderId="54" xfId="0" applyNumberFormat="1" applyFont="1" applyFill="1" applyBorder="1" applyAlignment="1" applyProtection="1">
      <alignment horizontal="left" vertical="center"/>
      <protection/>
    </xf>
    <xf numFmtId="0" fontId="8" fillId="0" borderId="33" xfId="0" applyNumberFormat="1" applyFont="1" applyFill="1" applyBorder="1" applyAlignment="1" applyProtection="1">
      <alignment horizontal="left" vertical="center"/>
      <protection/>
    </xf>
    <xf numFmtId="49" fontId="7" fillId="0" borderId="5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49" fontId="7" fillId="33" borderId="54" xfId="0" applyNumberFormat="1" applyFont="1" applyFill="1" applyBorder="1" applyAlignment="1" applyProtection="1">
      <alignment horizontal="left" vertical="center"/>
      <protection/>
    </xf>
    <xf numFmtId="0" fontId="7" fillId="33" borderId="53" xfId="0" applyNumberFormat="1" applyFont="1" applyFill="1" applyBorder="1" applyAlignment="1" applyProtection="1">
      <alignment horizontal="left" vertical="center"/>
      <protection/>
    </xf>
    <xf numFmtId="49" fontId="8" fillId="0" borderId="55" xfId="0" applyNumberFormat="1" applyFont="1" applyFill="1" applyBorder="1" applyAlignment="1" applyProtection="1">
      <alignment horizontal="left" vertical="center"/>
      <protection/>
    </xf>
    <xf numFmtId="0" fontId="8" fillId="0" borderId="29" xfId="0" applyNumberFormat="1" applyFont="1" applyFill="1" applyBorder="1" applyAlignment="1" applyProtection="1">
      <alignment horizontal="left" vertical="center"/>
      <protection/>
    </xf>
    <xf numFmtId="0" fontId="8" fillId="0" borderId="49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56" xfId="0" applyNumberFormat="1" applyFont="1" applyFill="1" applyBorder="1" applyAlignment="1" applyProtection="1">
      <alignment horizontal="left" vertical="center"/>
      <protection/>
    </xf>
    <xf numFmtId="49" fontId="8" fillId="0" borderId="57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50" xfId="0" applyNumberFormat="1" applyFont="1" applyFill="1" applyBorder="1" applyAlignment="1" applyProtection="1">
      <alignment horizontal="left" vertical="center"/>
      <protection/>
    </xf>
  </cellXfs>
  <cellStyles count="4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Hyperlink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26"/>
  <sheetViews>
    <sheetView zoomScalePageLayoutView="0" workbookViewId="0" topLeftCell="A1">
      <pane ySplit="11" topLeftCell="A573" activePane="bottomLeft" state="frozen"/>
      <selection pane="topLeft" activeCell="A1" sqref="A1"/>
      <selection pane="bottomLeft" activeCell="D583" sqref="D583:E583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.421875" style="0" customWidth="1"/>
    <col min="5" max="5" width="102.851562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5" ht="12.75">
      <c r="A2" s="114" t="s">
        <v>1</v>
      </c>
      <c r="B2" s="115"/>
      <c r="C2" s="115"/>
      <c r="D2" s="118" t="s">
        <v>1033</v>
      </c>
      <c r="E2" s="119"/>
      <c r="F2" s="121" t="s">
        <v>1576</v>
      </c>
      <c r="G2" s="115"/>
      <c r="H2" s="121" t="s">
        <v>6</v>
      </c>
      <c r="I2" s="122" t="s">
        <v>1597</v>
      </c>
      <c r="J2" s="121" t="s">
        <v>1604</v>
      </c>
      <c r="K2" s="115"/>
      <c r="L2" s="115"/>
      <c r="M2" s="115"/>
      <c r="N2" s="123"/>
      <c r="O2" s="5"/>
    </row>
    <row r="3" spans="1:15" ht="12.75">
      <c r="A3" s="116"/>
      <c r="B3" s="117"/>
      <c r="C3" s="117"/>
      <c r="D3" s="120"/>
      <c r="E3" s="120"/>
      <c r="F3" s="117"/>
      <c r="G3" s="117"/>
      <c r="H3" s="117"/>
      <c r="I3" s="117"/>
      <c r="J3" s="117"/>
      <c r="K3" s="117"/>
      <c r="L3" s="117"/>
      <c r="M3" s="117"/>
      <c r="N3" s="124"/>
      <c r="O3" s="5"/>
    </row>
    <row r="4" spans="1:15" ht="12.75">
      <c r="A4" s="125" t="s">
        <v>2</v>
      </c>
      <c r="B4" s="117"/>
      <c r="C4" s="117"/>
      <c r="D4" s="126" t="s">
        <v>6</v>
      </c>
      <c r="E4" s="117"/>
      <c r="F4" s="127" t="s">
        <v>1577</v>
      </c>
      <c r="G4" s="117"/>
      <c r="H4" s="127"/>
      <c r="I4" s="126" t="s">
        <v>1598</v>
      </c>
      <c r="J4" s="127" t="s">
        <v>1604</v>
      </c>
      <c r="K4" s="117"/>
      <c r="L4" s="117"/>
      <c r="M4" s="117"/>
      <c r="N4" s="124"/>
      <c r="O4" s="5"/>
    </row>
    <row r="5" spans="1:15" ht="12.7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24"/>
      <c r="O5" s="5"/>
    </row>
    <row r="6" spans="1:15" ht="12.75">
      <c r="A6" s="125" t="s">
        <v>3</v>
      </c>
      <c r="B6" s="117"/>
      <c r="C6" s="117"/>
      <c r="D6" s="126" t="s">
        <v>6</v>
      </c>
      <c r="E6" s="117"/>
      <c r="F6" s="127" t="s">
        <v>1578</v>
      </c>
      <c r="G6" s="117"/>
      <c r="H6" s="127" t="s">
        <v>6</v>
      </c>
      <c r="I6" s="126" t="s">
        <v>1599</v>
      </c>
      <c r="J6" s="127" t="s">
        <v>1604</v>
      </c>
      <c r="K6" s="117"/>
      <c r="L6" s="117"/>
      <c r="M6" s="117"/>
      <c r="N6" s="124"/>
      <c r="O6" s="5"/>
    </row>
    <row r="7" spans="1:15" ht="12.7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24"/>
      <c r="O7" s="5"/>
    </row>
    <row r="8" spans="1:15" ht="12.75">
      <c r="A8" s="125" t="s">
        <v>4</v>
      </c>
      <c r="B8" s="117"/>
      <c r="C8" s="117"/>
      <c r="D8" s="126" t="s">
        <v>6</v>
      </c>
      <c r="E8" s="117"/>
      <c r="F8" s="127" t="s">
        <v>1579</v>
      </c>
      <c r="G8" s="117"/>
      <c r="H8" s="127" t="s">
        <v>1594</v>
      </c>
      <c r="I8" s="126" t="s">
        <v>1600</v>
      </c>
      <c r="J8" s="127" t="s">
        <v>1604</v>
      </c>
      <c r="K8" s="117"/>
      <c r="L8" s="117"/>
      <c r="M8" s="117"/>
      <c r="N8" s="124"/>
      <c r="O8" s="5"/>
    </row>
    <row r="9" spans="1:15" ht="12.75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30"/>
      <c r="O9" s="5"/>
    </row>
    <row r="10" spans="1:64" s="38" customFormat="1" ht="19.5" customHeight="1">
      <c r="A10" s="32" t="s">
        <v>5</v>
      </c>
      <c r="B10" s="33" t="s">
        <v>518</v>
      </c>
      <c r="C10" s="33" t="s">
        <v>524</v>
      </c>
      <c r="D10" s="131" t="s">
        <v>1034</v>
      </c>
      <c r="E10" s="132"/>
      <c r="F10" s="33" t="s">
        <v>1580</v>
      </c>
      <c r="G10" s="34" t="s">
        <v>1593</v>
      </c>
      <c r="H10" s="35" t="s">
        <v>1595</v>
      </c>
      <c r="I10" s="133" t="s">
        <v>1601</v>
      </c>
      <c r="J10" s="134"/>
      <c r="K10" s="135"/>
      <c r="L10" s="133" t="s">
        <v>1607</v>
      </c>
      <c r="M10" s="135"/>
      <c r="N10" s="36" t="s">
        <v>1609</v>
      </c>
      <c r="O10" s="37"/>
      <c r="BK10" s="39" t="s">
        <v>1724</v>
      </c>
      <c r="BL10" s="40" t="s">
        <v>1727</v>
      </c>
    </row>
    <row r="11" spans="1:62" s="38" customFormat="1" ht="19.5" customHeight="1">
      <c r="A11" s="41" t="s">
        <v>6</v>
      </c>
      <c r="B11" s="42" t="s">
        <v>6</v>
      </c>
      <c r="C11" s="42" t="s">
        <v>6</v>
      </c>
      <c r="D11" s="136" t="s">
        <v>1035</v>
      </c>
      <c r="E11" s="137"/>
      <c r="F11" s="42" t="s">
        <v>6</v>
      </c>
      <c r="G11" s="42" t="s">
        <v>6</v>
      </c>
      <c r="H11" s="43" t="s">
        <v>1596</v>
      </c>
      <c r="I11" s="44" t="s">
        <v>1602</v>
      </c>
      <c r="J11" s="45" t="s">
        <v>1605</v>
      </c>
      <c r="K11" s="46" t="s">
        <v>1606</v>
      </c>
      <c r="L11" s="44" t="s">
        <v>1608</v>
      </c>
      <c r="M11" s="46" t="s">
        <v>1606</v>
      </c>
      <c r="N11" s="47" t="s">
        <v>1610</v>
      </c>
      <c r="O11" s="37"/>
      <c r="Z11" s="39" t="s">
        <v>1612</v>
      </c>
      <c r="AA11" s="39" t="s">
        <v>1613</v>
      </c>
      <c r="AB11" s="39" t="s">
        <v>1614</v>
      </c>
      <c r="AC11" s="39" t="s">
        <v>1615</v>
      </c>
      <c r="AD11" s="39" t="s">
        <v>1616</v>
      </c>
      <c r="AE11" s="39" t="s">
        <v>1617</v>
      </c>
      <c r="AF11" s="39" t="s">
        <v>1618</v>
      </c>
      <c r="AG11" s="39" t="s">
        <v>1619</v>
      </c>
      <c r="AH11" s="39" t="s">
        <v>1620</v>
      </c>
      <c r="BH11" s="39" t="s">
        <v>1721</v>
      </c>
      <c r="BI11" s="39" t="s">
        <v>1722</v>
      </c>
      <c r="BJ11" s="39" t="s">
        <v>1723</v>
      </c>
    </row>
    <row r="12" spans="1:15" s="38" customFormat="1" ht="19.5" customHeight="1">
      <c r="A12" s="48"/>
      <c r="B12" s="49" t="s">
        <v>519</v>
      </c>
      <c r="C12" s="49"/>
      <c r="D12" s="138" t="s">
        <v>1036</v>
      </c>
      <c r="E12" s="139"/>
      <c r="F12" s="50" t="s">
        <v>6</v>
      </c>
      <c r="G12" s="50" t="s">
        <v>6</v>
      </c>
      <c r="H12" s="50" t="s">
        <v>6</v>
      </c>
      <c r="I12" s="51">
        <f>I13+I22+I27+I36+I38+I43+I45+I47+I59+I64+I70+I73+I86+I98+I108+I124+I153+I158+I168+I175+I184+I197+I210+I228+I236+I258+I267+I270+I275+I279</f>
        <v>0</v>
      </c>
      <c r="J12" s="51">
        <f>J13+J22+J27+J36+J38+J43+J45+J47+J59+J64+J70+J73+J86+J98+J108+J124+J153+J158+J168+J175+J184+J197+J210+J228+J236+J258+J267+J270+J275+J279</f>
        <v>0</v>
      </c>
      <c r="K12" s="51">
        <f>K13+K22+K27+K36+K38+K43+K45+K47+K59+K64+K70+K73+K86+K98+K108+K124+K153+K158+K168+K175+K184+K197+K210+K228+K236+K258+K267+K270+K275+K279</f>
        <v>0</v>
      </c>
      <c r="L12" s="52"/>
      <c r="M12" s="51">
        <f>M13+M22+M27+M36+M38+M43+M45+M47+M59+M64+M70+M73+M86+M98+M108+M124+M153+M158+M168+M175+M184+M197+M210+M228+M236+M258+M267+M270+M275+M279</f>
        <v>0.6545</v>
      </c>
      <c r="N12" s="53"/>
      <c r="O12" s="54"/>
    </row>
    <row r="13" spans="1:47" s="38" customFormat="1" ht="19.5" customHeight="1">
      <c r="A13" s="55"/>
      <c r="B13" s="56" t="s">
        <v>519</v>
      </c>
      <c r="C13" s="56" t="s">
        <v>37</v>
      </c>
      <c r="D13" s="140" t="s">
        <v>1037</v>
      </c>
      <c r="E13" s="141"/>
      <c r="F13" s="57" t="s">
        <v>6</v>
      </c>
      <c r="G13" s="57" t="s">
        <v>6</v>
      </c>
      <c r="H13" s="57" t="s">
        <v>6</v>
      </c>
      <c r="I13" s="58">
        <f>SUM(I14:I21)</f>
        <v>0</v>
      </c>
      <c r="J13" s="58">
        <f>SUM(J14:J21)</f>
        <v>0</v>
      </c>
      <c r="K13" s="58">
        <f>SUM(K14:K21)</f>
        <v>0</v>
      </c>
      <c r="L13" s="39"/>
      <c r="M13" s="58">
        <f>SUM(M14:M21)</f>
        <v>0</v>
      </c>
      <c r="N13" s="59"/>
      <c r="O13" s="54"/>
      <c r="AI13" s="39" t="s">
        <v>519</v>
      </c>
      <c r="AS13" s="58">
        <f>SUM(AJ14:AJ21)</f>
        <v>0</v>
      </c>
      <c r="AT13" s="58">
        <f>SUM(AK14:AK21)</f>
        <v>0</v>
      </c>
      <c r="AU13" s="58">
        <f>SUM(AL14:AL21)</f>
        <v>0</v>
      </c>
    </row>
    <row r="14" spans="1:64" s="38" customFormat="1" ht="19.5" customHeight="1">
      <c r="A14" s="60" t="s">
        <v>7</v>
      </c>
      <c r="B14" s="61" t="s">
        <v>519</v>
      </c>
      <c r="C14" s="61" t="s">
        <v>525</v>
      </c>
      <c r="D14" s="142" t="s">
        <v>1038</v>
      </c>
      <c r="E14" s="143"/>
      <c r="F14" s="61" t="s">
        <v>1581</v>
      </c>
      <c r="G14" s="62">
        <v>0.00855</v>
      </c>
      <c r="H14" s="62">
        <v>0</v>
      </c>
      <c r="I14" s="62">
        <f aca="true" t="shared" si="0" ref="I14:I21">G14*AO14</f>
        <v>0</v>
      </c>
      <c r="J14" s="62">
        <f aca="true" t="shared" si="1" ref="J14:J21">G14*AP14</f>
        <v>0</v>
      </c>
      <c r="K14" s="62">
        <f aca="true" t="shared" si="2" ref="K14:K21">G14*H14</f>
        <v>0</v>
      </c>
      <c r="L14" s="62">
        <v>0</v>
      </c>
      <c r="M14" s="62">
        <f aca="true" t="shared" si="3" ref="M14:M21">G14*L14</f>
        <v>0</v>
      </c>
      <c r="N14" s="63"/>
      <c r="O14" s="54"/>
      <c r="Z14" s="64">
        <f aca="true" t="shared" si="4" ref="Z14:Z21">IF(AQ14="5",BJ14,0)</f>
        <v>0</v>
      </c>
      <c r="AB14" s="64">
        <f aca="true" t="shared" si="5" ref="AB14:AB21">IF(AQ14="1",BH14,0)</f>
        <v>0</v>
      </c>
      <c r="AC14" s="64">
        <f aca="true" t="shared" si="6" ref="AC14:AC21">IF(AQ14="1",BI14,0)</f>
        <v>0</v>
      </c>
      <c r="AD14" s="64">
        <f aca="true" t="shared" si="7" ref="AD14:AD21">IF(AQ14="7",BH14,0)</f>
        <v>0</v>
      </c>
      <c r="AE14" s="64">
        <f aca="true" t="shared" si="8" ref="AE14:AE21">IF(AQ14="7",BI14,0)</f>
        <v>0</v>
      </c>
      <c r="AF14" s="64">
        <f aca="true" t="shared" si="9" ref="AF14:AF21">IF(AQ14="2",BH14,0)</f>
        <v>0</v>
      </c>
      <c r="AG14" s="64">
        <f aca="true" t="shared" si="10" ref="AG14:AG21">IF(AQ14="2",BI14,0)</f>
        <v>0</v>
      </c>
      <c r="AH14" s="64">
        <f aca="true" t="shared" si="11" ref="AH14:AH21">IF(AQ14="0",BJ14,0)</f>
        <v>0</v>
      </c>
      <c r="AI14" s="39" t="s">
        <v>519</v>
      </c>
      <c r="AJ14" s="62">
        <f aca="true" t="shared" si="12" ref="AJ14:AJ21">IF(AN14=0,K14,0)</f>
        <v>0</v>
      </c>
      <c r="AK14" s="62">
        <f aca="true" t="shared" si="13" ref="AK14:AK21">IF(AN14=15,K14,0)</f>
        <v>0</v>
      </c>
      <c r="AL14" s="62">
        <f aca="true" t="shared" si="14" ref="AL14:AL21">IF(AN14=21,K14,0)</f>
        <v>0</v>
      </c>
      <c r="AN14" s="64">
        <v>21</v>
      </c>
      <c r="AO14" s="64">
        <f>H14*0</f>
        <v>0</v>
      </c>
      <c r="AP14" s="64">
        <f>H14*(1-0)</f>
        <v>0</v>
      </c>
      <c r="AQ14" s="65" t="s">
        <v>7</v>
      </c>
      <c r="AV14" s="64">
        <f aca="true" t="shared" si="15" ref="AV14:AV21">AW14+AX14</f>
        <v>0</v>
      </c>
      <c r="AW14" s="64">
        <f aca="true" t="shared" si="16" ref="AW14:AW21">G14*AO14</f>
        <v>0</v>
      </c>
      <c r="AX14" s="64">
        <f aca="true" t="shared" si="17" ref="AX14:AX21">G14*AP14</f>
        <v>0</v>
      </c>
      <c r="AY14" s="66" t="s">
        <v>1621</v>
      </c>
      <c r="AZ14" s="66" t="s">
        <v>1675</v>
      </c>
      <c r="BA14" s="39" t="s">
        <v>1716</v>
      </c>
      <c r="BC14" s="64">
        <f aca="true" t="shared" si="18" ref="BC14:BC21">AW14+AX14</f>
        <v>0</v>
      </c>
      <c r="BD14" s="64">
        <f aca="true" t="shared" si="19" ref="BD14:BD21">H14/(100-BE14)*100</f>
        <v>0</v>
      </c>
      <c r="BE14" s="64">
        <v>0</v>
      </c>
      <c r="BF14" s="64">
        <f aca="true" t="shared" si="20" ref="BF14:BF21">M14</f>
        <v>0</v>
      </c>
      <c r="BH14" s="62">
        <f aca="true" t="shared" si="21" ref="BH14:BH21">G14*AO14</f>
        <v>0</v>
      </c>
      <c r="BI14" s="62">
        <f aca="true" t="shared" si="22" ref="BI14:BI21">G14*AP14</f>
        <v>0</v>
      </c>
      <c r="BJ14" s="62">
        <f aca="true" t="shared" si="23" ref="BJ14:BJ21">G14*H14</f>
        <v>0</v>
      </c>
      <c r="BK14" s="62" t="s">
        <v>1725</v>
      </c>
      <c r="BL14" s="64">
        <v>31</v>
      </c>
    </row>
    <row r="15" spans="1:64" s="38" customFormat="1" ht="19.5" customHeight="1">
      <c r="A15" s="60" t="s">
        <v>8</v>
      </c>
      <c r="B15" s="61" t="s">
        <v>519</v>
      </c>
      <c r="C15" s="61" t="s">
        <v>526</v>
      </c>
      <c r="D15" s="142" t="s">
        <v>1039</v>
      </c>
      <c r="E15" s="143"/>
      <c r="F15" s="61" t="s">
        <v>1582</v>
      </c>
      <c r="G15" s="62">
        <v>0.342</v>
      </c>
      <c r="H15" s="62">
        <v>0</v>
      </c>
      <c r="I15" s="62">
        <f t="shared" si="0"/>
        <v>0</v>
      </c>
      <c r="J15" s="62">
        <f t="shared" si="1"/>
        <v>0</v>
      </c>
      <c r="K15" s="62">
        <f t="shared" si="2"/>
        <v>0</v>
      </c>
      <c r="L15" s="62">
        <v>0</v>
      </c>
      <c r="M15" s="62">
        <f t="shared" si="3"/>
        <v>0</v>
      </c>
      <c r="N15" s="63"/>
      <c r="O15" s="54"/>
      <c r="Z15" s="64">
        <f t="shared" si="4"/>
        <v>0</v>
      </c>
      <c r="AB15" s="64">
        <f t="shared" si="5"/>
        <v>0</v>
      </c>
      <c r="AC15" s="64">
        <f t="shared" si="6"/>
        <v>0</v>
      </c>
      <c r="AD15" s="64">
        <f t="shared" si="7"/>
        <v>0</v>
      </c>
      <c r="AE15" s="64">
        <f t="shared" si="8"/>
        <v>0</v>
      </c>
      <c r="AF15" s="64">
        <f t="shared" si="9"/>
        <v>0</v>
      </c>
      <c r="AG15" s="64">
        <f t="shared" si="10"/>
        <v>0</v>
      </c>
      <c r="AH15" s="64">
        <f t="shared" si="11"/>
        <v>0</v>
      </c>
      <c r="AI15" s="39" t="s">
        <v>519</v>
      </c>
      <c r="AJ15" s="62">
        <f t="shared" si="12"/>
        <v>0</v>
      </c>
      <c r="AK15" s="62">
        <f t="shared" si="13"/>
        <v>0</v>
      </c>
      <c r="AL15" s="62">
        <f t="shared" si="14"/>
        <v>0</v>
      </c>
      <c r="AN15" s="64">
        <v>21</v>
      </c>
      <c r="AO15" s="64">
        <f>H15*0</f>
        <v>0</v>
      </c>
      <c r="AP15" s="64">
        <f>H15*(1-0)</f>
        <v>0</v>
      </c>
      <c r="AQ15" s="65" t="s">
        <v>7</v>
      </c>
      <c r="AV15" s="64">
        <f t="shared" si="15"/>
        <v>0</v>
      </c>
      <c r="AW15" s="64">
        <f t="shared" si="16"/>
        <v>0</v>
      </c>
      <c r="AX15" s="64">
        <f t="shared" si="17"/>
        <v>0</v>
      </c>
      <c r="AY15" s="66" t="s">
        <v>1621</v>
      </c>
      <c r="AZ15" s="66" t="s">
        <v>1675</v>
      </c>
      <c r="BA15" s="39" t="s">
        <v>1716</v>
      </c>
      <c r="BC15" s="64">
        <f t="shared" si="18"/>
        <v>0</v>
      </c>
      <c r="BD15" s="64">
        <f t="shared" si="19"/>
        <v>0</v>
      </c>
      <c r="BE15" s="64">
        <v>0</v>
      </c>
      <c r="BF15" s="64">
        <f t="shared" si="20"/>
        <v>0</v>
      </c>
      <c r="BH15" s="62">
        <f t="shared" si="21"/>
        <v>0</v>
      </c>
      <c r="BI15" s="62">
        <f t="shared" si="22"/>
        <v>0</v>
      </c>
      <c r="BJ15" s="62">
        <f t="shared" si="23"/>
        <v>0</v>
      </c>
      <c r="BK15" s="62" t="s">
        <v>1725</v>
      </c>
      <c r="BL15" s="64">
        <v>31</v>
      </c>
    </row>
    <row r="16" spans="1:64" s="38" customFormat="1" ht="19.5" customHeight="1">
      <c r="A16" s="60" t="s">
        <v>9</v>
      </c>
      <c r="B16" s="61" t="s">
        <v>519</v>
      </c>
      <c r="C16" s="61" t="s">
        <v>527</v>
      </c>
      <c r="D16" s="142" t="s">
        <v>1040</v>
      </c>
      <c r="E16" s="143"/>
      <c r="F16" s="61" t="s">
        <v>1582</v>
      </c>
      <c r="G16" s="62">
        <v>0.342</v>
      </c>
      <c r="H16" s="62">
        <v>0</v>
      </c>
      <c r="I16" s="62">
        <f t="shared" si="0"/>
        <v>0</v>
      </c>
      <c r="J16" s="62">
        <f t="shared" si="1"/>
        <v>0</v>
      </c>
      <c r="K16" s="62">
        <f t="shared" si="2"/>
        <v>0</v>
      </c>
      <c r="L16" s="62">
        <v>0</v>
      </c>
      <c r="M16" s="62">
        <f t="shared" si="3"/>
        <v>0</v>
      </c>
      <c r="N16" s="63"/>
      <c r="O16" s="54"/>
      <c r="Z16" s="64">
        <f t="shared" si="4"/>
        <v>0</v>
      </c>
      <c r="AB16" s="64">
        <f t="shared" si="5"/>
        <v>0</v>
      </c>
      <c r="AC16" s="64">
        <f t="shared" si="6"/>
        <v>0</v>
      </c>
      <c r="AD16" s="64">
        <f t="shared" si="7"/>
        <v>0</v>
      </c>
      <c r="AE16" s="64">
        <f t="shared" si="8"/>
        <v>0</v>
      </c>
      <c r="AF16" s="64">
        <f t="shared" si="9"/>
        <v>0</v>
      </c>
      <c r="AG16" s="64">
        <f t="shared" si="10"/>
        <v>0</v>
      </c>
      <c r="AH16" s="64">
        <f t="shared" si="11"/>
        <v>0</v>
      </c>
      <c r="AI16" s="39" t="s">
        <v>519</v>
      </c>
      <c r="AJ16" s="62">
        <f t="shared" si="12"/>
        <v>0</v>
      </c>
      <c r="AK16" s="62">
        <f t="shared" si="13"/>
        <v>0</v>
      </c>
      <c r="AL16" s="62">
        <f t="shared" si="14"/>
        <v>0</v>
      </c>
      <c r="AN16" s="64">
        <v>21</v>
      </c>
      <c r="AO16" s="64">
        <f>H16*0</f>
        <v>0</v>
      </c>
      <c r="AP16" s="64">
        <f>H16*(1-0)</f>
        <v>0</v>
      </c>
      <c r="AQ16" s="65" t="s">
        <v>7</v>
      </c>
      <c r="AV16" s="64">
        <f t="shared" si="15"/>
        <v>0</v>
      </c>
      <c r="AW16" s="64">
        <f t="shared" si="16"/>
        <v>0</v>
      </c>
      <c r="AX16" s="64">
        <f t="shared" si="17"/>
        <v>0</v>
      </c>
      <c r="AY16" s="66" t="s">
        <v>1621</v>
      </c>
      <c r="AZ16" s="66" t="s">
        <v>1675</v>
      </c>
      <c r="BA16" s="39" t="s">
        <v>1716</v>
      </c>
      <c r="BC16" s="64">
        <f t="shared" si="18"/>
        <v>0</v>
      </c>
      <c r="BD16" s="64">
        <f t="shared" si="19"/>
        <v>0</v>
      </c>
      <c r="BE16" s="64">
        <v>0</v>
      </c>
      <c r="BF16" s="64">
        <f t="shared" si="20"/>
        <v>0</v>
      </c>
      <c r="BH16" s="62">
        <f t="shared" si="21"/>
        <v>0</v>
      </c>
      <c r="BI16" s="62">
        <f t="shared" si="22"/>
        <v>0</v>
      </c>
      <c r="BJ16" s="62">
        <f t="shared" si="23"/>
        <v>0</v>
      </c>
      <c r="BK16" s="62" t="s">
        <v>1725</v>
      </c>
      <c r="BL16" s="64">
        <v>31</v>
      </c>
    </row>
    <row r="17" spans="1:64" s="38" customFormat="1" ht="19.5" customHeight="1">
      <c r="A17" s="60" t="s">
        <v>10</v>
      </c>
      <c r="B17" s="61" t="s">
        <v>519</v>
      </c>
      <c r="C17" s="61" t="s">
        <v>528</v>
      </c>
      <c r="D17" s="142" t="s">
        <v>1041</v>
      </c>
      <c r="E17" s="143"/>
      <c r="F17" s="61" t="s">
        <v>1583</v>
      </c>
      <c r="G17" s="62">
        <v>12</v>
      </c>
      <c r="H17" s="62">
        <v>0</v>
      </c>
      <c r="I17" s="62">
        <f t="shared" si="0"/>
        <v>0</v>
      </c>
      <c r="J17" s="62">
        <f t="shared" si="1"/>
        <v>0</v>
      </c>
      <c r="K17" s="62">
        <f t="shared" si="2"/>
        <v>0</v>
      </c>
      <c r="L17" s="62">
        <v>0</v>
      </c>
      <c r="M17" s="62">
        <f t="shared" si="3"/>
        <v>0</v>
      </c>
      <c r="N17" s="63"/>
      <c r="O17" s="54"/>
      <c r="Z17" s="64">
        <f t="shared" si="4"/>
        <v>0</v>
      </c>
      <c r="AB17" s="64">
        <f t="shared" si="5"/>
        <v>0</v>
      </c>
      <c r="AC17" s="64">
        <f t="shared" si="6"/>
        <v>0</v>
      </c>
      <c r="AD17" s="64">
        <f t="shared" si="7"/>
        <v>0</v>
      </c>
      <c r="AE17" s="64">
        <f t="shared" si="8"/>
        <v>0</v>
      </c>
      <c r="AF17" s="64">
        <f t="shared" si="9"/>
        <v>0</v>
      </c>
      <c r="AG17" s="64">
        <f t="shared" si="10"/>
        <v>0</v>
      </c>
      <c r="AH17" s="64">
        <f t="shared" si="11"/>
        <v>0</v>
      </c>
      <c r="AI17" s="39" t="s">
        <v>519</v>
      </c>
      <c r="AJ17" s="62">
        <f t="shared" si="12"/>
        <v>0</v>
      </c>
      <c r="AK17" s="62">
        <f t="shared" si="13"/>
        <v>0</v>
      </c>
      <c r="AL17" s="62">
        <f t="shared" si="14"/>
        <v>0</v>
      </c>
      <c r="AN17" s="64">
        <v>21</v>
      </c>
      <c r="AO17" s="64">
        <f>H17*0</f>
        <v>0</v>
      </c>
      <c r="AP17" s="64">
        <f>H17*(1-0)</f>
        <v>0</v>
      </c>
      <c r="AQ17" s="65" t="s">
        <v>7</v>
      </c>
      <c r="AV17" s="64">
        <f t="shared" si="15"/>
        <v>0</v>
      </c>
      <c r="AW17" s="64">
        <f t="shared" si="16"/>
        <v>0</v>
      </c>
      <c r="AX17" s="64">
        <f t="shared" si="17"/>
        <v>0</v>
      </c>
      <c r="AY17" s="66" t="s">
        <v>1621</v>
      </c>
      <c r="AZ17" s="66" t="s">
        <v>1675</v>
      </c>
      <c r="BA17" s="39" t="s">
        <v>1716</v>
      </c>
      <c r="BC17" s="64">
        <f t="shared" si="18"/>
        <v>0</v>
      </c>
      <c r="BD17" s="64">
        <f t="shared" si="19"/>
        <v>0</v>
      </c>
      <c r="BE17" s="64">
        <v>0</v>
      </c>
      <c r="BF17" s="64">
        <f t="shared" si="20"/>
        <v>0</v>
      </c>
      <c r="BH17" s="62">
        <f t="shared" si="21"/>
        <v>0</v>
      </c>
      <c r="BI17" s="62">
        <f t="shared" si="22"/>
        <v>0</v>
      </c>
      <c r="BJ17" s="62">
        <f t="shared" si="23"/>
        <v>0</v>
      </c>
      <c r="BK17" s="62" t="s">
        <v>1725</v>
      </c>
      <c r="BL17" s="64">
        <v>31</v>
      </c>
    </row>
    <row r="18" spans="1:64" s="38" customFormat="1" ht="19.5" customHeight="1">
      <c r="A18" s="60" t="s">
        <v>11</v>
      </c>
      <c r="B18" s="61" t="s">
        <v>519</v>
      </c>
      <c r="C18" s="61" t="s">
        <v>529</v>
      </c>
      <c r="D18" s="142" t="s">
        <v>1042</v>
      </c>
      <c r="E18" s="143"/>
      <c r="F18" s="61" t="s">
        <v>1583</v>
      </c>
      <c r="G18" s="62">
        <v>3</v>
      </c>
      <c r="H18" s="62">
        <v>0</v>
      </c>
      <c r="I18" s="62">
        <f t="shared" si="0"/>
        <v>0</v>
      </c>
      <c r="J18" s="62">
        <f t="shared" si="1"/>
        <v>0</v>
      </c>
      <c r="K18" s="62">
        <f t="shared" si="2"/>
        <v>0</v>
      </c>
      <c r="L18" s="62">
        <v>0</v>
      </c>
      <c r="M18" s="62">
        <f t="shared" si="3"/>
        <v>0</v>
      </c>
      <c r="N18" s="63"/>
      <c r="O18" s="54"/>
      <c r="Z18" s="64">
        <f t="shared" si="4"/>
        <v>0</v>
      </c>
      <c r="AB18" s="64">
        <f t="shared" si="5"/>
        <v>0</v>
      </c>
      <c r="AC18" s="64">
        <f t="shared" si="6"/>
        <v>0</v>
      </c>
      <c r="AD18" s="64">
        <f t="shared" si="7"/>
        <v>0</v>
      </c>
      <c r="AE18" s="64">
        <f t="shared" si="8"/>
        <v>0</v>
      </c>
      <c r="AF18" s="64">
        <f t="shared" si="9"/>
        <v>0</v>
      </c>
      <c r="AG18" s="64">
        <f t="shared" si="10"/>
        <v>0</v>
      </c>
      <c r="AH18" s="64">
        <f t="shared" si="11"/>
        <v>0</v>
      </c>
      <c r="AI18" s="39" t="s">
        <v>519</v>
      </c>
      <c r="AJ18" s="62">
        <f t="shared" si="12"/>
        <v>0</v>
      </c>
      <c r="AK18" s="62">
        <f t="shared" si="13"/>
        <v>0</v>
      </c>
      <c r="AL18" s="62">
        <f t="shared" si="14"/>
        <v>0</v>
      </c>
      <c r="AN18" s="64">
        <v>21</v>
      </c>
      <c r="AO18" s="64">
        <f>H18*0</f>
        <v>0</v>
      </c>
      <c r="AP18" s="64">
        <f>H18*(1-0)</f>
        <v>0</v>
      </c>
      <c r="AQ18" s="65" t="s">
        <v>7</v>
      </c>
      <c r="AV18" s="64">
        <f t="shared" si="15"/>
        <v>0</v>
      </c>
      <c r="AW18" s="64">
        <f t="shared" si="16"/>
        <v>0</v>
      </c>
      <c r="AX18" s="64">
        <f t="shared" si="17"/>
        <v>0</v>
      </c>
      <c r="AY18" s="66" t="s">
        <v>1621</v>
      </c>
      <c r="AZ18" s="66" t="s">
        <v>1675</v>
      </c>
      <c r="BA18" s="39" t="s">
        <v>1716</v>
      </c>
      <c r="BC18" s="64">
        <f t="shared" si="18"/>
        <v>0</v>
      </c>
      <c r="BD18" s="64">
        <f t="shared" si="19"/>
        <v>0</v>
      </c>
      <c r="BE18" s="64">
        <v>0</v>
      </c>
      <c r="BF18" s="64">
        <f t="shared" si="20"/>
        <v>0</v>
      </c>
      <c r="BH18" s="62">
        <f t="shared" si="21"/>
        <v>0</v>
      </c>
      <c r="BI18" s="62">
        <f t="shared" si="22"/>
        <v>0</v>
      </c>
      <c r="BJ18" s="62">
        <f t="shared" si="23"/>
        <v>0</v>
      </c>
      <c r="BK18" s="62" t="s">
        <v>1725</v>
      </c>
      <c r="BL18" s="64">
        <v>31</v>
      </c>
    </row>
    <row r="19" spans="1:64" s="38" customFormat="1" ht="19.5" customHeight="1">
      <c r="A19" s="67" t="s">
        <v>12</v>
      </c>
      <c r="B19" s="68" t="s">
        <v>519</v>
      </c>
      <c r="C19" s="68" t="s">
        <v>530</v>
      </c>
      <c r="D19" s="144" t="s">
        <v>1043</v>
      </c>
      <c r="E19" s="145"/>
      <c r="F19" s="68" t="s">
        <v>1583</v>
      </c>
      <c r="G19" s="69">
        <v>5</v>
      </c>
      <c r="H19" s="69">
        <v>0</v>
      </c>
      <c r="I19" s="69">
        <f t="shared" si="0"/>
        <v>0</v>
      </c>
      <c r="J19" s="69">
        <f t="shared" si="1"/>
        <v>0</v>
      </c>
      <c r="K19" s="69">
        <f t="shared" si="2"/>
        <v>0</v>
      </c>
      <c r="L19" s="69">
        <v>0</v>
      </c>
      <c r="M19" s="69">
        <f t="shared" si="3"/>
        <v>0</v>
      </c>
      <c r="N19" s="70"/>
      <c r="O19" s="54"/>
      <c r="Z19" s="64">
        <f t="shared" si="4"/>
        <v>0</v>
      </c>
      <c r="AB19" s="64">
        <f t="shared" si="5"/>
        <v>0</v>
      </c>
      <c r="AC19" s="64">
        <f t="shared" si="6"/>
        <v>0</v>
      </c>
      <c r="AD19" s="64">
        <f t="shared" si="7"/>
        <v>0</v>
      </c>
      <c r="AE19" s="64">
        <f t="shared" si="8"/>
        <v>0</v>
      </c>
      <c r="AF19" s="64">
        <f t="shared" si="9"/>
        <v>0</v>
      </c>
      <c r="AG19" s="64">
        <f t="shared" si="10"/>
        <v>0</v>
      </c>
      <c r="AH19" s="64">
        <f t="shared" si="11"/>
        <v>0</v>
      </c>
      <c r="AI19" s="39" t="s">
        <v>519</v>
      </c>
      <c r="AJ19" s="69">
        <f t="shared" si="12"/>
        <v>0</v>
      </c>
      <c r="AK19" s="69">
        <f t="shared" si="13"/>
        <v>0</v>
      </c>
      <c r="AL19" s="69">
        <f t="shared" si="14"/>
        <v>0</v>
      </c>
      <c r="AN19" s="64">
        <v>21</v>
      </c>
      <c r="AO19" s="64">
        <f>H19*1</f>
        <v>0</v>
      </c>
      <c r="AP19" s="64">
        <f>H19*(1-1)</f>
        <v>0</v>
      </c>
      <c r="AQ19" s="71" t="s">
        <v>7</v>
      </c>
      <c r="AV19" s="64">
        <f t="shared" si="15"/>
        <v>0</v>
      </c>
      <c r="AW19" s="64">
        <f t="shared" si="16"/>
        <v>0</v>
      </c>
      <c r="AX19" s="64">
        <f t="shared" si="17"/>
        <v>0</v>
      </c>
      <c r="AY19" s="66" t="s">
        <v>1621</v>
      </c>
      <c r="AZ19" s="66" t="s">
        <v>1675</v>
      </c>
      <c r="BA19" s="39" t="s">
        <v>1716</v>
      </c>
      <c r="BC19" s="64">
        <f t="shared" si="18"/>
        <v>0</v>
      </c>
      <c r="BD19" s="64">
        <f t="shared" si="19"/>
        <v>0</v>
      </c>
      <c r="BE19" s="64">
        <v>0</v>
      </c>
      <c r="BF19" s="64">
        <f t="shared" si="20"/>
        <v>0</v>
      </c>
      <c r="BH19" s="69">
        <f t="shared" si="21"/>
        <v>0</v>
      </c>
      <c r="BI19" s="69">
        <f t="shared" si="22"/>
        <v>0</v>
      </c>
      <c r="BJ19" s="69">
        <f t="shared" si="23"/>
        <v>0</v>
      </c>
      <c r="BK19" s="69" t="s">
        <v>1726</v>
      </c>
      <c r="BL19" s="64">
        <v>31</v>
      </c>
    </row>
    <row r="20" spans="1:64" s="38" customFormat="1" ht="19.5" customHeight="1">
      <c r="A20" s="60" t="s">
        <v>13</v>
      </c>
      <c r="B20" s="61" t="s">
        <v>519</v>
      </c>
      <c r="C20" s="61" t="s">
        <v>531</v>
      </c>
      <c r="D20" s="142" t="s">
        <v>1044</v>
      </c>
      <c r="E20" s="143"/>
      <c r="F20" s="61" t="s">
        <v>1582</v>
      </c>
      <c r="G20" s="62">
        <v>140.6168</v>
      </c>
      <c r="H20" s="62">
        <v>0</v>
      </c>
      <c r="I20" s="62">
        <f t="shared" si="0"/>
        <v>0</v>
      </c>
      <c r="J20" s="62">
        <f t="shared" si="1"/>
        <v>0</v>
      </c>
      <c r="K20" s="62">
        <f t="shared" si="2"/>
        <v>0</v>
      </c>
      <c r="L20" s="62">
        <v>0</v>
      </c>
      <c r="M20" s="62">
        <f t="shared" si="3"/>
        <v>0</v>
      </c>
      <c r="N20" s="63"/>
      <c r="O20" s="54"/>
      <c r="Z20" s="64">
        <f t="shared" si="4"/>
        <v>0</v>
      </c>
      <c r="AB20" s="64">
        <f t="shared" si="5"/>
        <v>0</v>
      </c>
      <c r="AC20" s="64">
        <f t="shared" si="6"/>
        <v>0</v>
      </c>
      <c r="AD20" s="64">
        <f t="shared" si="7"/>
        <v>0</v>
      </c>
      <c r="AE20" s="64">
        <f t="shared" si="8"/>
        <v>0</v>
      </c>
      <c r="AF20" s="64">
        <f t="shared" si="9"/>
        <v>0</v>
      </c>
      <c r="AG20" s="64">
        <f t="shared" si="10"/>
        <v>0</v>
      </c>
      <c r="AH20" s="64">
        <f t="shared" si="11"/>
        <v>0</v>
      </c>
      <c r="AI20" s="39" t="s">
        <v>519</v>
      </c>
      <c r="AJ20" s="62">
        <f t="shared" si="12"/>
        <v>0</v>
      </c>
      <c r="AK20" s="62">
        <f t="shared" si="13"/>
        <v>0</v>
      </c>
      <c r="AL20" s="62">
        <f t="shared" si="14"/>
        <v>0</v>
      </c>
      <c r="AN20" s="64">
        <v>21</v>
      </c>
      <c r="AO20" s="64">
        <f>H20*0</f>
        <v>0</v>
      </c>
      <c r="AP20" s="64">
        <f>H20*(1-0)</f>
        <v>0</v>
      </c>
      <c r="AQ20" s="65" t="s">
        <v>7</v>
      </c>
      <c r="AV20" s="64">
        <f t="shared" si="15"/>
        <v>0</v>
      </c>
      <c r="AW20" s="64">
        <f t="shared" si="16"/>
        <v>0</v>
      </c>
      <c r="AX20" s="64">
        <f t="shared" si="17"/>
        <v>0</v>
      </c>
      <c r="AY20" s="66" t="s">
        <v>1621</v>
      </c>
      <c r="AZ20" s="66" t="s">
        <v>1675</v>
      </c>
      <c r="BA20" s="39" t="s">
        <v>1716</v>
      </c>
      <c r="BC20" s="64">
        <f t="shared" si="18"/>
        <v>0</v>
      </c>
      <c r="BD20" s="64">
        <f t="shared" si="19"/>
        <v>0</v>
      </c>
      <c r="BE20" s="64">
        <v>0</v>
      </c>
      <c r="BF20" s="64">
        <f t="shared" si="20"/>
        <v>0</v>
      </c>
      <c r="BH20" s="62">
        <f t="shared" si="21"/>
        <v>0</v>
      </c>
      <c r="BI20" s="62">
        <f t="shared" si="22"/>
        <v>0</v>
      </c>
      <c r="BJ20" s="62">
        <f t="shared" si="23"/>
        <v>0</v>
      </c>
      <c r="BK20" s="62" t="s">
        <v>1725</v>
      </c>
      <c r="BL20" s="64">
        <v>31</v>
      </c>
    </row>
    <row r="21" spans="1:64" s="38" customFormat="1" ht="19.5" customHeight="1">
      <c r="A21" s="67" t="s">
        <v>14</v>
      </c>
      <c r="B21" s="68" t="s">
        <v>519</v>
      </c>
      <c r="C21" s="68" t="s">
        <v>532</v>
      </c>
      <c r="D21" s="144" t="s">
        <v>1045</v>
      </c>
      <c r="E21" s="145"/>
      <c r="F21" s="68" t="s">
        <v>1583</v>
      </c>
      <c r="G21" s="69">
        <v>4</v>
      </c>
      <c r="H21" s="69">
        <v>0</v>
      </c>
      <c r="I21" s="69">
        <f t="shared" si="0"/>
        <v>0</v>
      </c>
      <c r="J21" s="69">
        <f t="shared" si="1"/>
        <v>0</v>
      </c>
      <c r="K21" s="69">
        <f t="shared" si="2"/>
        <v>0</v>
      </c>
      <c r="L21" s="69">
        <v>0</v>
      </c>
      <c r="M21" s="69">
        <f t="shared" si="3"/>
        <v>0</v>
      </c>
      <c r="N21" s="70"/>
      <c r="O21" s="54"/>
      <c r="Z21" s="64">
        <f t="shared" si="4"/>
        <v>0</v>
      </c>
      <c r="AB21" s="64">
        <f t="shared" si="5"/>
        <v>0</v>
      </c>
      <c r="AC21" s="64">
        <f t="shared" si="6"/>
        <v>0</v>
      </c>
      <c r="AD21" s="64">
        <f t="shared" si="7"/>
        <v>0</v>
      </c>
      <c r="AE21" s="64">
        <f t="shared" si="8"/>
        <v>0</v>
      </c>
      <c r="AF21" s="64">
        <f t="shared" si="9"/>
        <v>0</v>
      </c>
      <c r="AG21" s="64">
        <f t="shared" si="10"/>
        <v>0</v>
      </c>
      <c r="AH21" s="64">
        <f t="shared" si="11"/>
        <v>0</v>
      </c>
      <c r="AI21" s="39" t="s">
        <v>519</v>
      </c>
      <c r="AJ21" s="69">
        <f t="shared" si="12"/>
        <v>0</v>
      </c>
      <c r="AK21" s="69">
        <f t="shared" si="13"/>
        <v>0</v>
      </c>
      <c r="AL21" s="69">
        <f t="shared" si="14"/>
        <v>0</v>
      </c>
      <c r="AN21" s="64">
        <v>21</v>
      </c>
      <c r="AO21" s="64">
        <f>H21*1</f>
        <v>0</v>
      </c>
      <c r="AP21" s="64">
        <f>H21*(1-1)</f>
        <v>0</v>
      </c>
      <c r="AQ21" s="71" t="s">
        <v>7</v>
      </c>
      <c r="AV21" s="64">
        <f t="shared" si="15"/>
        <v>0</v>
      </c>
      <c r="AW21" s="64">
        <f t="shared" si="16"/>
        <v>0</v>
      </c>
      <c r="AX21" s="64">
        <f t="shared" si="17"/>
        <v>0</v>
      </c>
      <c r="AY21" s="66" t="s">
        <v>1621</v>
      </c>
      <c r="AZ21" s="66" t="s">
        <v>1675</v>
      </c>
      <c r="BA21" s="39" t="s">
        <v>1716</v>
      </c>
      <c r="BC21" s="64">
        <f t="shared" si="18"/>
        <v>0</v>
      </c>
      <c r="BD21" s="64">
        <f t="shared" si="19"/>
        <v>0</v>
      </c>
      <c r="BE21" s="64">
        <v>0</v>
      </c>
      <c r="BF21" s="64">
        <f t="shared" si="20"/>
        <v>0</v>
      </c>
      <c r="BH21" s="69">
        <f t="shared" si="21"/>
        <v>0</v>
      </c>
      <c r="BI21" s="69">
        <f t="shared" si="22"/>
        <v>0</v>
      </c>
      <c r="BJ21" s="69">
        <f t="shared" si="23"/>
        <v>0</v>
      </c>
      <c r="BK21" s="69" t="s">
        <v>1726</v>
      </c>
      <c r="BL21" s="64">
        <v>31</v>
      </c>
    </row>
    <row r="22" spans="1:47" s="38" customFormat="1" ht="19.5" customHeight="1">
      <c r="A22" s="55"/>
      <c r="B22" s="56" t="s">
        <v>519</v>
      </c>
      <c r="C22" s="56" t="s">
        <v>40</v>
      </c>
      <c r="D22" s="140" t="s">
        <v>1046</v>
      </c>
      <c r="E22" s="141"/>
      <c r="F22" s="57" t="s">
        <v>6</v>
      </c>
      <c r="G22" s="57" t="s">
        <v>6</v>
      </c>
      <c r="H22" s="57" t="s">
        <v>6</v>
      </c>
      <c r="I22" s="58">
        <f>SUM(I23:I26)</f>
        <v>0</v>
      </c>
      <c r="J22" s="58">
        <f>SUM(J23:J26)</f>
        <v>0</v>
      </c>
      <c r="K22" s="58">
        <f>SUM(K23:K26)</f>
        <v>0</v>
      </c>
      <c r="L22" s="39"/>
      <c r="M22" s="58">
        <f>SUM(M23:M26)</f>
        <v>0</v>
      </c>
      <c r="N22" s="59"/>
      <c r="O22" s="54"/>
      <c r="AI22" s="39" t="s">
        <v>519</v>
      </c>
      <c r="AS22" s="58">
        <f>SUM(AJ23:AJ26)</f>
        <v>0</v>
      </c>
      <c r="AT22" s="58">
        <f>SUM(AK23:AK26)</f>
        <v>0</v>
      </c>
      <c r="AU22" s="58">
        <f>SUM(AL23:AL26)</f>
        <v>0</v>
      </c>
    </row>
    <row r="23" spans="1:64" s="38" customFormat="1" ht="19.5" customHeight="1">
      <c r="A23" s="60" t="s">
        <v>15</v>
      </c>
      <c r="B23" s="61" t="s">
        <v>519</v>
      </c>
      <c r="C23" s="61" t="s">
        <v>533</v>
      </c>
      <c r="D23" s="142" t="s">
        <v>1047</v>
      </c>
      <c r="E23" s="143"/>
      <c r="F23" s="61" t="s">
        <v>1582</v>
      </c>
      <c r="G23" s="62">
        <v>9.69672</v>
      </c>
      <c r="H23" s="62">
        <v>0</v>
      </c>
      <c r="I23" s="62">
        <f>G23*AO23</f>
        <v>0</v>
      </c>
      <c r="J23" s="62">
        <f>G23*AP23</f>
        <v>0</v>
      </c>
      <c r="K23" s="62">
        <f>G23*H23</f>
        <v>0</v>
      </c>
      <c r="L23" s="62">
        <v>0</v>
      </c>
      <c r="M23" s="62">
        <f>G23*L23</f>
        <v>0</v>
      </c>
      <c r="N23" s="63"/>
      <c r="O23" s="54"/>
      <c r="Z23" s="64">
        <f>IF(AQ23="5",BJ23,0)</f>
        <v>0</v>
      </c>
      <c r="AB23" s="64">
        <f>IF(AQ23="1",BH23,0)</f>
        <v>0</v>
      </c>
      <c r="AC23" s="64">
        <f>IF(AQ23="1",BI23,0)</f>
        <v>0</v>
      </c>
      <c r="AD23" s="64">
        <f>IF(AQ23="7",BH23,0)</f>
        <v>0</v>
      </c>
      <c r="AE23" s="64">
        <f>IF(AQ23="7",BI23,0)</f>
        <v>0</v>
      </c>
      <c r="AF23" s="64">
        <f>IF(AQ23="2",BH23,0)</f>
        <v>0</v>
      </c>
      <c r="AG23" s="64">
        <f>IF(AQ23="2",BI23,0)</f>
        <v>0</v>
      </c>
      <c r="AH23" s="64">
        <f>IF(AQ23="0",BJ23,0)</f>
        <v>0</v>
      </c>
      <c r="AI23" s="39" t="s">
        <v>519</v>
      </c>
      <c r="AJ23" s="62">
        <f>IF(AN23=0,K23,0)</f>
        <v>0</v>
      </c>
      <c r="AK23" s="62">
        <f>IF(AN23=15,K23,0)</f>
        <v>0</v>
      </c>
      <c r="AL23" s="62">
        <f>IF(AN23=21,K23,0)</f>
        <v>0</v>
      </c>
      <c r="AN23" s="64">
        <v>21</v>
      </c>
      <c r="AO23" s="64">
        <f>H23*0</f>
        <v>0</v>
      </c>
      <c r="AP23" s="64">
        <f>H23*(1-0)</f>
        <v>0</v>
      </c>
      <c r="AQ23" s="65" t="s">
        <v>7</v>
      </c>
      <c r="AV23" s="64">
        <f>AW23+AX23</f>
        <v>0</v>
      </c>
      <c r="AW23" s="64">
        <f>G23*AO23</f>
        <v>0</v>
      </c>
      <c r="AX23" s="64">
        <f>G23*AP23</f>
        <v>0</v>
      </c>
      <c r="AY23" s="66" t="s">
        <v>1622</v>
      </c>
      <c r="AZ23" s="66" t="s">
        <v>1675</v>
      </c>
      <c r="BA23" s="39" t="s">
        <v>1716</v>
      </c>
      <c r="BC23" s="64">
        <f>AW23+AX23</f>
        <v>0</v>
      </c>
      <c r="BD23" s="64">
        <f>H23/(100-BE23)*100</f>
        <v>0</v>
      </c>
      <c r="BE23" s="64">
        <v>0</v>
      </c>
      <c r="BF23" s="64">
        <f>M23</f>
        <v>0</v>
      </c>
      <c r="BH23" s="62">
        <f>G23*AO23</f>
        <v>0</v>
      </c>
      <c r="BI23" s="62">
        <f>G23*AP23</f>
        <v>0</v>
      </c>
      <c r="BJ23" s="62">
        <f>G23*H23</f>
        <v>0</v>
      </c>
      <c r="BK23" s="62" t="s">
        <v>1725</v>
      </c>
      <c r="BL23" s="64">
        <v>34</v>
      </c>
    </row>
    <row r="24" spans="1:64" s="38" customFormat="1" ht="19.5" customHeight="1">
      <c r="A24" s="60" t="s">
        <v>16</v>
      </c>
      <c r="B24" s="61" t="s">
        <v>519</v>
      </c>
      <c r="C24" s="61" t="s">
        <v>534</v>
      </c>
      <c r="D24" s="142" t="s">
        <v>1048</v>
      </c>
      <c r="E24" s="143"/>
      <c r="F24" s="61" t="s">
        <v>1582</v>
      </c>
      <c r="G24" s="62">
        <v>1.6</v>
      </c>
      <c r="H24" s="62">
        <v>0</v>
      </c>
      <c r="I24" s="62">
        <f>G24*AO24</f>
        <v>0</v>
      </c>
      <c r="J24" s="62">
        <f>G24*AP24</f>
        <v>0</v>
      </c>
      <c r="K24" s="62">
        <f>G24*H24</f>
        <v>0</v>
      </c>
      <c r="L24" s="62">
        <v>0</v>
      </c>
      <c r="M24" s="62">
        <f>G24*L24</f>
        <v>0</v>
      </c>
      <c r="N24" s="63"/>
      <c r="O24" s="54"/>
      <c r="Z24" s="64">
        <f>IF(AQ24="5",BJ24,0)</f>
        <v>0</v>
      </c>
      <c r="AB24" s="64">
        <f>IF(AQ24="1",BH24,0)</f>
        <v>0</v>
      </c>
      <c r="AC24" s="64">
        <f>IF(AQ24="1",BI24,0)</f>
        <v>0</v>
      </c>
      <c r="AD24" s="64">
        <f>IF(AQ24="7",BH24,0)</f>
        <v>0</v>
      </c>
      <c r="AE24" s="64">
        <f>IF(AQ24="7",BI24,0)</f>
        <v>0</v>
      </c>
      <c r="AF24" s="64">
        <f>IF(AQ24="2",BH24,0)</f>
        <v>0</v>
      </c>
      <c r="AG24" s="64">
        <f>IF(AQ24="2",BI24,0)</f>
        <v>0</v>
      </c>
      <c r="AH24" s="64">
        <f>IF(AQ24="0",BJ24,0)</f>
        <v>0</v>
      </c>
      <c r="AI24" s="39" t="s">
        <v>519</v>
      </c>
      <c r="AJ24" s="62">
        <f>IF(AN24=0,K24,0)</f>
        <v>0</v>
      </c>
      <c r="AK24" s="62">
        <f>IF(AN24=15,K24,0)</f>
        <v>0</v>
      </c>
      <c r="AL24" s="62">
        <f>IF(AN24=21,K24,0)</f>
        <v>0</v>
      </c>
      <c r="AN24" s="64">
        <v>21</v>
      </c>
      <c r="AO24" s="64">
        <f>H24*0</f>
        <v>0</v>
      </c>
      <c r="AP24" s="64">
        <f>H24*(1-0)</f>
        <v>0</v>
      </c>
      <c r="AQ24" s="65" t="s">
        <v>7</v>
      </c>
      <c r="AV24" s="64">
        <f>AW24+AX24</f>
        <v>0</v>
      </c>
      <c r="AW24" s="64">
        <f>G24*AO24</f>
        <v>0</v>
      </c>
      <c r="AX24" s="64">
        <f>G24*AP24</f>
        <v>0</v>
      </c>
      <c r="AY24" s="66" t="s">
        <v>1622</v>
      </c>
      <c r="AZ24" s="66" t="s">
        <v>1675</v>
      </c>
      <c r="BA24" s="39" t="s">
        <v>1716</v>
      </c>
      <c r="BC24" s="64">
        <f>AW24+AX24</f>
        <v>0</v>
      </c>
      <c r="BD24" s="64">
        <f>H24/(100-BE24)*100</f>
        <v>0</v>
      </c>
      <c r="BE24" s="64">
        <v>0</v>
      </c>
      <c r="BF24" s="64">
        <f>M24</f>
        <v>0</v>
      </c>
      <c r="BH24" s="62">
        <f>G24*AO24</f>
        <v>0</v>
      </c>
      <c r="BI24" s="62">
        <f>G24*AP24</f>
        <v>0</v>
      </c>
      <c r="BJ24" s="62">
        <f>G24*H24</f>
        <v>0</v>
      </c>
      <c r="BK24" s="62" t="s">
        <v>1725</v>
      </c>
      <c r="BL24" s="64">
        <v>34</v>
      </c>
    </row>
    <row r="25" spans="1:64" s="38" customFormat="1" ht="19.5" customHeight="1">
      <c r="A25" s="60" t="s">
        <v>17</v>
      </c>
      <c r="B25" s="61" t="s">
        <v>519</v>
      </c>
      <c r="C25" s="61" t="s">
        <v>535</v>
      </c>
      <c r="D25" s="142" t="s">
        <v>1049</v>
      </c>
      <c r="E25" s="143"/>
      <c r="F25" s="61" t="s">
        <v>1582</v>
      </c>
      <c r="G25" s="62">
        <v>8.99</v>
      </c>
      <c r="H25" s="62">
        <v>0</v>
      </c>
      <c r="I25" s="62">
        <f>G25*AO25</f>
        <v>0</v>
      </c>
      <c r="J25" s="62">
        <f>G25*AP25</f>
        <v>0</v>
      </c>
      <c r="K25" s="62">
        <f>G25*H25</f>
        <v>0</v>
      </c>
      <c r="L25" s="62">
        <v>0</v>
      </c>
      <c r="M25" s="62">
        <f>G25*L25</f>
        <v>0</v>
      </c>
      <c r="N25" s="63"/>
      <c r="O25" s="54"/>
      <c r="Z25" s="64">
        <f>IF(AQ25="5",BJ25,0)</f>
        <v>0</v>
      </c>
      <c r="AB25" s="64">
        <f>IF(AQ25="1",BH25,0)</f>
        <v>0</v>
      </c>
      <c r="AC25" s="64">
        <f>IF(AQ25="1",BI25,0)</f>
        <v>0</v>
      </c>
      <c r="AD25" s="64">
        <f>IF(AQ25="7",BH25,0)</f>
        <v>0</v>
      </c>
      <c r="AE25" s="64">
        <f>IF(AQ25="7",BI25,0)</f>
        <v>0</v>
      </c>
      <c r="AF25" s="64">
        <f>IF(AQ25="2",BH25,0)</f>
        <v>0</v>
      </c>
      <c r="AG25" s="64">
        <f>IF(AQ25="2",BI25,0)</f>
        <v>0</v>
      </c>
      <c r="AH25" s="64">
        <f>IF(AQ25="0",BJ25,0)</f>
        <v>0</v>
      </c>
      <c r="AI25" s="39" t="s">
        <v>519</v>
      </c>
      <c r="AJ25" s="62">
        <f>IF(AN25=0,K25,0)</f>
        <v>0</v>
      </c>
      <c r="AK25" s="62">
        <f>IF(AN25=15,K25,0)</f>
        <v>0</v>
      </c>
      <c r="AL25" s="62">
        <f>IF(AN25=21,K25,0)</f>
        <v>0</v>
      </c>
      <c r="AN25" s="64">
        <v>21</v>
      </c>
      <c r="AO25" s="64">
        <f>H25*0</f>
        <v>0</v>
      </c>
      <c r="AP25" s="64">
        <f>H25*(1-0)</f>
        <v>0</v>
      </c>
      <c r="AQ25" s="65" t="s">
        <v>7</v>
      </c>
      <c r="AV25" s="64">
        <f>AW25+AX25</f>
        <v>0</v>
      </c>
      <c r="AW25" s="64">
        <f>G25*AO25</f>
        <v>0</v>
      </c>
      <c r="AX25" s="64">
        <f>G25*AP25</f>
        <v>0</v>
      </c>
      <c r="AY25" s="66" t="s">
        <v>1622</v>
      </c>
      <c r="AZ25" s="66" t="s">
        <v>1675</v>
      </c>
      <c r="BA25" s="39" t="s">
        <v>1716</v>
      </c>
      <c r="BC25" s="64">
        <f>AW25+AX25</f>
        <v>0</v>
      </c>
      <c r="BD25" s="64">
        <f>H25/(100-BE25)*100</f>
        <v>0</v>
      </c>
      <c r="BE25" s="64">
        <v>0</v>
      </c>
      <c r="BF25" s="64">
        <f>M25</f>
        <v>0</v>
      </c>
      <c r="BH25" s="62">
        <f>G25*AO25</f>
        <v>0</v>
      </c>
      <c r="BI25" s="62">
        <f>G25*AP25</f>
        <v>0</v>
      </c>
      <c r="BJ25" s="62">
        <f>G25*H25</f>
        <v>0</v>
      </c>
      <c r="BK25" s="62" t="s">
        <v>1725</v>
      </c>
      <c r="BL25" s="64">
        <v>34</v>
      </c>
    </row>
    <row r="26" spans="1:64" s="38" customFormat="1" ht="19.5" customHeight="1">
      <c r="A26" s="60" t="s">
        <v>18</v>
      </c>
      <c r="B26" s="61" t="s">
        <v>519</v>
      </c>
      <c r="C26" s="61" t="s">
        <v>536</v>
      </c>
      <c r="D26" s="142" t="s">
        <v>1050</v>
      </c>
      <c r="E26" s="143"/>
      <c r="F26" s="61" t="s">
        <v>1582</v>
      </c>
      <c r="G26" s="62">
        <v>1.32</v>
      </c>
      <c r="H26" s="62">
        <v>0</v>
      </c>
      <c r="I26" s="62">
        <f>G26*AO26</f>
        <v>0</v>
      </c>
      <c r="J26" s="62">
        <f>G26*AP26</f>
        <v>0</v>
      </c>
      <c r="K26" s="62">
        <f>G26*H26</f>
        <v>0</v>
      </c>
      <c r="L26" s="62">
        <v>0</v>
      </c>
      <c r="M26" s="62">
        <f>G26*L26</f>
        <v>0</v>
      </c>
      <c r="N26" s="63"/>
      <c r="O26" s="54"/>
      <c r="Z26" s="64">
        <f>IF(AQ26="5",BJ26,0)</f>
        <v>0</v>
      </c>
      <c r="AB26" s="64">
        <f>IF(AQ26="1",BH26,0)</f>
        <v>0</v>
      </c>
      <c r="AC26" s="64">
        <f>IF(AQ26="1",BI26,0)</f>
        <v>0</v>
      </c>
      <c r="AD26" s="64">
        <f>IF(AQ26="7",BH26,0)</f>
        <v>0</v>
      </c>
      <c r="AE26" s="64">
        <f>IF(AQ26="7",BI26,0)</f>
        <v>0</v>
      </c>
      <c r="AF26" s="64">
        <f>IF(AQ26="2",BH26,0)</f>
        <v>0</v>
      </c>
      <c r="AG26" s="64">
        <f>IF(AQ26="2",BI26,0)</f>
        <v>0</v>
      </c>
      <c r="AH26" s="64">
        <f>IF(AQ26="0",BJ26,0)</f>
        <v>0</v>
      </c>
      <c r="AI26" s="39" t="s">
        <v>519</v>
      </c>
      <c r="AJ26" s="62">
        <f>IF(AN26=0,K26,0)</f>
        <v>0</v>
      </c>
      <c r="AK26" s="62">
        <f>IF(AN26=15,K26,0)</f>
        <v>0</v>
      </c>
      <c r="AL26" s="62">
        <f>IF(AN26=21,K26,0)</f>
        <v>0</v>
      </c>
      <c r="AN26" s="64">
        <v>21</v>
      </c>
      <c r="AO26" s="64">
        <f>H26*0</f>
        <v>0</v>
      </c>
      <c r="AP26" s="64">
        <f>H26*(1-0)</f>
        <v>0</v>
      </c>
      <c r="AQ26" s="65" t="s">
        <v>7</v>
      </c>
      <c r="AV26" s="64">
        <f>AW26+AX26</f>
        <v>0</v>
      </c>
      <c r="AW26" s="64">
        <f>G26*AO26</f>
        <v>0</v>
      </c>
      <c r="AX26" s="64">
        <f>G26*AP26</f>
        <v>0</v>
      </c>
      <c r="AY26" s="66" t="s">
        <v>1622</v>
      </c>
      <c r="AZ26" s="66" t="s">
        <v>1675</v>
      </c>
      <c r="BA26" s="39" t="s">
        <v>1716</v>
      </c>
      <c r="BC26" s="64">
        <f>AW26+AX26</f>
        <v>0</v>
      </c>
      <c r="BD26" s="64">
        <f>H26/(100-BE26)*100</f>
        <v>0</v>
      </c>
      <c r="BE26" s="64">
        <v>0</v>
      </c>
      <c r="BF26" s="64">
        <f>M26</f>
        <v>0</v>
      </c>
      <c r="BH26" s="62">
        <f>G26*AO26</f>
        <v>0</v>
      </c>
      <c r="BI26" s="62">
        <f>G26*AP26</f>
        <v>0</v>
      </c>
      <c r="BJ26" s="62">
        <f>G26*H26</f>
        <v>0</v>
      </c>
      <c r="BK26" s="62" t="s">
        <v>1725</v>
      </c>
      <c r="BL26" s="64">
        <v>34</v>
      </c>
    </row>
    <row r="27" spans="1:47" s="38" customFormat="1" ht="19.5" customHeight="1">
      <c r="A27" s="55"/>
      <c r="B27" s="56" t="s">
        <v>519</v>
      </c>
      <c r="C27" s="56" t="s">
        <v>67</v>
      </c>
      <c r="D27" s="140" t="s">
        <v>1051</v>
      </c>
      <c r="E27" s="141"/>
      <c r="F27" s="57" t="s">
        <v>6</v>
      </c>
      <c r="G27" s="57" t="s">
        <v>6</v>
      </c>
      <c r="H27" s="57" t="s">
        <v>6</v>
      </c>
      <c r="I27" s="58">
        <f>SUM(I28:I35)</f>
        <v>0</v>
      </c>
      <c r="J27" s="58">
        <f>SUM(J28:J35)</f>
        <v>0</v>
      </c>
      <c r="K27" s="58">
        <f>SUM(K28:K35)</f>
        <v>0</v>
      </c>
      <c r="L27" s="39"/>
      <c r="M27" s="58">
        <f>SUM(M28:M35)</f>
        <v>0</v>
      </c>
      <c r="N27" s="59"/>
      <c r="O27" s="54"/>
      <c r="AI27" s="39" t="s">
        <v>519</v>
      </c>
      <c r="AS27" s="58">
        <f>SUM(AJ28:AJ35)</f>
        <v>0</v>
      </c>
      <c r="AT27" s="58">
        <f>SUM(AK28:AK35)</f>
        <v>0</v>
      </c>
      <c r="AU27" s="58">
        <f>SUM(AL28:AL35)</f>
        <v>0</v>
      </c>
    </row>
    <row r="28" spans="1:64" s="38" customFormat="1" ht="19.5" customHeight="1">
      <c r="A28" s="60" t="s">
        <v>19</v>
      </c>
      <c r="B28" s="61" t="s">
        <v>519</v>
      </c>
      <c r="C28" s="61" t="s">
        <v>537</v>
      </c>
      <c r="D28" s="142" t="s">
        <v>1052</v>
      </c>
      <c r="E28" s="143"/>
      <c r="F28" s="61" t="s">
        <v>1582</v>
      </c>
      <c r="G28" s="62">
        <v>294.3</v>
      </c>
      <c r="H28" s="62">
        <v>0</v>
      </c>
      <c r="I28" s="62">
        <f aca="true" t="shared" si="24" ref="I28:I35">G28*AO28</f>
        <v>0</v>
      </c>
      <c r="J28" s="62">
        <f aca="true" t="shared" si="25" ref="J28:J35">G28*AP28</f>
        <v>0</v>
      </c>
      <c r="K28" s="62">
        <f aca="true" t="shared" si="26" ref="K28:K35">G28*H28</f>
        <v>0</v>
      </c>
      <c r="L28" s="62">
        <v>0</v>
      </c>
      <c r="M28" s="62">
        <f aca="true" t="shared" si="27" ref="M28:M35">G28*L28</f>
        <v>0</v>
      </c>
      <c r="N28" s="63"/>
      <c r="O28" s="54"/>
      <c r="Z28" s="64">
        <f aca="true" t="shared" si="28" ref="Z28:Z35">IF(AQ28="5",BJ28,0)</f>
        <v>0</v>
      </c>
      <c r="AB28" s="64">
        <f aca="true" t="shared" si="29" ref="AB28:AB35">IF(AQ28="1",BH28,0)</f>
        <v>0</v>
      </c>
      <c r="AC28" s="64">
        <f aca="true" t="shared" si="30" ref="AC28:AC35">IF(AQ28="1",BI28,0)</f>
        <v>0</v>
      </c>
      <c r="AD28" s="64">
        <f aca="true" t="shared" si="31" ref="AD28:AD35">IF(AQ28="7",BH28,0)</f>
        <v>0</v>
      </c>
      <c r="AE28" s="64">
        <f aca="true" t="shared" si="32" ref="AE28:AE35">IF(AQ28="7",BI28,0)</f>
        <v>0</v>
      </c>
      <c r="AF28" s="64">
        <f aca="true" t="shared" si="33" ref="AF28:AF35">IF(AQ28="2",BH28,0)</f>
        <v>0</v>
      </c>
      <c r="AG28" s="64">
        <f aca="true" t="shared" si="34" ref="AG28:AG35">IF(AQ28="2",BI28,0)</f>
        <v>0</v>
      </c>
      <c r="AH28" s="64">
        <f aca="true" t="shared" si="35" ref="AH28:AH35">IF(AQ28="0",BJ28,0)</f>
        <v>0</v>
      </c>
      <c r="AI28" s="39" t="s">
        <v>519</v>
      </c>
      <c r="AJ28" s="62">
        <f aca="true" t="shared" si="36" ref="AJ28:AJ35">IF(AN28=0,K28,0)</f>
        <v>0</v>
      </c>
      <c r="AK28" s="62">
        <f aca="true" t="shared" si="37" ref="AK28:AK35">IF(AN28=15,K28,0)</f>
        <v>0</v>
      </c>
      <c r="AL28" s="62">
        <f aca="true" t="shared" si="38" ref="AL28:AL35">IF(AN28=21,K28,0)</f>
        <v>0</v>
      </c>
      <c r="AN28" s="64">
        <v>21</v>
      </c>
      <c r="AO28" s="64">
        <f aca="true" t="shared" si="39" ref="AO28:AO35">H28*0</f>
        <v>0</v>
      </c>
      <c r="AP28" s="64">
        <f aca="true" t="shared" si="40" ref="AP28:AP35">H28*(1-0)</f>
        <v>0</v>
      </c>
      <c r="AQ28" s="65" t="s">
        <v>7</v>
      </c>
      <c r="AV28" s="64">
        <f aca="true" t="shared" si="41" ref="AV28:AV35">AW28+AX28</f>
        <v>0</v>
      </c>
      <c r="AW28" s="64">
        <f aca="true" t="shared" si="42" ref="AW28:AW35">G28*AO28</f>
        <v>0</v>
      </c>
      <c r="AX28" s="64">
        <f aca="true" t="shared" si="43" ref="AX28:AX35">G28*AP28</f>
        <v>0</v>
      </c>
      <c r="AY28" s="66" t="s">
        <v>1623</v>
      </c>
      <c r="AZ28" s="66" t="s">
        <v>1676</v>
      </c>
      <c r="BA28" s="39" t="s">
        <v>1716</v>
      </c>
      <c r="BC28" s="64">
        <f aca="true" t="shared" si="44" ref="BC28:BC35">AW28+AX28</f>
        <v>0</v>
      </c>
      <c r="BD28" s="64">
        <f aca="true" t="shared" si="45" ref="BD28:BD35">H28/(100-BE28)*100</f>
        <v>0</v>
      </c>
      <c r="BE28" s="64">
        <v>0</v>
      </c>
      <c r="BF28" s="64">
        <f aca="true" t="shared" si="46" ref="BF28:BF35">M28</f>
        <v>0</v>
      </c>
      <c r="BH28" s="62">
        <f aca="true" t="shared" si="47" ref="BH28:BH35">G28*AO28</f>
        <v>0</v>
      </c>
      <c r="BI28" s="62">
        <f aca="true" t="shared" si="48" ref="BI28:BI35">G28*AP28</f>
        <v>0</v>
      </c>
      <c r="BJ28" s="62">
        <f aca="true" t="shared" si="49" ref="BJ28:BJ35">G28*H28</f>
        <v>0</v>
      </c>
      <c r="BK28" s="62" t="s">
        <v>1725</v>
      </c>
      <c r="BL28" s="64">
        <v>61</v>
      </c>
    </row>
    <row r="29" spans="1:64" s="38" customFormat="1" ht="19.5" customHeight="1">
      <c r="A29" s="60" t="s">
        <v>20</v>
      </c>
      <c r="B29" s="61" t="s">
        <v>519</v>
      </c>
      <c r="C29" s="61" t="s">
        <v>538</v>
      </c>
      <c r="D29" s="142" t="s">
        <v>1053</v>
      </c>
      <c r="E29" s="143"/>
      <c r="F29" s="61" t="s">
        <v>1582</v>
      </c>
      <c r="G29" s="62">
        <v>86.478</v>
      </c>
      <c r="H29" s="62">
        <v>0</v>
      </c>
      <c r="I29" s="62">
        <f t="shared" si="24"/>
        <v>0</v>
      </c>
      <c r="J29" s="62">
        <f t="shared" si="25"/>
        <v>0</v>
      </c>
      <c r="K29" s="62">
        <f t="shared" si="26"/>
        <v>0</v>
      </c>
      <c r="L29" s="62">
        <v>0</v>
      </c>
      <c r="M29" s="62">
        <f t="shared" si="27"/>
        <v>0</v>
      </c>
      <c r="N29" s="63"/>
      <c r="O29" s="54"/>
      <c r="Z29" s="64">
        <f t="shared" si="28"/>
        <v>0</v>
      </c>
      <c r="AB29" s="64">
        <f t="shared" si="29"/>
        <v>0</v>
      </c>
      <c r="AC29" s="64">
        <f t="shared" si="30"/>
        <v>0</v>
      </c>
      <c r="AD29" s="64">
        <f t="shared" si="31"/>
        <v>0</v>
      </c>
      <c r="AE29" s="64">
        <f t="shared" si="32"/>
        <v>0</v>
      </c>
      <c r="AF29" s="64">
        <f t="shared" si="33"/>
        <v>0</v>
      </c>
      <c r="AG29" s="64">
        <f t="shared" si="34"/>
        <v>0</v>
      </c>
      <c r="AH29" s="64">
        <f t="shared" si="35"/>
        <v>0</v>
      </c>
      <c r="AI29" s="39" t="s">
        <v>519</v>
      </c>
      <c r="AJ29" s="62">
        <f t="shared" si="36"/>
        <v>0</v>
      </c>
      <c r="AK29" s="62">
        <f t="shared" si="37"/>
        <v>0</v>
      </c>
      <c r="AL29" s="62">
        <f t="shared" si="38"/>
        <v>0</v>
      </c>
      <c r="AN29" s="64">
        <v>21</v>
      </c>
      <c r="AO29" s="64">
        <f t="shared" si="39"/>
        <v>0</v>
      </c>
      <c r="AP29" s="64">
        <f t="shared" si="40"/>
        <v>0</v>
      </c>
      <c r="AQ29" s="65" t="s">
        <v>7</v>
      </c>
      <c r="AV29" s="64">
        <f t="shared" si="41"/>
        <v>0</v>
      </c>
      <c r="AW29" s="64">
        <f t="shared" si="42"/>
        <v>0</v>
      </c>
      <c r="AX29" s="64">
        <f t="shared" si="43"/>
        <v>0</v>
      </c>
      <c r="AY29" s="66" t="s">
        <v>1623</v>
      </c>
      <c r="AZ29" s="66" t="s">
        <v>1676</v>
      </c>
      <c r="BA29" s="39" t="s">
        <v>1716</v>
      </c>
      <c r="BC29" s="64">
        <f t="shared" si="44"/>
        <v>0</v>
      </c>
      <c r="BD29" s="64">
        <f t="shared" si="45"/>
        <v>0</v>
      </c>
      <c r="BE29" s="64">
        <v>0</v>
      </c>
      <c r="BF29" s="64">
        <f t="shared" si="46"/>
        <v>0</v>
      </c>
      <c r="BH29" s="62">
        <f t="shared" si="47"/>
        <v>0</v>
      </c>
      <c r="BI29" s="62">
        <f t="shared" si="48"/>
        <v>0</v>
      </c>
      <c r="BJ29" s="62">
        <f t="shared" si="49"/>
        <v>0</v>
      </c>
      <c r="BK29" s="62" t="s">
        <v>1725</v>
      </c>
      <c r="BL29" s="64">
        <v>61</v>
      </c>
    </row>
    <row r="30" spans="1:64" s="38" customFormat="1" ht="19.5" customHeight="1">
      <c r="A30" s="60" t="s">
        <v>21</v>
      </c>
      <c r="B30" s="61" t="s">
        <v>519</v>
      </c>
      <c r="C30" s="61" t="s">
        <v>539</v>
      </c>
      <c r="D30" s="142" t="s">
        <v>1054</v>
      </c>
      <c r="E30" s="143"/>
      <c r="F30" s="61" t="s">
        <v>1582</v>
      </c>
      <c r="G30" s="62">
        <v>156.6825</v>
      </c>
      <c r="H30" s="62">
        <v>0</v>
      </c>
      <c r="I30" s="62">
        <f t="shared" si="24"/>
        <v>0</v>
      </c>
      <c r="J30" s="62">
        <f t="shared" si="25"/>
        <v>0</v>
      </c>
      <c r="K30" s="62">
        <f t="shared" si="26"/>
        <v>0</v>
      </c>
      <c r="L30" s="62">
        <v>0</v>
      </c>
      <c r="M30" s="62">
        <f t="shared" si="27"/>
        <v>0</v>
      </c>
      <c r="N30" s="63"/>
      <c r="O30" s="54"/>
      <c r="Z30" s="64">
        <f t="shared" si="28"/>
        <v>0</v>
      </c>
      <c r="AB30" s="64">
        <f t="shared" si="29"/>
        <v>0</v>
      </c>
      <c r="AC30" s="64">
        <f t="shared" si="30"/>
        <v>0</v>
      </c>
      <c r="AD30" s="64">
        <f t="shared" si="31"/>
        <v>0</v>
      </c>
      <c r="AE30" s="64">
        <f t="shared" si="32"/>
        <v>0</v>
      </c>
      <c r="AF30" s="64">
        <f t="shared" si="33"/>
        <v>0</v>
      </c>
      <c r="AG30" s="64">
        <f t="shared" si="34"/>
        <v>0</v>
      </c>
      <c r="AH30" s="64">
        <f t="shared" si="35"/>
        <v>0</v>
      </c>
      <c r="AI30" s="39" t="s">
        <v>519</v>
      </c>
      <c r="AJ30" s="62">
        <f t="shared" si="36"/>
        <v>0</v>
      </c>
      <c r="AK30" s="62">
        <f t="shared" si="37"/>
        <v>0</v>
      </c>
      <c r="AL30" s="62">
        <f t="shared" si="38"/>
        <v>0</v>
      </c>
      <c r="AN30" s="64">
        <v>21</v>
      </c>
      <c r="AO30" s="64">
        <f t="shared" si="39"/>
        <v>0</v>
      </c>
      <c r="AP30" s="64">
        <f t="shared" si="40"/>
        <v>0</v>
      </c>
      <c r="AQ30" s="65" t="s">
        <v>7</v>
      </c>
      <c r="AV30" s="64">
        <f t="shared" si="41"/>
        <v>0</v>
      </c>
      <c r="AW30" s="64">
        <f t="shared" si="42"/>
        <v>0</v>
      </c>
      <c r="AX30" s="64">
        <f t="shared" si="43"/>
        <v>0</v>
      </c>
      <c r="AY30" s="66" t="s">
        <v>1623</v>
      </c>
      <c r="AZ30" s="66" t="s">
        <v>1676</v>
      </c>
      <c r="BA30" s="39" t="s">
        <v>1716</v>
      </c>
      <c r="BC30" s="64">
        <f t="shared" si="44"/>
        <v>0</v>
      </c>
      <c r="BD30" s="64">
        <f t="shared" si="45"/>
        <v>0</v>
      </c>
      <c r="BE30" s="64">
        <v>0</v>
      </c>
      <c r="BF30" s="64">
        <f t="shared" si="46"/>
        <v>0</v>
      </c>
      <c r="BH30" s="62">
        <f t="shared" si="47"/>
        <v>0</v>
      </c>
      <c r="BI30" s="62">
        <f t="shared" si="48"/>
        <v>0</v>
      </c>
      <c r="BJ30" s="62">
        <f t="shared" si="49"/>
        <v>0</v>
      </c>
      <c r="BK30" s="62" t="s">
        <v>1725</v>
      </c>
      <c r="BL30" s="64">
        <v>61</v>
      </c>
    </row>
    <row r="31" spans="1:64" s="38" customFormat="1" ht="19.5" customHeight="1">
      <c r="A31" s="60" t="s">
        <v>22</v>
      </c>
      <c r="B31" s="61" t="s">
        <v>519</v>
      </c>
      <c r="C31" s="61" t="s">
        <v>540</v>
      </c>
      <c r="D31" s="142" t="s">
        <v>1055</v>
      </c>
      <c r="E31" s="143"/>
      <c r="F31" s="61" t="s">
        <v>1582</v>
      </c>
      <c r="G31" s="62">
        <v>820.00028</v>
      </c>
      <c r="H31" s="62">
        <v>0</v>
      </c>
      <c r="I31" s="62">
        <f t="shared" si="24"/>
        <v>0</v>
      </c>
      <c r="J31" s="62">
        <f t="shared" si="25"/>
        <v>0</v>
      </c>
      <c r="K31" s="62">
        <f t="shared" si="26"/>
        <v>0</v>
      </c>
      <c r="L31" s="62">
        <v>0</v>
      </c>
      <c r="M31" s="62">
        <f t="shared" si="27"/>
        <v>0</v>
      </c>
      <c r="N31" s="63"/>
      <c r="O31" s="54"/>
      <c r="Z31" s="64">
        <f t="shared" si="28"/>
        <v>0</v>
      </c>
      <c r="AB31" s="64">
        <f t="shared" si="29"/>
        <v>0</v>
      </c>
      <c r="AC31" s="64">
        <f t="shared" si="30"/>
        <v>0</v>
      </c>
      <c r="AD31" s="64">
        <f t="shared" si="31"/>
        <v>0</v>
      </c>
      <c r="AE31" s="64">
        <f t="shared" si="32"/>
        <v>0</v>
      </c>
      <c r="AF31" s="64">
        <f t="shared" si="33"/>
        <v>0</v>
      </c>
      <c r="AG31" s="64">
        <f t="shared" si="34"/>
        <v>0</v>
      </c>
      <c r="AH31" s="64">
        <f t="shared" si="35"/>
        <v>0</v>
      </c>
      <c r="AI31" s="39" t="s">
        <v>519</v>
      </c>
      <c r="AJ31" s="62">
        <f t="shared" si="36"/>
        <v>0</v>
      </c>
      <c r="AK31" s="62">
        <f t="shared" si="37"/>
        <v>0</v>
      </c>
      <c r="AL31" s="62">
        <f t="shared" si="38"/>
        <v>0</v>
      </c>
      <c r="AN31" s="64">
        <v>21</v>
      </c>
      <c r="AO31" s="64">
        <f t="shared" si="39"/>
        <v>0</v>
      </c>
      <c r="AP31" s="64">
        <f t="shared" si="40"/>
        <v>0</v>
      </c>
      <c r="AQ31" s="65" t="s">
        <v>7</v>
      </c>
      <c r="AV31" s="64">
        <f t="shared" si="41"/>
        <v>0</v>
      </c>
      <c r="AW31" s="64">
        <f t="shared" si="42"/>
        <v>0</v>
      </c>
      <c r="AX31" s="64">
        <f t="shared" si="43"/>
        <v>0</v>
      </c>
      <c r="AY31" s="66" t="s">
        <v>1623</v>
      </c>
      <c r="AZ31" s="66" t="s">
        <v>1676</v>
      </c>
      <c r="BA31" s="39" t="s">
        <v>1716</v>
      </c>
      <c r="BC31" s="64">
        <f t="shared" si="44"/>
        <v>0</v>
      </c>
      <c r="BD31" s="64">
        <f t="shared" si="45"/>
        <v>0</v>
      </c>
      <c r="BE31" s="64">
        <v>0</v>
      </c>
      <c r="BF31" s="64">
        <f t="shared" si="46"/>
        <v>0</v>
      </c>
      <c r="BH31" s="62">
        <f t="shared" si="47"/>
        <v>0</v>
      </c>
      <c r="BI31" s="62">
        <f t="shared" si="48"/>
        <v>0</v>
      </c>
      <c r="BJ31" s="62">
        <f t="shared" si="49"/>
        <v>0</v>
      </c>
      <c r="BK31" s="62" t="s">
        <v>1725</v>
      </c>
      <c r="BL31" s="64">
        <v>61</v>
      </c>
    </row>
    <row r="32" spans="1:64" s="38" customFormat="1" ht="19.5" customHeight="1">
      <c r="A32" s="60" t="s">
        <v>23</v>
      </c>
      <c r="B32" s="61" t="s">
        <v>519</v>
      </c>
      <c r="C32" s="61" t="s">
        <v>541</v>
      </c>
      <c r="D32" s="142" t="s">
        <v>1056</v>
      </c>
      <c r="E32" s="143"/>
      <c r="F32" s="61" t="s">
        <v>1582</v>
      </c>
      <c r="G32" s="62">
        <v>161.028</v>
      </c>
      <c r="H32" s="62">
        <v>0</v>
      </c>
      <c r="I32" s="62">
        <f t="shared" si="24"/>
        <v>0</v>
      </c>
      <c r="J32" s="62">
        <f t="shared" si="25"/>
        <v>0</v>
      </c>
      <c r="K32" s="62">
        <f t="shared" si="26"/>
        <v>0</v>
      </c>
      <c r="L32" s="62">
        <v>0</v>
      </c>
      <c r="M32" s="62">
        <f t="shared" si="27"/>
        <v>0</v>
      </c>
      <c r="N32" s="63"/>
      <c r="O32" s="54"/>
      <c r="Z32" s="64">
        <f t="shared" si="28"/>
        <v>0</v>
      </c>
      <c r="AB32" s="64">
        <f t="shared" si="29"/>
        <v>0</v>
      </c>
      <c r="AC32" s="64">
        <f t="shared" si="30"/>
        <v>0</v>
      </c>
      <c r="AD32" s="64">
        <f t="shared" si="31"/>
        <v>0</v>
      </c>
      <c r="AE32" s="64">
        <f t="shared" si="32"/>
        <v>0</v>
      </c>
      <c r="AF32" s="64">
        <f t="shared" si="33"/>
        <v>0</v>
      </c>
      <c r="AG32" s="64">
        <f t="shared" si="34"/>
        <v>0</v>
      </c>
      <c r="AH32" s="64">
        <f t="shared" si="35"/>
        <v>0</v>
      </c>
      <c r="AI32" s="39" t="s">
        <v>519</v>
      </c>
      <c r="AJ32" s="62">
        <f t="shared" si="36"/>
        <v>0</v>
      </c>
      <c r="AK32" s="62">
        <f t="shared" si="37"/>
        <v>0</v>
      </c>
      <c r="AL32" s="62">
        <f t="shared" si="38"/>
        <v>0</v>
      </c>
      <c r="AN32" s="64">
        <v>21</v>
      </c>
      <c r="AO32" s="64">
        <f t="shared" si="39"/>
        <v>0</v>
      </c>
      <c r="AP32" s="64">
        <f t="shared" si="40"/>
        <v>0</v>
      </c>
      <c r="AQ32" s="65" t="s">
        <v>7</v>
      </c>
      <c r="AV32" s="64">
        <f t="shared" si="41"/>
        <v>0</v>
      </c>
      <c r="AW32" s="64">
        <f t="shared" si="42"/>
        <v>0</v>
      </c>
      <c r="AX32" s="64">
        <f t="shared" si="43"/>
        <v>0</v>
      </c>
      <c r="AY32" s="66" t="s">
        <v>1623</v>
      </c>
      <c r="AZ32" s="66" t="s">
        <v>1676</v>
      </c>
      <c r="BA32" s="39" t="s">
        <v>1716</v>
      </c>
      <c r="BC32" s="64">
        <f t="shared" si="44"/>
        <v>0</v>
      </c>
      <c r="BD32" s="64">
        <f t="shared" si="45"/>
        <v>0</v>
      </c>
      <c r="BE32" s="64">
        <v>0</v>
      </c>
      <c r="BF32" s="64">
        <f t="shared" si="46"/>
        <v>0</v>
      </c>
      <c r="BH32" s="62">
        <f t="shared" si="47"/>
        <v>0</v>
      </c>
      <c r="BI32" s="62">
        <f t="shared" si="48"/>
        <v>0</v>
      </c>
      <c r="BJ32" s="62">
        <f t="shared" si="49"/>
        <v>0</v>
      </c>
      <c r="BK32" s="62" t="s">
        <v>1725</v>
      </c>
      <c r="BL32" s="64">
        <v>61</v>
      </c>
    </row>
    <row r="33" spans="1:64" s="38" customFormat="1" ht="19.5" customHeight="1">
      <c r="A33" s="60" t="s">
        <v>24</v>
      </c>
      <c r="B33" s="61" t="s">
        <v>519</v>
      </c>
      <c r="C33" s="61" t="s">
        <v>542</v>
      </c>
      <c r="D33" s="142" t="s">
        <v>1057</v>
      </c>
      <c r="E33" s="143"/>
      <c r="F33" s="61" t="s">
        <v>1582</v>
      </c>
      <c r="G33" s="62">
        <v>24.325</v>
      </c>
      <c r="H33" s="62">
        <v>0</v>
      </c>
      <c r="I33" s="62">
        <f t="shared" si="24"/>
        <v>0</v>
      </c>
      <c r="J33" s="62">
        <f t="shared" si="25"/>
        <v>0</v>
      </c>
      <c r="K33" s="62">
        <f t="shared" si="26"/>
        <v>0</v>
      </c>
      <c r="L33" s="62">
        <v>0</v>
      </c>
      <c r="M33" s="62">
        <f t="shared" si="27"/>
        <v>0</v>
      </c>
      <c r="N33" s="63"/>
      <c r="O33" s="54"/>
      <c r="Z33" s="64">
        <f t="shared" si="28"/>
        <v>0</v>
      </c>
      <c r="AB33" s="64">
        <f t="shared" si="29"/>
        <v>0</v>
      </c>
      <c r="AC33" s="64">
        <f t="shared" si="30"/>
        <v>0</v>
      </c>
      <c r="AD33" s="64">
        <f t="shared" si="31"/>
        <v>0</v>
      </c>
      <c r="AE33" s="64">
        <f t="shared" si="32"/>
        <v>0</v>
      </c>
      <c r="AF33" s="64">
        <f t="shared" si="33"/>
        <v>0</v>
      </c>
      <c r="AG33" s="64">
        <f t="shared" si="34"/>
        <v>0</v>
      </c>
      <c r="AH33" s="64">
        <f t="shared" si="35"/>
        <v>0</v>
      </c>
      <c r="AI33" s="39" t="s">
        <v>519</v>
      </c>
      <c r="AJ33" s="62">
        <f t="shared" si="36"/>
        <v>0</v>
      </c>
      <c r="AK33" s="62">
        <f t="shared" si="37"/>
        <v>0</v>
      </c>
      <c r="AL33" s="62">
        <f t="shared" si="38"/>
        <v>0</v>
      </c>
      <c r="AN33" s="64">
        <v>21</v>
      </c>
      <c r="AO33" s="64">
        <f t="shared" si="39"/>
        <v>0</v>
      </c>
      <c r="AP33" s="64">
        <f t="shared" si="40"/>
        <v>0</v>
      </c>
      <c r="AQ33" s="65" t="s">
        <v>7</v>
      </c>
      <c r="AV33" s="64">
        <f t="shared" si="41"/>
        <v>0</v>
      </c>
      <c r="AW33" s="64">
        <f t="shared" si="42"/>
        <v>0</v>
      </c>
      <c r="AX33" s="64">
        <f t="shared" si="43"/>
        <v>0</v>
      </c>
      <c r="AY33" s="66" t="s">
        <v>1623</v>
      </c>
      <c r="AZ33" s="66" t="s">
        <v>1676</v>
      </c>
      <c r="BA33" s="39" t="s">
        <v>1716</v>
      </c>
      <c r="BC33" s="64">
        <f t="shared" si="44"/>
        <v>0</v>
      </c>
      <c r="BD33" s="64">
        <f t="shared" si="45"/>
        <v>0</v>
      </c>
      <c r="BE33" s="64">
        <v>0</v>
      </c>
      <c r="BF33" s="64">
        <f t="shared" si="46"/>
        <v>0</v>
      </c>
      <c r="BH33" s="62">
        <f t="shared" si="47"/>
        <v>0</v>
      </c>
      <c r="BI33" s="62">
        <f t="shared" si="48"/>
        <v>0</v>
      </c>
      <c r="BJ33" s="62">
        <f t="shared" si="49"/>
        <v>0</v>
      </c>
      <c r="BK33" s="62" t="s">
        <v>1725</v>
      </c>
      <c r="BL33" s="64">
        <v>61</v>
      </c>
    </row>
    <row r="34" spans="1:64" s="38" customFormat="1" ht="19.5" customHeight="1">
      <c r="A34" s="60" t="s">
        <v>25</v>
      </c>
      <c r="B34" s="61" t="s">
        <v>519</v>
      </c>
      <c r="C34" s="61" t="s">
        <v>542</v>
      </c>
      <c r="D34" s="142" t="s">
        <v>1057</v>
      </c>
      <c r="E34" s="143"/>
      <c r="F34" s="61" t="s">
        <v>1582</v>
      </c>
      <c r="G34" s="62">
        <v>34.56</v>
      </c>
      <c r="H34" s="62">
        <v>0</v>
      </c>
      <c r="I34" s="62">
        <f t="shared" si="24"/>
        <v>0</v>
      </c>
      <c r="J34" s="62">
        <f t="shared" si="25"/>
        <v>0</v>
      </c>
      <c r="K34" s="62">
        <f t="shared" si="26"/>
        <v>0</v>
      </c>
      <c r="L34" s="62">
        <v>0</v>
      </c>
      <c r="M34" s="62">
        <f t="shared" si="27"/>
        <v>0</v>
      </c>
      <c r="N34" s="63"/>
      <c r="O34" s="54"/>
      <c r="Z34" s="64">
        <f t="shared" si="28"/>
        <v>0</v>
      </c>
      <c r="AB34" s="64">
        <f t="shared" si="29"/>
        <v>0</v>
      </c>
      <c r="AC34" s="64">
        <f t="shared" si="30"/>
        <v>0</v>
      </c>
      <c r="AD34" s="64">
        <f t="shared" si="31"/>
        <v>0</v>
      </c>
      <c r="AE34" s="64">
        <f t="shared" si="32"/>
        <v>0</v>
      </c>
      <c r="AF34" s="64">
        <f t="shared" si="33"/>
        <v>0</v>
      </c>
      <c r="AG34" s="64">
        <f t="shared" si="34"/>
        <v>0</v>
      </c>
      <c r="AH34" s="64">
        <f t="shared" si="35"/>
        <v>0</v>
      </c>
      <c r="AI34" s="39" t="s">
        <v>519</v>
      </c>
      <c r="AJ34" s="62">
        <f t="shared" si="36"/>
        <v>0</v>
      </c>
      <c r="AK34" s="62">
        <f t="shared" si="37"/>
        <v>0</v>
      </c>
      <c r="AL34" s="62">
        <f t="shared" si="38"/>
        <v>0</v>
      </c>
      <c r="AN34" s="64">
        <v>21</v>
      </c>
      <c r="AO34" s="64">
        <f t="shared" si="39"/>
        <v>0</v>
      </c>
      <c r="AP34" s="64">
        <f t="shared" si="40"/>
        <v>0</v>
      </c>
      <c r="AQ34" s="65" t="s">
        <v>7</v>
      </c>
      <c r="AV34" s="64">
        <f t="shared" si="41"/>
        <v>0</v>
      </c>
      <c r="AW34" s="64">
        <f t="shared" si="42"/>
        <v>0</v>
      </c>
      <c r="AX34" s="64">
        <f t="shared" si="43"/>
        <v>0</v>
      </c>
      <c r="AY34" s="66" t="s">
        <v>1623</v>
      </c>
      <c r="AZ34" s="66" t="s">
        <v>1676</v>
      </c>
      <c r="BA34" s="39" t="s">
        <v>1716</v>
      </c>
      <c r="BC34" s="64">
        <f t="shared" si="44"/>
        <v>0</v>
      </c>
      <c r="BD34" s="64">
        <f t="shared" si="45"/>
        <v>0</v>
      </c>
      <c r="BE34" s="64">
        <v>0</v>
      </c>
      <c r="BF34" s="64">
        <f t="shared" si="46"/>
        <v>0</v>
      </c>
      <c r="BH34" s="62">
        <f t="shared" si="47"/>
        <v>0</v>
      </c>
      <c r="BI34" s="62">
        <f t="shared" si="48"/>
        <v>0</v>
      </c>
      <c r="BJ34" s="62">
        <f t="shared" si="49"/>
        <v>0</v>
      </c>
      <c r="BK34" s="62" t="s">
        <v>1725</v>
      </c>
      <c r="BL34" s="64">
        <v>61</v>
      </c>
    </row>
    <row r="35" spans="1:64" s="38" customFormat="1" ht="19.5" customHeight="1">
      <c r="A35" s="60" t="s">
        <v>26</v>
      </c>
      <c r="B35" s="61" t="s">
        <v>519</v>
      </c>
      <c r="C35" s="61" t="s">
        <v>543</v>
      </c>
      <c r="D35" s="142" t="s">
        <v>1058</v>
      </c>
      <c r="E35" s="143"/>
      <c r="F35" s="61" t="s">
        <v>1584</v>
      </c>
      <c r="G35" s="62">
        <v>48</v>
      </c>
      <c r="H35" s="62">
        <v>0</v>
      </c>
      <c r="I35" s="62">
        <f t="shared" si="24"/>
        <v>0</v>
      </c>
      <c r="J35" s="62">
        <f t="shared" si="25"/>
        <v>0</v>
      </c>
      <c r="K35" s="62">
        <f t="shared" si="26"/>
        <v>0</v>
      </c>
      <c r="L35" s="62">
        <v>0</v>
      </c>
      <c r="M35" s="62">
        <f t="shared" si="27"/>
        <v>0</v>
      </c>
      <c r="N35" s="63"/>
      <c r="O35" s="54"/>
      <c r="Z35" s="64">
        <f t="shared" si="28"/>
        <v>0</v>
      </c>
      <c r="AB35" s="64">
        <f t="shared" si="29"/>
        <v>0</v>
      </c>
      <c r="AC35" s="64">
        <f t="shared" si="30"/>
        <v>0</v>
      </c>
      <c r="AD35" s="64">
        <f t="shared" si="31"/>
        <v>0</v>
      </c>
      <c r="AE35" s="64">
        <f t="shared" si="32"/>
        <v>0</v>
      </c>
      <c r="AF35" s="64">
        <f t="shared" si="33"/>
        <v>0</v>
      </c>
      <c r="AG35" s="64">
        <f t="shared" si="34"/>
        <v>0</v>
      </c>
      <c r="AH35" s="64">
        <f t="shared" si="35"/>
        <v>0</v>
      </c>
      <c r="AI35" s="39" t="s">
        <v>519</v>
      </c>
      <c r="AJ35" s="62">
        <f t="shared" si="36"/>
        <v>0</v>
      </c>
      <c r="AK35" s="62">
        <f t="shared" si="37"/>
        <v>0</v>
      </c>
      <c r="AL35" s="62">
        <f t="shared" si="38"/>
        <v>0</v>
      </c>
      <c r="AN35" s="64">
        <v>21</v>
      </c>
      <c r="AO35" s="64">
        <f t="shared" si="39"/>
        <v>0</v>
      </c>
      <c r="AP35" s="64">
        <f t="shared" si="40"/>
        <v>0</v>
      </c>
      <c r="AQ35" s="65" t="s">
        <v>7</v>
      </c>
      <c r="AV35" s="64">
        <f t="shared" si="41"/>
        <v>0</v>
      </c>
      <c r="AW35" s="64">
        <f t="shared" si="42"/>
        <v>0</v>
      </c>
      <c r="AX35" s="64">
        <f t="shared" si="43"/>
        <v>0</v>
      </c>
      <c r="AY35" s="66" t="s">
        <v>1623</v>
      </c>
      <c r="AZ35" s="66" t="s">
        <v>1676</v>
      </c>
      <c r="BA35" s="39" t="s">
        <v>1716</v>
      </c>
      <c r="BC35" s="64">
        <f t="shared" si="44"/>
        <v>0</v>
      </c>
      <c r="BD35" s="64">
        <f t="shared" si="45"/>
        <v>0</v>
      </c>
      <c r="BE35" s="64">
        <v>0</v>
      </c>
      <c r="BF35" s="64">
        <f t="shared" si="46"/>
        <v>0</v>
      </c>
      <c r="BH35" s="62">
        <f t="shared" si="47"/>
        <v>0</v>
      </c>
      <c r="BI35" s="62">
        <f t="shared" si="48"/>
        <v>0</v>
      </c>
      <c r="BJ35" s="62">
        <f t="shared" si="49"/>
        <v>0</v>
      </c>
      <c r="BK35" s="62" t="s">
        <v>1725</v>
      </c>
      <c r="BL35" s="64">
        <v>61</v>
      </c>
    </row>
    <row r="36" spans="1:47" s="38" customFormat="1" ht="19.5" customHeight="1">
      <c r="A36" s="55"/>
      <c r="B36" s="56" t="s">
        <v>519</v>
      </c>
      <c r="C36" s="56" t="s">
        <v>69</v>
      </c>
      <c r="D36" s="140" t="s">
        <v>1059</v>
      </c>
      <c r="E36" s="141"/>
      <c r="F36" s="57" t="s">
        <v>6</v>
      </c>
      <c r="G36" s="57" t="s">
        <v>6</v>
      </c>
      <c r="H36" s="57" t="s">
        <v>6</v>
      </c>
      <c r="I36" s="58">
        <f>SUM(I37:I37)</f>
        <v>0</v>
      </c>
      <c r="J36" s="58">
        <f>SUM(J37:J37)</f>
        <v>0</v>
      </c>
      <c r="K36" s="58">
        <f>SUM(K37:K37)</f>
        <v>0</v>
      </c>
      <c r="L36" s="39"/>
      <c r="M36" s="58">
        <f>SUM(M37:M37)</f>
        <v>0</v>
      </c>
      <c r="N36" s="59"/>
      <c r="O36" s="54"/>
      <c r="AI36" s="39" t="s">
        <v>519</v>
      </c>
      <c r="AS36" s="58">
        <f>SUM(AJ37:AJ37)</f>
        <v>0</v>
      </c>
      <c r="AT36" s="58">
        <f>SUM(AK37:AK37)</f>
        <v>0</v>
      </c>
      <c r="AU36" s="58">
        <f>SUM(AL37:AL37)</f>
        <v>0</v>
      </c>
    </row>
    <row r="37" spans="1:64" s="38" customFormat="1" ht="19.5" customHeight="1">
      <c r="A37" s="60" t="s">
        <v>27</v>
      </c>
      <c r="B37" s="61" t="s">
        <v>519</v>
      </c>
      <c r="C37" s="61" t="s">
        <v>544</v>
      </c>
      <c r="D37" s="142" t="s">
        <v>1060</v>
      </c>
      <c r="E37" s="143"/>
      <c r="F37" s="61" t="s">
        <v>1581</v>
      </c>
      <c r="G37" s="62">
        <v>0.6125</v>
      </c>
      <c r="H37" s="62">
        <v>0</v>
      </c>
      <c r="I37" s="62">
        <f>G37*AO37</f>
        <v>0</v>
      </c>
      <c r="J37" s="62">
        <f>G37*AP37</f>
        <v>0</v>
      </c>
      <c r="K37" s="62">
        <f>G37*H37</f>
        <v>0</v>
      </c>
      <c r="L37" s="62">
        <v>0</v>
      </c>
      <c r="M37" s="62">
        <f>G37*L37</f>
        <v>0</v>
      </c>
      <c r="N37" s="63"/>
      <c r="O37" s="54"/>
      <c r="Z37" s="64">
        <f>IF(AQ37="5",BJ37,0)</f>
        <v>0</v>
      </c>
      <c r="AB37" s="64">
        <f>IF(AQ37="1",BH37,0)</f>
        <v>0</v>
      </c>
      <c r="AC37" s="64">
        <f>IF(AQ37="1",BI37,0)</f>
        <v>0</v>
      </c>
      <c r="AD37" s="64">
        <f>IF(AQ37="7",BH37,0)</f>
        <v>0</v>
      </c>
      <c r="AE37" s="64">
        <f>IF(AQ37="7",BI37,0)</f>
        <v>0</v>
      </c>
      <c r="AF37" s="64">
        <f>IF(AQ37="2",BH37,0)</f>
        <v>0</v>
      </c>
      <c r="AG37" s="64">
        <f>IF(AQ37="2",BI37,0)</f>
        <v>0</v>
      </c>
      <c r="AH37" s="64">
        <f>IF(AQ37="0",BJ37,0)</f>
        <v>0</v>
      </c>
      <c r="AI37" s="39" t="s">
        <v>519</v>
      </c>
      <c r="AJ37" s="62">
        <f>IF(AN37=0,K37,0)</f>
        <v>0</v>
      </c>
      <c r="AK37" s="62">
        <f>IF(AN37=15,K37,0)</f>
        <v>0</v>
      </c>
      <c r="AL37" s="62">
        <f>IF(AN37=21,K37,0)</f>
        <v>0</v>
      </c>
      <c r="AN37" s="64">
        <v>21</v>
      </c>
      <c r="AO37" s="64">
        <f>H37*0</f>
        <v>0</v>
      </c>
      <c r="AP37" s="64">
        <f>H37*(1-0)</f>
        <v>0</v>
      </c>
      <c r="AQ37" s="65" t="s">
        <v>7</v>
      </c>
      <c r="AV37" s="64">
        <f>AW37+AX37</f>
        <v>0</v>
      </c>
      <c r="AW37" s="64">
        <f>G37*AO37</f>
        <v>0</v>
      </c>
      <c r="AX37" s="64">
        <f>G37*AP37</f>
        <v>0</v>
      </c>
      <c r="AY37" s="66" t="s">
        <v>1624</v>
      </c>
      <c r="AZ37" s="66" t="s">
        <v>1676</v>
      </c>
      <c r="BA37" s="39" t="s">
        <v>1716</v>
      </c>
      <c r="BC37" s="64">
        <f>AW37+AX37</f>
        <v>0</v>
      </c>
      <c r="BD37" s="64">
        <f>H37/(100-BE37)*100</f>
        <v>0</v>
      </c>
      <c r="BE37" s="64">
        <v>0</v>
      </c>
      <c r="BF37" s="64">
        <f>M37</f>
        <v>0</v>
      </c>
      <c r="BH37" s="62">
        <f>G37*AO37</f>
        <v>0</v>
      </c>
      <c r="BI37" s="62">
        <f>G37*AP37</f>
        <v>0</v>
      </c>
      <c r="BJ37" s="62">
        <f>G37*H37</f>
        <v>0</v>
      </c>
      <c r="BK37" s="62" t="s">
        <v>1725</v>
      </c>
      <c r="BL37" s="64">
        <v>63</v>
      </c>
    </row>
    <row r="38" spans="1:47" s="38" customFormat="1" ht="19.5" customHeight="1">
      <c r="A38" s="55"/>
      <c r="B38" s="56" t="s">
        <v>519</v>
      </c>
      <c r="C38" s="56" t="s">
        <v>70</v>
      </c>
      <c r="D38" s="140" t="s">
        <v>1061</v>
      </c>
      <c r="E38" s="141"/>
      <c r="F38" s="57" t="s">
        <v>6</v>
      </c>
      <c r="G38" s="57" t="s">
        <v>6</v>
      </c>
      <c r="H38" s="57" t="s">
        <v>6</v>
      </c>
      <c r="I38" s="58">
        <f>SUM(I39:I42)</f>
        <v>0</v>
      </c>
      <c r="J38" s="58">
        <f>SUM(J39:J42)</f>
        <v>0</v>
      </c>
      <c r="K38" s="58">
        <f>SUM(K39:K42)</f>
        <v>0</v>
      </c>
      <c r="L38" s="39"/>
      <c r="M38" s="58">
        <f>SUM(M39:M42)</f>
        <v>0</v>
      </c>
      <c r="N38" s="59"/>
      <c r="O38" s="54"/>
      <c r="AI38" s="39" t="s">
        <v>519</v>
      </c>
      <c r="AS38" s="58">
        <f>SUM(AJ39:AJ42)</f>
        <v>0</v>
      </c>
      <c r="AT38" s="58">
        <f>SUM(AK39:AK42)</f>
        <v>0</v>
      </c>
      <c r="AU38" s="58">
        <f>SUM(AL39:AL42)</f>
        <v>0</v>
      </c>
    </row>
    <row r="39" spans="1:64" s="38" customFormat="1" ht="19.5" customHeight="1">
      <c r="A39" s="60" t="s">
        <v>28</v>
      </c>
      <c r="B39" s="61" t="s">
        <v>519</v>
      </c>
      <c r="C39" s="61" t="s">
        <v>545</v>
      </c>
      <c r="D39" s="142" t="s">
        <v>1062</v>
      </c>
      <c r="E39" s="143"/>
      <c r="F39" s="61" t="s">
        <v>1583</v>
      </c>
      <c r="G39" s="62">
        <v>17</v>
      </c>
      <c r="H39" s="62">
        <v>0</v>
      </c>
      <c r="I39" s="62">
        <f>G39*AO39</f>
        <v>0</v>
      </c>
      <c r="J39" s="62">
        <f>G39*AP39</f>
        <v>0</v>
      </c>
      <c r="K39" s="62">
        <f>G39*H39</f>
        <v>0</v>
      </c>
      <c r="L39" s="62">
        <v>0</v>
      </c>
      <c r="M39" s="62">
        <f>G39*L39</f>
        <v>0</v>
      </c>
      <c r="N39" s="63"/>
      <c r="O39" s="54"/>
      <c r="Z39" s="64">
        <f>IF(AQ39="5",BJ39,0)</f>
        <v>0</v>
      </c>
      <c r="AB39" s="64">
        <f>IF(AQ39="1",BH39,0)</f>
        <v>0</v>
      </c>
      <c r="AC39" s="64">
        <f>IF(AQ39="1",BI39,0)</f>
        <v>0</v>
      </c>
      <c r="AD39" s="64">
        <f>IF(AQ39="7",BH39,0)</f>
        <v>0</v>
      </c>
      <c r="AE39" s="64">
        <f>IF(AQ39="7",BI39,0)</f>
        <v>0</v>
      </c>
      <c r="AF39" s="64">
        <f>IF(AQ39="2",BH39,0)</f>
        <v>0</v>
      </c>
      <c r="AG39" s="64">
        <f>IF(AQ39="2",BI39,0)</f>
        <v>0</v>
      </c>
      <c r="AH39" s="64">
        <f>IF(AQ39="0",BJ39,0)</f>
        <v>0</v>
      </c>
      <c r="AI39" s="39" t="s">
        <v>519</v>
      </c>
      <c r="AJ39" s="62">
        <f>IF(AN39=0,K39,0)</f>
        <v>0</v>
      </c>
      <c r="AK39" s="62">
        <f>IF(AN39=15,K39,0)</f>
        <v>0</v>
      </c>
      <c r="AL39" s="62">
        <f>IF(AN39=21,K39,0)</f>
        <v>0</v>
      </c>
      <c r="AN39" s="64">
        <v>21</v>
      </c>
      <c r="AO39" s="64">
        <f>H39*0</f>
        <v>0</v>
      </c>
      <c r="AP39" s="64">
        <f>H39*(1-0)</f>
        <v>0</v>
      </c>
      <c r="AQ39" s="65" t="s">
        <v>7</v>
      </c>
      <c r="AV39" s="64">
        <f>AW39+AX39</f>
        <v>0</v>
      </c>
      <c r="AW39" s="64">
        <f>G39*AO39</f>
        <v>0</v>
      </c>
      <c r="AX39" s="64">
        <f>G39*AP39</f>
        <v>0</v>
      </c>
      <c r="AY39" s="66" t="s">
        <v>1625</v>
      </c>
      <c r="AZ39" s="66" t="s">
        <v>1676</v>
      </c>
      <c r="BA39" s="39" t="s">
        <v>1716</v>
      </c>
      <c r="BC39" s="64">
        <f>AW39+AX39</f>
        <v>0</v>
      </c>
      <c r="BD39" s="64">
        <f>H39/(100-BE39)*100</f>
        <v>0</v>
      </c>
      <c r="BE39" s="64">
        <v>0</v>
      </c>
      <c r="BF39" s="64">
        <f>M39</f>
        <v>0</v>
      </c>
      <c r="BH39" s="62">
        <f>G39*AO39</f>
        <v>0</v>
      </c>
      <c r="BI39" s="62">
        <f>G39*AP39</f>
        <v>0</v>
      </c>
      <c r="BJ39" s="62">
        <f>G39*H39</f>
        <v>0</v>
      </c>
      <c r="BK39" s="62" t="s">
        <v>1725</v>
      </c>
      <c r="BL39" s="64">
        <v>64</v>
      </c>
    </row>
    <row r="40" spans="1:64" s="38" customFormat="1" ht="19.5" customHeight="1">
      <c r="A40" s="60" t="s">
        <v>29</v>
      </c>
      <c r="B40" s="61" t="s">
        <v>519</v>
      </c>
      <c r="C40" s="61" t="s">
        <v>546</v>
      </c>
      <c r="D40" s="142" t="s">
        <v>1063</v>
      </c>
      <c r="E40" s="143"/>
      <c r="F40" s="61" t="s">
        <v>1583</v>
      </c>
      <c r="G40" s="62">
        <v>2</v>
      </c>
      <c r="H40" s="62">
        <v>0</v>
      </c>
      <c r="I40" s="62">
        <f>G40*AO40</f>
        <v>0</v>
      </c>
      <c r="J40" s="62">
        <f>G40*AP40</f>
        <v>0</v>
      </c>
      <c r="K40" s="62">
        <f>G40*H40</f>
        <v>0</v>
      </c>
      <c r="L40" s="62">
        <v>0</v>
      </c>
      <c r="M40" s="62">
        <f>G40*L40</f>
        <v>0</v>
      </c>
      <c r="N40" s="63"/>
      <c r="O40" s="54"/>
      <c r="Z40" s="64">
        <f>IF(AQ40="5",BJ40,0)</f>
        <v>0</v>
      </c>
      <c r="AB40" s="64">
        <f>IF(AQ40="1",BH40,0)</f>
        <v>0</v>
      </c>
      <c r="AC40" s="64">
        <f>IF(AQ40="1",BI40,0)</f>
        <v>0</v>
      </c>
      <c r="AD40" s="64">
        <f>IF(AQ40="7",BH40,0)</f>
        <v>0</v>
      </c>
      <c r="AE40" s="64">
        <f>IF(AQ40="7",BI40,0)</f>
        <v>0</v>
      </c>
      <c r="AF40" s="64">
        <f>IF(AQ40="2",BH40,0)</f>
        <v>0</v>
      </c>
      <c r="AG40" s="64">
        <f>IF(AQ40="2",BI40,0)</f>
        <v>0</v>
      </c>
      <c r="AH40" s="64">
        <f>IF(AQ40="0",BJ40,0)</f>
        <v>0</v>
      </c>
      <c r="AI40" s="39" t="s">
        <v>519</v>
      </c>
      <c r="AJ40" s="62">
        <f>IF(AN40=0,K40,0)</f>
        <v>0</v>
      </c>
      <c r="AK40" s="62">
        <f>IF(AN40=15,K40,0)</f>
        <v>0</v>
      </c>
      <c r="AL40" s="62">
        <f>IF(AN40=21,K40,0)</f>
        <v>0</v>
      </c>
      <c r="AN40" s="64">
        <v>21</v>
      </c>
      <c r="AO40" s="64">
        <f>H40*0</f>
        <v>0</v>
      </c>
      <c r="AP40" s="64">
        <f>H40*(1-0)</f>
        <v>0</v>
      </c>
      <c r="AQ40" s="65" t="s">
        <v>7</v>
      </c>
      <c r="AV40" s="64">
        <f>AW40+AX40</f>
        <v>0</v>
      </c>
      <c r="AW40" s="64">
        <f>G40*AO40</f>
        <v>0</v>
      </c>
      <c r="AX40" s="64">
        <f>G40*AP40</f>
        <v>0</v>
      </c>
      <c r="AY40" s="66" t="s">
        <v>1625</v>
      </c>
      <c r="AZ40" s="66" t="s">
        <v>1676</v>
      </c>
      <c r="BA40" s="39" t="s">
        <v>1716</v>
      </c>
      <c r="BC40" s="64">
        <f>AW40+AX40</f>
        <v>0</v>
      </c>
      <c r="BD40" s="64">
        <f>H40/(100-BE40)*100</f>
        <v>0</v>
      </c>
      <c r="BE40" s="64">
        <v>0</v>
      </c>
      <c r="BF40" s="64">
        <f>M40</f>
        <v>0</v>
      </c>
      <c r="BH40" s="62">
        <f>G40*AO40</f>
        <v>0</v>
      </c>
      <c r="BI40" s="62">
        <f>G40*AP40</f>
        <v>0</v>
      </c>
      <c r="BJ40" s="62">
        <f>G40*H40</f>
        <v>0</v>
      </c>
      <c r="BK40" s="62" t="s">
        <v>1725</v>
      </c>
      <c r="BL40" s="64">
        <v>64</v>
      </c>
    </row>
    <row r="41" spans="1:64" s="38" customFormat="1" ht="19.5" customHeight="1">
      <c r="A41" s="60" t="s">
        <v>30</v>
      </c>
      <c r="B41" s="61" t="s">
        <v>519</v>
      </c>
      <c r="C41" s="61" t="s">
        <v>547</v>
      </c>
      <c r="D41" s="142" t="s">
        <v>1064</v>
      </c>
      <c r="E41" s="143"/>
      <c r="F41" s="61" t="s">
        <v>1583</v>
      </c>
      <c r="G41" s="62">
        <v>12</v>
      </c>
      <c r="H41" s="62">
        <v>0</v>
      </c>
      <c r="I41" s="62">
        <f>G41*AO41</f>
        <v>0</v>
      </c>
      <c r="J41" s="62">
        <f>G41*AP41</f>
        <v>0</v>
      </c>
      <c r="K41" s="62">
        <f>G41*H41</f>
        <v>0</v>
      </c>
      <c r="L41" s="62">
        <v>0</v>
      </c>
      <c r="M41" s="62">
        <f>G41*L41</f>
        <v>0</v>
      </c>
      <c r="N41" s="63"/>
      <c r="O41" s="54"/>
      <c r="Z41" s="64">
        <f>IF(AQ41="5",BJ41,0)</f>
        <v>0</v>
      </c>
      <c r="AB41" s="64">
        <f>IF(AQ41="1",BH41,0)</f>
        <v>0</v>
      </c>
      <c r="AC41" s="64">
        <f>IF(AQ41="1",BI41,0)</f>
        <v>0</v>
      </c>
      <c r="AD41" s="64">
        <f>IF(AQ41="7",BH41,0)</f>
        <v>0</v>
      </c>
      <c r="AE41" s="64">
        <f>IF(AQ41="7",BI41,0)</f>
        <v>0</v>
      </c>
      <c r="AF41" s="64">
        <f>IF(AQ41="2",BH41,0)</f>
        <v>0</v>
      </c>
      <c r="AG41" s="64">
        <f>IF(AQ41="2",BI41,0)</f>
        <v>0</v>
      </c>
      <c r="AH41" s="64">
        <f>IF(AQ41="0",BJ41,0)</f>
        <v>0</v>
      </c>
      <c r="AI41" s="39" t="s">
        <v>519</v>
      </c>
      <c r="AJ41" s="62">
        <f>IF(AN41=0,K41,0)</f>
        <v>0</v>
      </c>
      <c r="AK41" s="62">
        <f>IF(AN41=15,K41,0)</f>
        <v>0</v>
      </c>
      <c r="AL41" s="62">
        <f>IF(AN41=21,K41,0)</f>
        <v>0</v>
      </c>
      <c r="AN41" s="64">
        <v>21</v>
      </c>
      <c r="AO41" s="64">
        <f>H41*0</f>
        <v>0</v>
      </c>
      <c r="AP41" s="64">
        <f>H41*(1-0)</f>
        <v>0</v>
      </c>
      <c r="AQ41" s="65" t="s">
        <v>7</v>
      </c>
      <c r="AV41" s="64">
        <f>AW41+AX41</f>
        <v>0</v>
      </c>
      <c r="AW41" s="64">
        <f>G41*AO41</f>
        <v>0</v>
      </c>
      <c r="AX41" s="64">
        <f>G41*AP41</f>
        <v>0</v>
      </c>
      <c r="AY41" s="66" t="s">
        <v>1625</v>
      </c>
      <c r="AZ41" s="66" t="s">
        <v>1676</v>
      </c>
      <c r="BA41" s="39" t="s">
        <v>1716</v>
      </c>
      <c r="BC41" s="64">
        <f>AW41+AX41</f>
        <v>0</v>
      </c>
      <c r="BD41" s="64">
        <f>H41/(100-BE41)*100</f>
        <v>0</v>
      </c>
      <c r="BE41" s="64">
        <v>0</v>
      </c>
      <c r="BF41" s="64">
        <f>M41</f>
        <v>0</v>
      </c>
      <c r="BH41" s="62">
        <f>G41*AO41</f>
        <v>0</v>
      </c>
      <c r="BI41" s="62">
        <f>G41*AP41</f>
        <v>0</v>
      </c>
      <c r="BJ41" s="62">
        <f>G41*H41</f>
        <v>0</v>
      </c>
      <c r="BK41" s="62" t="s">
        <v>1725</v>
      </c>
      <c r="BL41" s="64">
        <v>64</v>
      </c>
    </row>
    <row r="42" spans="1:64" s="38" customFormat="1" ht="19.5" customHeight="1">
      <c r="A42" s="60" t="s">
        <v>31</v>
      </c>
      <c r="B42" s="61" t="s">
        <v>519</v>
      </c>
      <c r="C42" s="61" t="s">
        <v>548</v>
      </c>
      <c r="D42" s="142" t="s">
        <v>1065</v>
      </c>
      <c r="E42" s="143"/>
      <c r="F42" s="61" t="s">
        <v>1583</v>
      </c>
      <c r="G42" s="62">
        <v>3</v>
      </c>
      <c r="H42" s="62">
        <v>0</v>
      </c>
      <c r="I42" s="62">
        <f>G42*AO42</f>
        <v>0</v>
      </c>
      <c r="J42" s="62">
        <f>G42*AP42</f>
        <v>0</v>
      </c>
      <c r="K42" s="62">
        <f>G42*H42</f>
        <v>0</v>
      </c>
      <c r="L42" s="62">
        <v>0</v>
      </c>
      <c r="M42" s="62">
        <f>G42*L42</f>
        <v>0</v>
      </c>
      <c r="N42" s="63"/>
      <c r="O42" s="54"/>
      <c r="Z42" s="64">
        <f>IF(AQ42="5",BJ42,0)</f>
        <v>0</v>
      </c>
      <c r="AB42" s="64">
        <f>IF(AQ42="1",BH42,0)</f>
        <v>0</v>
      </c>
      <c r="AC42" s="64">
        <f>IF(AQ42="1",BI42,0)</f>
        <v>0</v>
      </c>
      <c r="AD42" s="64">
        <f>IF(AQ42="7",BH42,0)</f>
        <v>0</v>
      </c>
      <c r="AE42" s="64">
        <f>IF(AQ42="7",BI42,0)</f>
        <v>0</v>
      </c>
      <c r="AF42" s="64">
        <f>IF(AQ42="2",BH42,0)</f>
        <v>0</v>
      </c>
      <c r="AG42" s="64">
        <f>IF(AQ42="2",BI42,0)</f>
        <v>0</v>
      </c>
      <c r="AH42" s="64">
        <f>IF(AQ42="0",BJ42,0)</f>
        <v>0</v>
      </c>
      <c r="AI42" s="39" t="s">
        <v>519</v>
      </c>
      <c r="AJ42" s="62">
        <f>IF(AN42=0,K42,0)</f>
        <v>0</v>
      </c>
      <c r="AK42" s="62">
        <f>IF(AN42=15,K42,0)</f>
        <v>0</v>
      </c>
      <c r="AL42" s="62">
        <f>IF(AN42=21,K42,0)</f>
        <v>0</v>
      </c>
      <c r="AN42" s="64">
        <v>21</v>
      </c>
      <c r="AO42" s="64">
        <f>H42*0</f>
        <v>0</v>
      </c>
      <c r="AP42" s="64">
        <f>H42*(1-0)</f>
        <v>0</v>
      </c>
      <c r="AQ42" s="65" t="s">
        <v>7</v>
      </c>
      <c r="AV42" s="64">
        <f>AW42+AX42</f>
        <v>0</v>
      </c>
      <c r="AW42" s="64">
        <f>G42*AO42</f>
        <v>0</v>
      </c>
      <c r="AX42" s="64">
        <f>G42*AP42</f>
        <v>0</v>
      </c>
      <c r="AY42" s="66" t="s">
        <v>1625</v>
      </c>
      <c r="AZ42" s="66" t="s">
        <v>1676</v>
      </c>
      <c r="BA42" s="39" t="s">
        <v>1716</v>
      </c>
      <c r="BC42" s="64">
        <f>AW42+AX42</f>
        <v>0</v>
      </c>
      <c r="BD42" s="64">
        <f>H42/(100-BE42)*100</f>
        <v>0</v>
      </c>
      <c r="BE42" s="64">
        <v>0</v>
      </c>
      <c r="BF42" s="64">
        <f>M42</f>
        <v>0</v>
      </c>
      <c r="BH42" s="62">
        <f>G42*AO42</f>
        <v>0</v>
      </c>
      <c r="BI42" s="62">
        <f>G42*AP42</f>
        <v>0</v>
      </c>
      <c r="BJ42" s="62">
        <f>G42*H42</f>
        <v>0</v>
      </c>
      <c r="BK42" s="62" t="s">
        <v>1725</v>
      </c>
      <c r="BL42" s="64">
        <v>64</v>
      </c>
    </row>
    <row r="43" spans="1:47" s="38" customFormat="1" ht="19.5" customHeight="1">
      <c r="A43" s="55"/>
      <c r="B43" s="56" t="s">
        <v>519</v>
      </c>
      <c r="C43" s="56" t="s">
        <v>100</v>
      </c>
      <c r="D43" s="140" t="s">
        <v>1066</v>
      </c>
      <c r="E43" s="141"/>
      <c r="F43" s="57" t="s">
        <v>6</v>
      </c>
      <c r="G43" s="57" t="s">
        <v>6</v>
      </c>
      <c r="H43" s="57" t="s">
        <v>6</v>
      </c>
      <c r="I43" s="58">
        <f>SUM(I44:I44)</f>
        <v>0</v>
      </c>
      <c r="J43" s="58">
        <f>SUM(J44:J44)</f>
        <v>0</v>
      </c>
      <c r="K43" s="58">
        <f>SUM(K44:K44)</f>
        <v>0</v>
      </c>
      <c r="L43" s="39"/>
      <c r="M43" s="58">
        <f>SUM(M44:M44)</f>
        <v>0</v>
      </c>
      <c r="N43" s="59"/>
      <c r="O43" s="54"/>
      <c r="AI43" s="39" t="s">
        <v>519</v>
      </c>
      <c r="AS43" s="58">
        <f>SUM(AJ44:AJ44)</f>
        <v>0</v>
      </c>
      <c r="AT43" s="58">
        <f>SUM(AK44:AK44)</f>
        <v>0</v>
      </c>
      <c r="AU43" s="58">
        <f>SUM(AL44:AL44)</f>
        <v>0</v>
      </c>
    </row>
    <row r="44" spans="1:64" s="38" customFormat="1" ht="19.5" customHeight="1">
      <c r="A44" s="60" t="s">
        <v>32</v>
      </c>
      <c r="B44" s="61" t="s">
        <v>519</v>
      </c>
      <c r="C44" s="61" t="s">
        <v>549</v>
      </c>
      <c r="D44" s="142" t="s">
        <v>1067</v>
      </c>
      <c r="E44" s="143"/>
      <c r="F44" s="61" t="s">
        <v>1585</v>
      </c>
      <c r="G44" s="62">
        <v>65</v>
      </c>
      <c r="H44" s="62">
        <v>0</v>
      </c>
      <c r="I44" s="62">
        <f>G44*AO44</f>
        <v>0</v>
      </c>
      <c r="J44" s="62">
        <f>G44*AP44</f>
        <v>0</v>
      </c>
      <c r="K44" s="62">
        <f>G44*H44</f>
        <v>0</v>
      </c>
      <c r="L44" s="62">
        <v>0</v>
      </c>
      <c r="M44" s="62">
        <f>G44*L44</f>
        <v>0</v>
      </c>
      <c r="N44" s="63"/>
      <c r="O44" s="54"/>
      <c r="Z44" s="64">
        <f>IF(AQ44="5",BJ44,0)</f>
        <v>0</v>
      </c>
      <c r="AB44" s="64">
        <f>IF(AQ44="1",BH44,0)</f>
        <v>0</v>
      </c>
      <c r="AC44" s="64">
        <f>IF(AQ44="1",BI44,0)</f>
        <v>0</v>
      </c>
      <c r="AD44" s="64">
        <f>IF(AQ44="7",BH44,0)</f>
        <v>0</v>
      </c>
      <c r="AE44" s="64">
        <f>IF(AQ44="7",BI44,0)</f>
        <v>0</v>
      </c>
      <c r="AF44" s="64">
        <f>IF(AQ44="2",BH44,0)</f>
        <v>0</v>
      </c>
      <c r="AG44" s="64">
        <f>IF(AQ44="2",BI44,0)</f>
        <v>0</v>
      </c>
      <c r="AH44" s="64">
        <f>IF(AQ44="0",BJ44,0)</f>
        <v>0</v>
      </c>
      <c r="AI44" s="39" t="s">
        <v>519</v>
      </c>
      <c r="AJ44" s="62">
        <f>IF(AN44=0,K44,0)</f>
        <v>0</v>
      </c>
      <c r="AK44" s="62">
        <f>IF(AN44=15,K44,0)</f>
        <v>0</v>
      </c>
      <c r="AL44" s="62">
        <f>IF(AN44=21,K44,0)</f>
        <v>0</v>
      </c>
      <c r="AN44" s="64">
        <v>21</v>
      </c>
      <c r="AO44" s="64">
        <f>H44*0</f>
        <v>0</v>
      </c>
      <c r="AP44" s="64">
        <f>H44*(1-0)</f>
        <v>0</v>
      </c>
      <c r="AQ44" s="65" t="s">
        <v>7</v>
      </c>
      <c r="AV44" s="64">
        <f>AW44+AX44</f>
        <v>0</v>
      </c>
      <c r="AW44" s="64">
        <f>G44*AO44</f>
        <v>0</v>
      </c>
      <c r="AX44" s="64">
        <f>G44*AP44</f>
        <v>0</v>
      </c>
      <c r="AY44" s="66" t="s">
        <v>1626</v>
      </c>
      <c r="AZ44" s="66" t="s">
        <v>1677</v>
      </c>
      <c r="BA44" s="39" t="s">
        <v>1716</v>
      </c>
      <c r="BC44" s="64">
        <f>AW44+AX44</f>
        <v>0</v>
      </c>
      <c r="BD44" s="64">
        <f>H44/(100-BE44)*100</f>
        <v>0</v>
      </c>
      <c r="BE44" s="64">
        <v>0</v>
      </c>
      <c r="BF44" s="64">
        <f>M44</f>
        <v>0</v>
      </c>
      <c r="BH44" s="62">
        <f>G44*AO44</f>
        <v>0</v>
      </c>
      <c r="BI44" s="62">
        <f>G44*AP44</f>
        <v>0</v>
      </c>
      <c r="BJ44" s="62">
        <f>G44*H44</f>
        <v>0</v>
      </c>
      <c r="BK44" s="62" t="s">
        <v>1725</v>
      </c>
      <c r="BL44" s="64">
        <v>94</v>
      </c>
    </row>
    <row r="45" spans="1:47" s="38" customFormat="1" ht="19.5" customHeight="1">
      <c r="A45" s="55"/>
      <c r="B45" s="56" t="s">
        <v>519</v>
      </c>
      <c r="C45" s="56" t="s">
        <v>101</v>
      </c>
      <c r="D45" s="140" t="s">
        <v>1068</v>
      </c>
      <c r="E45" s="141"/>
      <c r="F45" s="57" t="s">
        <v>6</v>
      </c>
      <c r="G45" s="57" t="s">
        <v>6</v>
      </c>
      <c r="H45" s="57" t="s">
        <v>6</v>
      </c>
      <c r="I45" s="58">
        <f>SUM(I46:I46)</f>
        <v>0</v>
      </c>
      <c r="J45" s="58">
        <f>SUM(J46:J46)</f>
        <v>0</v>
      </c>
      <c r="K45" s="58">
        <f>SUM(K46:K46)</f>
        <v>0</v>
      </c>
      <c r="L45" s="39"/>
      <c r="M45" s="58">
        <f>SUM(M46:M46)</f>
        <v>0</v>
      </c>
      <c r="N45" s="59"/>
      <c r="O45" s="54"/>
      <c r="AI45" s="39" t="s">
        <v>519</v>
      </c>
      <c r="AS45" s="58">
        <f>SUM(AJ46:AJ46)</f>
        <v>0</v>
      </c>
      <c r="AT45" s="58">
        <f>SUM(AK46:AK46)</f>
        <v>0</v>
      </c>
      <c r="AU45" s="58">
        <f>SUM(AL46:AL46)</f>
        <v>0</v>
      </c>
    </row>
    <row r="46" spans="1:64" s="38" customFormat="1" ht="19.5" customHeight="1">
      <c r="A46" s="60" t="s">
        <v>33</v>
      </c>
      <c r="B46" s="61" t="s">
        <v>519</v>
      </c>
      <c r="C46" s="61" t="s">
        <v>550</v>
      </c>
      <c r="D46" s="142" t="s">
        <v>1069</v>
      </c>
      <c r="E46" s="143"/>
      <c r="F46" s="61" t="s">
        <v>1582</v>
      </c>
      <c r="G46" s="62">
        <v>1061.82</v>
      </c>
      <c r="H46" s="62">
        <v>0</v>
      </c>
      <c r="I46" s="62">
        <f>G46*AO46</f>
        <v>0</v>
      </c>
      <c r="J46" s="62">
        <f>G46*AP46</f>
        <v>0</v>
      </c>
      <c r="K46" s="62">
        <f>G46*H46</f>
        <v>0</v>
      </c>
      <c r="L46" s="62">
        <v>0</v>
      </c>
      <c r="M46" s="62">
        <f>G46*L46</f>
        <v>0</v>
      </c>
      <c r="N46" s="63"/>
      <c r="O46" s="54"/>
      <c r="Z46" s="64">
        <f>IF(AQ46="5",BJ46,0)</f>
        <v>0</v>
      </c>
      <c r="AB46" s="64">
        <f>IF(AQ46="1",BH46,0)</f>
        <v>0</v>
      </c>
      <c r="AC46" s="64">
        <f>IF(AQ46="1",BI46,0)</f>
        <v>0</v>
      </c>
      <c r="AD46" s="64">
        <f>IF(AQ46="7",BH46,0)</f>
        <v>0</v>
      </c>
      <c r="AE46" s="64">
        <f>IF(AQ46="7",BI46,0)</f>
        <v>0</v>
      </c>
      <c r="AF46" s="64">
        <f>IF(AQ46="2",BH46,0)</f>
        <v>0</v>
      </c>
      <c r="AG46" s="64">
        <f>IF(AQ46="2",BI46,0)</f>
        <v>0</v>
      </c>
      <c r="AH46" s="64">
        <f>IF(AQ46="0",BJ46,0)</f>
        <v>0</v>
      </c>
      <c r="AI46" s="39" t="s">
        <v>519</v>
      </c>
      <c r="AJ46" s="62">
        <f>IF(AN46=0,K46,0)</f>
        <v>0</v>
      </c>
      <c r="AK46" s="62">
        <f>IF(AN46=15,K46,0)</f>
        <v>0</v>
      </c>
      <c r="AL46" s="62">
        <f>IF(AN46=21,K46,0)</f>
        <v>0</v>
      </c>
      <c r="AN46" s="64">
        <v>21</v>
      </c>
      <c r="AO46" s="64">
        <f>H46*0</f>
        <v>0</v>
      </c>
      <c r="AP46" s="64">
        <f>H46*(1-0)</f>
        <v>0</v>
      </c>
      <c r="AQ46" s="65" t="s">
        <v>7</v>
      </c>
      <c r="AV46" s="64">
        <f>AW46+AX46</f>
        <v>0</v>
      </c>
      <c r="AW46" s="64">
        <f>G46*AO46</f>
        <v>0</v>
      </c>
      <c r="AX46" s="64">
        <f>G46*AP46</f>
        <v>0</v>
      </c>
      <c r="AY46" s="66" t="s">
        <v>1627</v>
      </c>
      <c r="AZ46" s="66" t="s">
        <v>1677</v>
      </c>
      <c r="BA46" s="39" t="s">
        <v>1716</v>
      </c>
      <c r="BC46" s="64">
        <f>AW46+AX46</f>
        <v>0</v>
      </c>
      <c r="BD46" s="64">
        <f>H46/(100-BE46)*100</f>
        <v>0</v>
      </c>
      <c r="BE46" s="64">
        <v>0</v>
      </c>
      <c r="BF46" s="64">
        <f>M46</f>
        <v>0</v>
      </c>
      <c r="BH46" s="62">
        <f>G46*AO46</f>
        <v>0</v>
      </c>
      <c r="BI46" s="62">
        <f>G46*AP46</f>
        <v>0</v>
      </c>
      <c r="BJ46" s="62">
        <f>G46*H46</f>
        <v>0</v>
      </c>
      <c r="BK46" s="62" t="s">
        <v>1725</v>
      </c>
      <c r="BL46" s="64">
        <v>95</v>
      </c>
    </row>
    <row r="47" spans="1:47" s="38" customFormat="1" ht="19.5" customHeight="1">
      <c r="A47" s="55"/>
      <c r="B47" s="56" t="s">
        <v>519</v>
      </c>
      <c r="C47" s="56" t="s">
        <v>102</v>
      </c>
      <c r="D47" s="140" t="s">
        <v>1070</v>
      </c>
      <c r="E47" s="141"/>
      <c r="F47" s="57" t="s">
        <v>6</v>
      </c>
      <c r="G47" s="57" t="s">
        <v>6</v>
      </c>
      <c r="H47" s="57" t="s">
        <v>6</v>
      </c>
      <c r="I47" s="58">
        <f>SUM(I48:I58)</f>
        <v>0</v>
      </c>
      <c r="J47" s="58">
        <f>SUM(J48:J58)</f>
        <v>0</v>
      </c>
      <c r="K47" s="58">
        <f>SUM(K48:K58)</f>
        <v>0</v>
      </c>
      <c r="L47" s="39"/>
      <c r="M47" s="58">
        <f>SUM(M48:M58)</f>
        <v>0.6545</v>
      </c>
      <c r="N47" s="59"/>
      <c r="O47" s="54"/>
      <c r="AI47" s="39" t="s">
        <v>519</v>
      </c>
      <c r="AS47" s="58">
        <f>SUM(AJ48:AJ58)</f>
        <v>0</v>
      </c>
      <c r="AT47" s="58">
        <f>SUM(AK48:AK58)</f>
        <v>0</v>
      </c>
      <c r="AU47" s="58">
        <f>SUM(AL48:AL58)</f>
        <v>0</v>
      </c>
    </row>
    <row r="48" spans="1:64" s="38" customFormat="1" ht="19.5" customHeight="1">
      <c r="A48" s="60" t="s">
        <v>34</v>
      </c>
      <c r="B48" s="61" t="s">
        <v>519</v>
      </c>
      <c r="C48" s="61" t="s">
        <v>551</v>
      </c>
      <c r="D48" s="142" t="s">
        <v>1071</v>
      </c>
      <c r="E48" s="143"/>
      <c r="F48" s="61" t="s">
        <v>1581</v>
      </c>
      <c r="G48" s="62">
        <v>2.7904</v>
      </c>
      <c r="H48" s="62">
        <v>0</v>
      </c>
      <c r="I48" s="62">
        <f aca="true" t="shared" si="50" ref="I48:I58">G48*AO48</f>
        <v>0</v>
      </c>
      <c r="J48" s="62">
        <f aca="true" t="shared" si="51" ref="J48:J58">G48*AP48</f>
        <v>0</v>
      </c>
      <c r="K48" s="62">
        <f aca="true" t="shared" si="52" ref="K48:K58">G48*H48</f>
        <v>0</v>
      </c>
      <c r="L48" s="62">
        <v>0</v>
      </c>
      <c r="M48" s="62">
        <f aca="true" t="shared" si="53" ref="M48:M58">G48*L48</f>
        <v>0</v>
      </c>
      <c r="N48" s="63"/>
      <c r="O48" s="54"/>
      <c r="Z48" s="64">
        <f aca="true" t="shared" si="54" ref="Z48:Z58">IF(AQ48="5",BJ48,0)</f>
        <v>0</v>
      </c>
      <c r="AB48" s="64">
        <f aca="true" t="shared" si="55" ref="AB48:AB58">IF(AQ48="1",BH48,0)</f>
        <v>0</v>
      </c>
      <c r="AC48" s="64">
        <f aca="true" t="shared" si="56" ref="AC48:AC58">IF(AQ48="1",BI48,0)</f>
        <v>0</v>
      </c>
      <c r="AD48" s="64">
        <f aca="true" t="shared" si="57" ref="AD48:AD58">IF(AQ48="7",BH48,0)</f>
        <v>0</v>
      </c>
      <c r="AE48" s="64">
        <f aca="true" t="shared" si="58" ref="AE48:AE58">IF(AQ48="7",BI48,0)</f>
        <v>0</v>
      </c>
      <c r="AF48" s="64">
        <f aca="true" t="shared" si="59" ref="AF48:AF58">IF(AQ48="2",BH48,0)</f>
        <v>0</v>
      </c>
      <c r="AG48" s="64">
        <f aca="true" t="shared" si="60" ref="AG48:AG58">IF(AQ48="2",BI48,0)</f>
        <v>0</v>
      </c>
      <c r="AH48" s="64">
        <f aca="true" t="shared" si="61" ref="AH48:AH58">IF(AQ48="0",BJ48,0)</f>
        <v>0</v>
      </c>
      <c r="AI48" s="39" t="s">
        <v>519</v>
      </c>
      <c r="AJ48" s="62">
        <f aca="true" t="shared" si="62" ref="AJ48:AJ58">IF(AN48=0,K48,0)</f>
        <v>0</v>
      </c>
      <c r="AK48" s="62">
        <f aca="true" t="shared" si="63" ref="AK48:AK58">IF(AN48=15,K48,0)</f>
        <v>0</v>
      </c>
      <c r="AL48" s="62">
        <f aca="true" t="shared" si="64" ref="AL48:AL58">IF(AN48=21,K48,0)</f>
        <v>0</v>
      </c>
      <c r="AN48" s="64">
        <v>21</v>
      </c>
      <c r="AO48" s="64">
        <f aca="true" t="shared" si="65" ref="AO48:AO58">H48*0</f>
        <v>0</v>
      </c>
      <c r="AP48" s="64">
        <f aca="true" t="shared" si="66" ref="AP48:AP58">H48*(1-0)</f>
        <v>0</v>
      </c>
      <c r="AQ48" s="65" t="s">
        <v>7</v>
      </c>
      <c r="AV48" s="64">
        <f aca="true" t="shared" si="67" ref="AV48:AV58">AW48+AX48</f>
        <v>0</v>
      </c>
      <c r="AW48" s="64">
        <f aca="true" t="shared" si="68" ref="AW48:AW58">G48*AO48</f>
        <v>0</v>
      </c>
      <c r="AX48" s="64">
        <f aca="true" t="shared" si="69" ref="AX48:AX58">G48*AP48</f>
        <v>0</v>
      </c>
      <c r="AY48" s="66" t="s">
        <v>1628</v>
      </c>
      <c r="AZ48" s="66" t="s">
        <v>1677</v>
      </c>
      <c r="BA48" s="39" t="s">
        <v>1716</v>
      </c>
      <c r="BC48" s="64">
        <f aca="true" t="shared" si="70" ref="BC48:BC58">AW48+AX48</f>
        <v>0</v>
      </c>
      <c r="BD48" s="64">
        <f aca="true" t="shared" si="71" ref="BD48:BD58">H48/(100-BE48)*100</f>
        <v>0</v>
      </c>
      <c r="BE48" s="64">
        <v>0</v>
      </c>
      <c r="BF48" s="64">
        <f aca="true" t="shared" si="72" ref="BF48:BF58">M48</f>
        <v>0</v>
      </c>
      <c r="BH48" s="62">
        <f aca="true" t="shared" si="73" ref="BH48:BH58">G48*AO48</f>
        <v>0</v>
      </c>
      <c r="BI48" s="62">
        <f aca="true" t="shared" si="74" ref="BI48:BI58">G48*AP48</f>
        <v>0</v>
      </c>
      <c r="BJ48" s="62">
        <f aca="true" t="shared" si="75" ref="BJ48:BJ58">G48*H48</f>
        <v>0</v>
      </c>
      <c r="BK48" s="62" t="s">
        <v>1725</v>
      </c>
      <c r="BL48" s="64">
        <v>96</v>
      </c>
    </row>
    <row r="49" spans="1:64" s="38" customFormat="1" ht="19.5" customHeight="1">
      <c r="A49" s="60" t="s">
        <v>35</v>
      </c>
      <c r="B49" s="61" t="s">
        <v>519</v>
      </c>
      <c r="C49" s="61" t="s">
        <v>552</v>
      </c>
      <c r="D49" s="142" t="s">
        <v>1072</v>
      </c>
      <c r="E49" s="143"/>
      <c r="F49" s="61" t="s">
        <v>1582</v>
      </c>
      <c r="G49" s="62">
        <v>164.5305</v>
      </c>
      <c r="H49" s="62">
        <v>0</v>
      </c>
      <c r="I49" s="62">
        <f t="shared" si="50"/>
        <v>0</v>
      </c>
      <c r="J49" s="62">
        <f t="shared" si="51"/>
        <v>0</v>
      </c>
      <c r="K49" s="62">
        <f t="shared" si="52"/>
        <v>0</v>
      </c>
      <c r="L49" s="62">
        <v>0</v>
      </c>
      <c r="M49" s="62">
        <f t="shared" si="53"/>
        <v>0</v>
      </c>
      <c r="N49" s="63"/>
      <c r="O49" s="54"/>
      <c r="Z49" s="64">
        <f t="shared" si="54"/>
        <v>0</v>
      </c>
      <c r="AB49" s="64">
        <f t="shared" si="55"/>
        <v>0</v>
      </c>
      <c r="AC49" s="64">
        <f t="shared" si="56"/>
        <v>0</v>
      </c>
      <c r="AD49" s="64">
        <f t="shared" si="57"/>
        <v>0</v>
      </c>
      <c r="AE49" s="64">
        <f t="shared" si="58"/>
        <v>0</v>
      </c>
      <c r="AF49" s="64">
        <f t="shared" si="59"/>
        <v>0</v>
      </c>
      <c r="AG49" s="64">
        <f t="shared" si="60"/>
        <v>0</v>
      </c>
      <c r="AH49" s="64">
        <f t="shared" si="61"/>
        <v>0</v>
      </c>
      <c r="AI49" s="39" t="s">
        <v>519</v>
      </c>
      <c r="AJ49" s="62">
        <f t="shared" si="62"/>
        <v>0</v>
      </c>
      <c r="AK49" s="62">
        <f t="shared" si="63"/>
        <v>0</v>
      </c>
      <c r="AL49" s="62">
        <f t="shared" si="64"/>
        <v>0</v>
      </c>
      <c r="AN49" s="64">
        <v>21</v>
      </c>
      <c r="AO49" s="64">
        <f t="shared" si="65"/>
        <v>0</v>
      </c>
      <c r="AP49" s="64">
        <f t="shared" si="66"/>
        <v>0</v>
      </c>
      <c r="AQ49" s="65" t="s">
        <v>7</v>
      </c>
      <c r="AV49" s="64">
        <f t="shared" si="67"/>
        <v>0</v>
      </c>
      <c r="AW49" s="64">
        <f t="shared" si="68"/>
        <v>0</v>
      </c>
      <c r="AX49" s="64">
        <f t="shared" si="69"/>
        <v>0</v>
      </c>
      <c r="AY49" s="66" t="s">
        <v>1628</v>
      </c>
      <c r="AZ49" s="66" t="s">
        <v>1677</v>
      </c>
      <c r="BA49" s="39" t="s">
        <v>1716</v>
      </c>
      <c r="BC49" s="64">
        <f t="shared" si="70"/>
        <v>0</v>
      </c>
      <c r="BD49" s="64">
        <f t="shared" si="71"/>
        <v>0</v>
      </c>
      <c r="BE49" s="64">
        <v>0</v>
      </c>
      <c r="BF49" s="64">
        <f t="shared" si="72"/>
        <v>0</v>
      </c>
      <c r="BH49" s="62">
        <f t="shared" si="73"/>
        <v>0</v>
      </c>
      <c r="BI49" s="62">
        <f t="shared" si="74"/>
        <v>0</v>
      </c>
      <c r="BJ49" s="62">
        <f t="shared" si="75"/>
        <v>0</v>
      </c>
      <c r="BK49" s="62" t="s">
        <v>1725</v>
      </c>
      <c r="BL49" s="64">
        <v>96</v>
      </c>
    </row>
    <row r="50" spans="1:64" s="38" customFormat="1" ht="19.5" customHeight="1">
      <c r="A50" s="60" t="s">
        <v>36</v>
      </c>
      <c r="B50" s="61" t="s">
        <v>519</v>
      </c>
      <c r="C50" s="61" t="s">
        <v>553</v>
      </c>
      <c r="D50" s="142" t="s">
        <v>1073</v>
      </c>
      <c r="E50" s="143"/>
      <c r="F50" s="61" t="s">
        <v>1582</v>
      </c>
      <c r="G50" s="62">
        <v>4.175</v>
      </c>
      <c r="H50" s="62">
        <v>0</v>
      </c>
      <c r="I50" s="62">
        <f t="shared" si="50"/>
        <v>0</v>
      </c>
      <c r="J50" s="62">
        <f t="shared" si="51"/>
        <v>0</v>
      </c>
      <c r="K50" s="62">
        <f t="shared" si="52"/>
        <v>0</v>
      </c>
      <c r="L50" s="62">
        <v>0</v>
      </c>
      <c r="M50" s="62">
        <f t="shared" si="53"/>
        <v>0</v>
      </c>
      <c r="N50" s="63"/>
      <c r="O50" s="54"/>
      <c r="Z50" s="64">
        <f t="shared" si="54"/>
        <v>0</v>
      </c>
      <c r="AB50" s="64">
        <f t="shared" si="55"/>
        <v>0</v>
      </c>
      <c r="AC50" s="64">
        <f t="shared" si="56"/>
        <v>0</v>
      </c>
      <c r="AD50" s="64">
        <f t="shared" si="57"/>
        <v>0</v>
      </c>
      <c r="AE50" s="64">
        <f t="shared" si="58"/>
        <v>0</v>
      </c>
      <c r="AF50" s="64">
        <f t="shared" si="59"/>
        <v>0</v>
      </c>
      <c r="AG50" s="64">
        <f t="shared" si="60"/>
        <v>0</v>
      </c>
      <c r="AH50" s="64">
        <f t="shared" si="61"/>
        <v>0</v>
      </c>
      <c r="AI50" s="39" t="s">
        <v>519</v>
      </c>
      <c r="AJ50" s="62">
        <f t="shared" si="62"/>
        <v>0</v>
      </c>
      <c r="AK50" s="62">
        <f t="shared" si="63"/>
        <v>0</v>
      </c>
      <c r="AL50" s="62">
        <f t="shared" si="64"/>
        <v>0</v>
      </c>
      <c r="AN50" s="64">
        <v>21</v>
      </c>
      <c r="AO50" s="64">
        <f t="shared" si="65"/>
        <v>0</v>
      </c>
      <c r="AP50" s="64">
        <f t="shared" si="66"/>
        <v>0</v>
      </c>
      <c r="AQ50" s="65" t="s">
        <v>7</v>
      </c>
      <c r="AV50" s="64">
        <f t="shared" si="67"/>
        <v>0</v>
      </c>
      <c r="AW50" s="64">
        <f t="shared" si="68"/>
        <v>0</v>
      </c>
      <c r="AX50" s="64">
        <f t="shared" si="69"/>
        <v>0</v>
      </c>
      <c r="AY50" s="66" t="s">
        <v>1628</v>
      </c>
      <c r="AZ50" s="66" t="s">
        <v>1677</v>
      </c>
      <c r="BA50" s="39" t="s">
        <v>1716</v>
      </c>
      <c r="BC50" s="64">
        <f t="shared" si="70"/>
        <v>0</v>
      </c>
      <c r="BD50" s="64">
        <f t="shared" si="71"/>
        <v>0</v>
      </c>
      <c r="BE50" s="64">
        <v>0</v>
      </c>
      <c r="BF50" s="64">
        <f t="shared" si="72"/>
        <v>0</v>
      </c>
      <c r="BH50" s="62">
        <f t="shared" si="73"/>
        <v>0</v>
      </c>
      <c r="BI50" s="62">
        <f t="shared" si="74"/>
        <v>0</v>
      </c>
      <c r="BJ50" s="62">
        <f t="shared" si="75"/>
        <v>0</v>
      </c>
      <c r="BK50" s="62" t="s">
        <v>1725</v>
      </c>
      <c r="BL50" s="64">
        <v>96</v>
      </c>
    </row>
    <row r="51" spans="1:64" s="38" customFormat="1" ht="19.5" customHeight="1">
      <c r="A51" s="60" t="s">
        <v>37</v>
      </c>
      <c r="B51" s="61" t="s">
        <v>519</v>
      </c>
      <c r="C51" s="61" t="s">
        <v>554</v>
      </c>
      <c r="D51" s="142" t="s">
        <v>1074</v>
      </c>
      <c r="E51" s="143"/>
      <c r="F51" s="61" t="s">
        <v>1582</v>
      </c>
      <c r="G51" s="62">
        <v>6.306</v>
      </c>
      <c r="H51" s="62">
        <v>0</v>
      </c>
      <c r="I51" s="62">
        <f t="shared" si="50"/>
        <v>0</v>
      </c>
      <c r="J51" s="62">
        <f t="shared" si="51"/>
        <v>0</v>
      </c>
      <c r="K51" s="62">
        <f t="shared" si="52"/>
        <v>0</v>
      </c>
      <c r="L51" s="62">
        <v>0</v>
      </c>
      <c r="M51" s="62">
        <f t="shared" si="53"/>
        <v>0</v>
      </c>
      <c r="N51" s="63"/>
      <c r="O51" s="54"/>
      <c r="Z51" s="64">
        <f t="shared" si="54"/>
        <v>0</v>
      </c>
      <c r="AB51" s="64">
        <f t="shared" si="55"/>
        <v>0</v>
      </c>
      <c r="AC51" s="64">
        <f t="shared" si="56"/>
        <v>0</v>
      </c>
      <c r="AD51" s="64">
        <f t="shared" si="57"/>
        <v>0</v>
      </c>
      <c r="AE51" s="64">
        <f t="shared" si="58"/>
        <v>0</v>
      </c>
      <c r="AF51" s="64">
        <f t="shared" si="59"/>
        <v>0</v>
      </c>
      <c r="AG51" s="64">
        <f t="shared" si="60"/>
        <v>0</v>
      </c>
      <c r="AH51" s="64">
        <f t="shared" si="61"/>
        <v>0</v>
      </c>
      <c r="AI51" s="39" t="s">
        <v>519</v>
      </c>
      <c r="AJ51" s="62">
        <f t="shared" si="62"/>
        <v>0</v>
      </c>
      <c r="AK51" s="62">
        <f t="shared" si="63"/>
        <v>0</v>
      </c>
      <c r="AL51" s="62">
        <f t="shared" si="64"/>
        <v>0</v>
      </c>
      <c r="AN51" s="64">
        <v>21</v>
      </c>
      <c r="AO51" s="64">
        <f t="shared" si="65"/>
        <v>0</v>
      </c>
      <c r="AP51" s="64">
        <f t="shared" si="66"/>
        <v>0</v>
      </c>
      <c r="AQ51" s="65" t="s">
        <v>7</v>
      </c>
      <c r="AV51" s="64">
        <f t="shared" si="67"/>
        <v>0</v>
      </c>
      <c r="AW51" s="64">
        <f t="shared" si="68"/>
        <v>0</v>
      </c>
      <c r="AX51" s="64">
        <f t="shared" si="69"/>
        <v>0</v>
      </c>
      <c r="AY51" s="66" t="s">
        <v>1628</v>
      </c>
      <c r="AZ51" s="66" t="s">
        <v>1677</v>
      </c>
      <c r="BA51" s="39" t="s">
        <v>1716</v>
      </c>
      <c r="BC51" s="64">
        <f t="shared" si="70"/>
        <v>0</v>
      </c>
      <c r="BD51" s="64">
        <f t="shared" si="71"/>
        <v>0</v>
      </c>
      <c r="BE51" s="64">
        <v>0</v>
      </c>
      <c r="BF51" s="64">
        <f t="shared" si="72"/>
        <v>0</v>
      </c>
      <c r="BH51" s="62">
        <f t="shared" si="73"/>
        <v>0</v>
      </c>
      <c r="BI51" s="62">
        <f t="shared" si="74"/>
        <v>0</v>
      </c>
      <c r="BJ51" s="62">
        <f t="shared" si="75"/>
        <v>0</v>
      </c>
      <c r="BK51" s="62" t="s">
        <v>1725</v>
      </c>
      <c r="BL51" s="64">
        <v>96</v>
      </c>
    </row>
    <row r="52" spans="1:64" s="38" customFormat="1" ht="19.5" customHeight="1">
      <c r="A52" s="60" t="s">
        <v>38</v>
      </c>
      <c r="B52" s="61" t="s">
        <v>519</v>
      </c>
      <c r="C52" s="61" t="s">
        <v>555</v>
      </c>
      <c r="D52" s="142" t="s">
        <v>1075</v>
      </c>
      <c r="E52" s="143"/>
      <c r="F52" s="61" t="s">
        <v>1582</v>
      </c>
      <c r="G52" s="62">
        <v>4.32</v>
      </c>
      <c r="H52" s="62">
        <v>0</v>
      </c>
      <c r="I52" s="62">
        <f t="shared" si="50"/>
        <v>0</v>
      </c>
      <c r="J52" s="62">
        <f t="shared" si="51"/>
        <v>0</v>
      </c>
      <c r="K52" s="62">
        <f t="shared" si="52"/>
        <v>0</v>
      </c>
      <c r="L52" s="62">
        <v>0</v>
      </c>
      <c r="M52" s="62">
        <f t="shared" si="53"/>
        <v>0</v>
      </c>
      <c r="N52" s="63"/>
      <c r="O52" s="54"/>
      <c r="Z52" s="64">
        <f t="shared" si="54"/>
        <v>0</v>
      </c>
      <c r="AB52" s="64">
        <f t="shared" si="55"/>
        <v>0</v>
      </c>
      <c r="AC52" s="64">
        <f t="shared" si="56"/>
        <v>0</v>
      </c>
      <c r="AD52" s="64">
        <f t="shared" si="57"/>
        <v>0</v>
      </c>
      <c r="AE52" s="64">
        <f t="shared" si="58"/>
        <v>0</v>
      </c>
      <c r="AF52" s="64">
        <f t="shared" si="59"/>
        <v>0</v>
      </c>
      <c r="AG52" s="64">
        <f t="shared" si="60"/>
        <v>0</v>
      </c>
      <c r="AH52" s="64">
        <f t="shared" si="61"/>
        <v>0</v>
      </c>
      <c r="AI52" s="39" t="s">
        <v>519</v>
      </c>
      <c r="AJ52" s="62">
        <f t="shared" si="62"/>
        <v>0</v>
      </c>
      <c r="AK52" s="62">
        <f t="shared" si="63"/>
        <v>0</v>
      </c>
      <c r="AL52" s="62">
        <f t="shared" si="64"/>
        <v>0</v>
      </c>
      <c r="AN52" s="64">
        <v>21</v>
      </c>
      <c r="AO52" s="64">
        <f t="shared" si="65"/>
        <v>0</v>
      </c>
      <c r="AP52" s="64">
        <f t="shared" si="66"/>
        <v>0</v>
      </c>
      <c r="AQ52" s="65" t="s">
        <v>7</v>
      </c>
      <c r="AV52" s="64">
        <f t="shared" si="67"/>
        <v>0</v>
      </c>
      <c r="AW52" s="64">
        <f t="shared" si="68"/>
        <v>0</v>
      </c>
      <c r="AX52" s="64">
        <f t="shared" si="69"/>
        <v>0</v>
      </c>
      <c r="AY52" s="66" t="s">
        <v>1628</v>
      </c>
      <c r="AZ52" s="66" t="s">
        <v>1677</v>
      </c>
      <c r="BA52" s="39" t="s">
        <v>1716</v>
      </c>
      <c r="BC52" s="64">
        <f t="shared" si="70"/>
        <v>0</v>
      </c>
      <c r="BD52" s="64">
        <f t="shared" si="71"/>
        <v>0</v>
      </c>
      <c r="BE52" s="64">
        <v>0</v>
      </c>
      <c r="BF52" s="64">
        <f t="shared" si="72"/>
        <v>0</v>
      </c>
      <c r="BH52" s="62">
        <f t="shared" si="73"/>
        <v>0</v>
      </c>
      <c r="BI52" s="62">
        <f t="shared" si="74"/>
        <v>0</v>
      </c>
      <c r="BJ52" s="62">
        <f t="shared" si="75"/>
        <v>0</v>
      </c>
      <c r="BK52" s="62" t="s">
        <v>1725</v>
      </c>
      <c r="BL52" s="64">
        <v>96</v>
      </c>
    </row>
    <row r="53" spans="1:64" s="38" customFormat="1" ht="19.5" customHeight="1">
      <c r="A53" s="60" t="s">
        <v>39</v>
      </c>
      <c r="B53" s="61" t="s">
        <v>519</v>
      </c>
      <c r="C53" s="61" t="s">
        <v>556</v>
      </c>
      <c r="D53" s="142" t="s">
        <v>1076</v>
      </c>
      <c r="E53" s="143"/>
      <c r="F53" s="61" t="s">
        <v>1582</v>
      </c>
      <c r="G53" s="62">
        <v>24.8</v>
      </c>
      <c r="H53" s="62">
        <v>0</v>
      </c>
      <c r="I53" s="62">
        <f t="shared" si="50"/>
        <v>0</v>
      </c>
      <c r="J53" s="62">
        <f t="shared" si="51"/>
        <v>0</v>
      </c>
      <c r="K53" s="62">
        <f t="shared" si="52"/>
        <v>0</v>
      </c>
      <c r="L53" s="62">
        <v>0</v>
      </c>
      <c r="M53" s="62">
        <f t="shared" si="53"/>
        <v>0</v>
      </c>
      <c r="N53" s="63"/>
      <c r="O53" s="54"/>
      <c r="Z53" s="64">
        <f t="shared" si="54"/>
        <v>0</v>
      </c>
      <c r="AB53" s="64">
        <f t="shared" si="55"/>
        <v>0</v>
      </c>
      <c r="AC53" s="64">
        <f t="shared" si="56"/>
        <v>0</v>
      </c>
      <c r="AD53" s="64">
        <f t="shared" si="57"/>
        <v>0</v>
      </c>
      <c r="AE53" s="64">
        <f t="shared" si="58"/>
        <v>0</v>
      </c>
      <c r="AF53" s="64">
        <f t="shared" si="59"/>
        <v>0</v>
      </c>
      <c r="AG53" s="64">
        <f t="shared" si="60"/>
        <v>0</v>
      </c>
      <c r="AH53" s="64">
        <f t="shared" si="61"/>
        <v>0</v>
      </c>
      <c r="AI53" s="39" t="s">
        <v>519</v>
      </c>
      <c r="AJ53" s="62">
        <f t="shared" si="62"/>
        <v>0</v>
      </c>
      <c r="AK53" s="62">
        <f t="shared" si="63"/>
        <v>0</v>
      </c>
      <c r="AL53" s="62">
        <f t="shared" si="64"/>
        <v>0</v>
      </c>
      <c r="AN53" s="64">
        <v>21</v>
      </c>
      <c r="AO53" s="64">
        <f t="shared" si="65"/>
        <v>0</v>
      </c>
      <c r="AP53" s="64">
        <f t="shared" si="66"/>
        <v>0</v>
      </c>
      <c r="AQ53" s="65" t="s">
        <v>7</v>
      </c>
      <c r="AV53" s="64">
        <f t="shared" si="67"/>
        <v>0</v>
      </c>
      <c r="AW53" s="64">
        <f t="shared" si="68"/>
        <v>0</v>
      </c>
      <c r="AX53" s="64">
        <f t="shared" si="69"/>
        <v>0</v>
      </c>
      <c r="AY53" s="66" t="s">
        <v>1628</v>
      </c>
      <c r="AZ53" s="66" t="s">
        <v>1677</v>
      </c>
      <c r="BA53" s="39" t="s">
        <v>1716</v>
      </c>
      <c r="BC53" s="64">
        <f t="shared" si="70"/>
        <v>0</v>
      </c>
      <c r="BD53" s="64">
        <f t="shared" si="71"/>
        <v>0</v>
      </c>
      <c r="BE53" s="64">
        <v>0</v>
      </c>
      <c r="BF53" s="64">
        <f t="shared" si="72"/>
        <v>0</v>
      </c>
      <c r="BH53" s="62">
        <f t="shared" si="73"/>
        <v>0</v>
      </c>
      <c r="BI53" s="62">
        <f t="shared" si="74"/>
        <v>0</v>
      </c>
      <c r="BJ53" s="62">
        <f t="shared" si="75"/>
        <v>0</v>
      </c>
      <c r="BK53" s="62" t="s">
        <v>1725</v>
      </c>
      <c r="BL53" s="64">
        <v>96</v>
      </c>
    </row>
    <row r="54" spans="1:64" s="38" customFormat="1" ht="19.5" customHeight="1">
      <c r="A54" s="60" t="s">
        <v>40</v>
      </c>
      <c r="B54" s="61" t="s">
        <v>519</v>
      </c>
      <c r="C54" s="61" t="s">
        <v>557</v>
      </c>
      <c r="D54" s="142" t="s">
        <v>1077</v>
      </c>
      <c r="E54" s="143"/>
      <c r="F54" s="61" t="s">
        <v>1582</v>
      </c>
      <c r="G54" s="62">
        <v>9.14325</v>
      </c>
      <c r="H54" s="62">
        <v>0</v>
      </c>
      <c r="I54" s="62">
        <f t="shared" si="50"/>
        <v>0</v>
      </c>
      <c r="J54" s="62">
        <f t="shared" si="51"/>
        <v>0</v>
      </c>
      <c r="K54" s="62">
        <f t="shared" si="52"/>
        <v>0</v>
      </c>
      <c r="L54" s="62">
        <v>0</v>
      </c>
      <c r="M54" s="62">
        <f t="shared" si="53"/>
        <v>0</v>
      </c>
      <c r="N54" s="63"/>
      <c r="O54" s="54"/>
      <c r="Z54" s="64">
        <f t="shared" si="54"/>
        <v>0</v>
      </c>
      <c r="AB54" s="64">
        <f t="shared" si="55"/>
        <v>0</v>
      </c>
      <c r="AC54" s="64">
        <f t="shared" si="56"/>
        <v>0</v>
      </c>
      <c r="AD54" s="64">
        <f t="shared" si="57"/>
        <v>0</v>
      </c>
      <c r="AE54" s="64">
        <f t="shared" si="58"/>
        <v>0</v>
      </c>
      <c r="AF54" s="64">
        <f t="shared" si="59"/>
        <v>0</v>
      </c>
      <c r="AG54" s="64">
        <f t="shared" si="60"/>
        <v>0</v>
      </c>
      <c r="AH54" s="64">
        <f t="shared" si="61"/>
        <v>0</v>
      </c>
      <c r="AI54" s="39" t="s">
        <v>519</v>
      </c>
      <c r="AJ54" s="62">
        <f t="shared" si="62"/>
        <v>0</v>
      </c>
      <c r="AK54" s="62">
        <f t="shared" si="63"/>
        <v>0</v>
      </c>
      <c r="AL54" s="62">
        <f t="shared" si="64"/>
        <v>0</v>
      </c>
      <c r="AN54" s="64">
        <v>21</v>
      </c>
      <c r="AO54" s="64">
        <f t="shared" si="65"/>
        <v>0</v>
      </c>
      <c r="AP54" s="64">
        <f t="shared" si="66"/>
        <v>0</v>
      </c>
      <c r="AQ54" s="65" t="s">
        <v>7</v>
      </c>
      <c r="AV54" s="64">
        <f t="shared" si="67"/>
        <v>0</v>
      </c>
      <c r="AW54" s="64">
        <f t="shared" si="68"/>
        <v>0</v>
      </c>
      <c r="AX54" s="64">
        <f t="shared" si="69"/>
        <v>0</v>
      </c>
      <c r="AY54" s="66" t="s">
        <v>1628</v>
      </c>
      <c r="AZ54" s="66" t="s">
        <v>1677</v>
      </c>
      <c r="BA54" s="39" t="s">
        <v>1716</v>
      </c>
      <c r="BC54" s="64">
        <f t="shared" si="70"/>
        <v>0</v>
      </c>
      <c r="BD54" s="64">
        <f t="shared" si="71"/>
        <v>0</v>
      </c>
      <c r="BE54" s="64">
        <v>0</v>
      </c>
      <c r="BF54" s="64">
        <f t="shared" si="72"/>
        <v>0</v>
      </c>
      <c r="BH54" s="62">
        <f t="shared" si="73"/>
        <v>0</v>
      </c>
      <c r="BI54" s="62">
        <f t="shared" si="74"/>
        <v>0</v>
      </c>
      <c r="BJ54" s="62">
        <f t="shared" si="75"/>
        <v>0</v>
      </c>
      <c r="BK54" s="62" t="s">
        <v>1725</v>
      </c>
      <c r="BL54" s="64">
        <v>96</v>
      </c>
    </row>
    <row r="55" spans="1:64" s="38" customFormat="1" ht="19.5" customHeight="1">
      <c r="A55" s="60" t="s">
        <v>41</v>
      </c>
      <c r="B55" s="61" t="s">
        <v>519</v>
      </c>
      <c r="C55" s="61" t="s">
        <v>558</v>
      </c>
      <c r="D55" s="142" t="s">
        <v>1078</v>
      </c>
      <c r="E55" s="143"/>
      <c r="F55" s="61" t="s">
        <v>1581</v>
      </c>
      <c r="G55" s="62">
        <v>1.7</v>
      </c>
      <c r="H55" s="62">
        <v>0</v>
      </c>
      <c r="I55" s="62">
        <f t="shared" si="50"/>
        <v>0</v>
      </c>
      <c r="J55" s="62">
        <f t="shared" si="51"/>
        <v>0</v>
      </c>
      <c r="K55" s="62">
        <f t="shared" si="52"/>
        <v>0</v>
      </c>
      <c r="L55" s="62">
        <v>0</v>
      </c>
      <c r="M55" s="62">
        <f t="shared" si="53"/>
        <v>0</v>
      </c>
      <c r="N55" s="63"/>
      <c r="O55" s="54"/>
      <c r="Z55" s="64">
        <f t="shared" si="54"/>
        <v>0</v>
      </c>
      <c r="AB55" s="64">
        <f t="shared" si="55"/>
        <v>0</v>
      </c>
      <c r="AC55" s="64">
        <f t="shared" si="56"/>
        <v>0</v>
      </c>
      <c r="AD55" s="64">
        <f t="shared" si="57"/>
        <v>0</v>
      </c>
      <c r="AE55" s="64">
        <f t="shared" si="58"/>
        <v>0</v>
      </c>
      <c r="AF55" s="64">
        <f t="shared" si="59"/>
        <v>0</v>
      </c>
      <c r="AG55" s="64">
        <f t="shared" si="60"/>
        <v>0</v>
      </c>
      <c r="AH55" s="64">
        <f t="shared" si="61"/>
        <v>0</v>
      </c>
      <c r="AI55" s="39" t="s">
        <v>519</v>
      </c>
      <c r="AJ55" s="62">
        <f t="shared" si="62"/>
        <v>0</v>
      </c>
      <c r="AK55" s="62">
        <f t="shared" si="63"/>
        <v>0</v>
      </c>
      <c r="AL55" s="62">
        <f t="shared" si="64"/>
        <v>0</v>
      </c>
      <c r="AN55" s="64">
        <v>21</v>
      </c>
      <c r="AO55" s="64">
        <f t="shared" si="65"/>
        <v>0</v>
      </c>
      <c r="AP55" s="64">
        <f t="shared" si="66"/>
        <v>0</v>
      </c>
      <c r="AQ55" s="65" t="s">
        <v>7</v>
      </c>
      <c r="AV55" s="64">
        <f t="shared" si="67"/>
        <v>0</v>
      </c>
      <c r="AW55" s="64">
        <f t="shared" si="68"/>
        <v>0</v>
      </c>
      <c r="AX55" s="64">
        <f t="shared" si="69"/>
        <v>0</v>
      </c>
      <c r="AY55" s="66" t="s">
        <v>1628</v>
      </c>
      <c r="AZ55" s="66" t="s">
        <v>1677</v>
      </c>
      <c r="BA55" s="39" t="s">
        <v>1716</v>
      </c>
      <c r="BC55" s="64">
        <f t="shared" si="70"/>
        <v>0</v>
      </c>
      <c r="BD55" s="64">
        <f t="shared" si="71"/>
        <v>0</v>
      </c>
      <c r="BE55" s="64">
        <v>0</v>
      </c>
      <c r="BF55" s="64">
        <f t="shared" si="72"/>
        <v>0</v>
      </c>
      <c r="BH55" s="62">
        <f t="shared" si="73"/>
        <v>0</v>
      </c>
      <c r="BI55" s="62">
        <f t="shared" si="74"/>
        <v>0</v>
      </c>
      <c r="BJ55" s="62">
        <f t="shared" si="75"/>
        <v>0</v>
      </c>
      <c r="BK55" s="62" t="s">
        <v>1725</v>
      </c>
      <c r="BL55" s="64">
        <v>96</v>
      </c>
    </row>
    <row r="56" spans="1:64" s="38" customFormat="1" ht="19.5" customHeight="1">
      <c r="A56" s="60" t="s">
        <v>42</v>
      </c>
      <c r="B56" s="61" t="s">
        <v>519</v>
      </c>
      <c r="C56" s="61" t="s">
        <v>559</v>
      </c>
      <c r="D56" s="142" t="s">
        <v>1079</v>
      </c>
      <c r="E56" s="143"/>
      <c r="F56" s="61" t="s">
        <v>1581</v>
      </c>
      <c r="G56" s="62">
        <v>2.72</v>
      </c>
      <c r="H56" s="62">
        <v>0</v>
      </c>
      <c r="I56" s="62">
        <f t="shared" si="50"/>
        <v>0</v>
      </c>
      <c r="J56" s="62">
        <f t="shared" si="51"/>
        <v>0</v>
      </c>
      <c r="K56" s="62">
        <f t="shared" si="52"/>
        <v>0</v>
      </c>
      <c r="L56" s="62">
        <v>0</v>
      </c>
      <c r="M56" s="62">
        <f t="shared" si="53"/>
        <v>0</v>
      </c>
      <c r="N56" s="63"/>
      <c r="O56" s="54"/>
      <c r="Z56" s="64">
        <f t="shared" si="54"/>
        <v>0</v>
      </c>
      <c r="AB56" s="64">
        <f t="shared" si="55"/>
        <v>0</v>
      </c>
      <c r="AC56" s="64">
        <f t="shared" si="56"/>
        <v>0</v>
      </c>
      <c r="AD56" s="64">
        <f t="shared" si="57"/>
        <v>0</v>
      </c>
      <c r="AE56" s="64">
        <f t="shared" si="58"/>
        <v>0</v>
      </c>
      <c r="AF56" s="64">
        <f t="shared" si="59"/>
        <v>0</v>
      </c>
      <c r="AG56" s="64">
        <f t="shared" si="60"/>
        <v>0</v>
      </c>
      <c r="AH56" s="64">
        <f t="shared" si="61"/>
        <v>0</v>
      </c>
      <c r="AI56" s="39" t="s">
        <v>519</v>
      </c>
      <c r="AJ56" s="62">
        <f t="shared" si="62"/>
        <v>0</v>
      </c>
      <c r="AK56" s="62">
        <f t="shared" si="63"/>
        <v>0</v>
      </c>
      <c r="AL56" s="62">
        <f t="shared" si="64"/>
        <v>0</v>
      </c>
      <c r="AN56" s="64">
        <v>21</v>
      </c>
      <c r="AO56" s="64">
        <f t="shared" si="65"/>
        <v>0</v>
      </c>
      <c r="AP56" s="64">
        <f t="shared" si="66"/>
        <v>0</v>
      </c>
      <c r="AQ56" s="65" t="s">
        <v>7</v>
      </c>
      <c r="AV56" s="64">
        <f t="shared" si="67"/>
        <v>0</v>
      </c>
      <c r="AW56" s="64">
        <f t="shared" si="68"/>
        <v>0</v>
      </c>
      <c r="AX56" s="64">
        <f t="shared" si="69"/>
        <v>0</v>
      </c>
      <c r="AY56" s="66" t="s">
        <v>1628</v>
      </c>
      <c r="AZ56" s="66" t="s">
        <v>1677</v>
      </c>
      <c r="BA56" s="39" t="s">
        <v>1716</v>
      </c>
      <c r="BC56" s="64">
        <f t="shared" si="70"/>
        <v>0</v>
      </c>
      <c r="BD56" s="64">
        <f t="shared" si="71"/>
        <v>0</v>
      </c>
      <c r="BE56" s="64">
        <v>0</v>
      </c>
      <c r="BF56" s="64">
        <f t="shared" si="72"/>
        <v>0</v>
      </c>
      <c r="BH56" s="62">
        <f t="shared" si="73"/>
        <v>0</v>
      </c>
      <c r="BI56" s="62">
        <f t="shared" si="74"/>
        <v>0</v>
      </c>
      <c r="BJ56" s="62">
        <f t="shared" si="75"/>
        <v>0</v>
      </c>
      <c r="BK56" s="62" t="s">
        <v>1725</v>
      </c>
      <c r="BL56" s="64">
        <v>96</v>
      </c>
    </row>
    <row r="57" spans="1:64" s="38" customFormat="1" ht="19.5" customHeight="1">
      <c r="A57" s="60" t="s">
        <v>43</v>
      </c>
      <c r="B57" s="61" t="s">
        <v>519</v>
      </c>
      <c r="C57" s="61" t="s">
        <v>560</v>
      </c>
      <c r="D57" s="142" t="s">
        <v>1080</v>
      </c>
      <c r="E57" s="143"/>
      <c r="F57" s="61" t="s">
        <v>1582</v>
      </c>
      <c r="G57" s="62">
        <v>5.95</v>
      </c>
      <c r="H57" s="62">
        <v>0</v>
      </c>
      <c r="I57" s="62">
        <f t="shared" si="50"/>
        <v>0</v>
      </c>
      <c r="J57" s="62">
        <f t="shared" si="51"/>
        <v>0</v>
      </c>
      <c r="K57" s="62">
        <f t="shared" si="52"/>
        <v>0</v>
      </c>
      <c r="L57" s="62">
        <v>0.11</v>
      </c>
      <c r="M57" s="62">
        <f t="shared" si="53"/>
        <v>0.6545</v>
      </c>
      <c r="N57" s="63" t="s">
        <v>1611</v>
      </c>
      <c r="O57" s="54"/>
      <c r="Z57" s="64">
        <f t="shared" si="54"/>
        <v>0</v>
      </c>
      <c r="AB57" s="64">
        <f t="shared" si="55"/>
        <v>0</v>
      </c>
      <c r="AC57" s="64">
        <f t="shared" si="56"/>
        <v>0</v>
      </c>
      <c r="AD57" s="64">
        <f t="shared" si="57"/>
        <v>0</v>
      </c>
      <c r="AE57" s="64">
        <f t="shared" si="58"/>
        <v>0</v>
      </c>
      <c r="AF57" s="64">
        <f t="shared" si="59"/>
        <v>0</v>
      </c>
      <c r="AG57" s="64">
        <f t="shared" si="60"/>
        <v>0</v>
      </c>
      <c r="AH57" s="64">
        <f t="shared" si="61"/>
        <v>0</v>
      </c>
      <c r="AI57" s="39" t="s">
        <v>519</v>
      </c>
      <c r="AJ57" s="62">
        <f t="shared" si="62"/>
        <v>0</v>
      </c>
      <c r="AK57" s="62">
        <f t="shared" si="63"/>
        <v>0</v>
      </c>
      <c r="AL57" s="62">
        <f t="shared" si="64"/>
        <v>0</v>
      </c>
      <c r="AN57" s="64">
        <v>21</v>
      </c>
      <c r="AO57" s="64">
        <f t="shared" si="65"/>
        <v>0</v>
      </c>
      <c r="AP57" s="64">
        <f t="shared" si="66"/>
        <v>0</v>
      </c>
      <c r="AQ57" s="65" t="s">
        <v>7</v>
      </c>
      <c r="AV57" s="64">
        <f t="shared" si="67"/>
        <v>0</v>
      </c>
      <c r="AW57" s="64">
        <f t="shared" si="68"/>
        <v>0</v>
      </c>
      <c r="AX57" s="64">
        <f t="shared" si="69"/>
        <v>0</v>
      </c>
      <c r="AY57" s="66" t="s">
        <v>1628</v>
      </c>
      <c r="AZ57" s="66" t="s">
        <v>1677</v>
      </c>
      <c r="BA57" s="39" t="s">
        <v>1716</v>
      </c>
      <c r="BC57" s="64">
        <f t="shared" si="70"/>
        <v>0</v>
      </c>
      <c r="BD57" s="64">
        <f t="shared" si="71"/>
        <v>0</v>
      </c>
      <c r="BE57" s="64">
        <v>0</v>
      </c>
      <c r="BF57" s="64">
        <f t="shared" si="72"/>
        <v>0.6545</v>
      </c>
      <c r="BH57" s="62">
        <f t="shared" si="73"/>
        <v>0</v>
      </c>
      <c r="BI57" s="62">
        <f t="shared" si="74"/>
        <v>0</v>
      </c>
      <c r="BJ57" s="62">
        <f t="shared" si="75"/>
        <v>0</v>
      </c>
      <c r="BK57" s="62" t="s">
        <v>1725</v>
      </c>
      <c r="BL57" s="64">
        <v>96</v>
      </c>
    </row>
    <row r="58" spans="1:64" s="38" customFormat="1" ht="19.5" customHeight="1">
      <c r="A58" s="60" t="s">
        <v>44</v>
      </c>
      <c r="B58" s="61" t="s">
        <v>519</v>
      </c>
      <c r="C58" s="61" t="s">
        <v>561</v>
      </c>
      <c r="D58" s="142" t="s">
        <v>1081</v>
      </c>
      <c r="E58" s="143"/>
      <c r="F58" s="61" t="s">
        <v>1582</v>
      </c>
      <c r="G58" s="62">
        <v>5.95</v>
      </c>
      <c r="H58" s="62">
        <v>0</v>
      </c>
      <c r="I58" s="62">
        <f t="shared" si="50"/>
        <v>0</v>
      </c>
      <c r="J58" s="62">
        <f t="shared" si="51"/>
        <v>0</v>
      </c>
      <c r="K58" s="62">
        <f t="shared" si="52"/>
        <v>0</v>
      </c>
      <c r="L58" s="62">
        <v>0</v>
      </c>
      <c r="M58" s="62">
        <f t="shared" si="53"/>
        <v>0</v>
      </c>
      <c r="N58" s="63"/>
      <c r="O58" s="54"/>
      <c r="Z58" s="64">
        <f t="shared" si="54"/>
        <v>0</v>
      </c>
      <c r="AB58" s="64">
        <f t="shared" si="55"/>
        <v>0</v>
      </c>
      <c r="AC58" s="64">
        <f t="shared" si="56"/>
        <v>0</v>
      </c>
      <c r="AD58" s="64">
        <f t="shared" si="57"/>
        <v>0</v>
      </c>
      <c r="AE58" s="64">
        <f t="shared" si="58"/>
        <v>0</v>
      </c>
      <c r="AF58" s="64">
        <f t="shared" si="59"/>
        <v>0</v>
      </c>
      <c r="AG58" s="64">
        <f t="shared" si="60"/>
        <v>0</v>
      </c>
      <c r="AH58" s="64">
        <f t="shared" si="61"/>
        <v>0</v>
      </c>
      <c r="AI58" s="39" t="s">
        <v>519</v>
      </c>
      <c r="AJ58" s="62">
        <f t="shared" si="62"/>
        <v>0</v>
      </c>
      <c r="AK58" s="62">
        <f t="shared" si="63"/>
        <v>0</v>
      </c>
      <c r="AL58" s="62">
        <f t="shared" si="64"/>
        <v>0</v>
      </c>
      <c r="AN58" s="64">
        <v>21</v>
      </c>
      <c r="AO58" s="64">
        <f t="shared" si="65"/>
        <v>0</v>
      </c>
      <c r="AP58" s="64">
        <f t="shared" si="66"/>
        <v>0</v>
      </c>
      <c r="AQ58" s="65" t="s">
        <v>7</v>
      </c>
      <c r="AV58" s="64">
        <f t="shared" si="67"/>
        <v>0</v>
      </c>
      <c r="AW58" s="64">
        <f t="shared" si="68"/>
        <v>0</v>
      </c>
      <c r="AX58" s="64">
        <f t="shared" si="69"/>
        <v>0</v>
      </c>
      <c r="AY58" s="66" t="s">
        <v>1628</v>
      </c>
      <c r="AZ58" s="66" t="s">
        <v>1677</v>
      </c>
      <c r="BA58" s="39" t="s">
        <v>1716</v>
      </c>
      <c r="BC58" s="64">
        <f t="shared" si="70"/>
        <v>0</v>
      </c>
      <c r="BD58" s="64">
        <f t="shared" si="71"/>
        <v>0</v>
      </c>
      <c r="BE58" s="64">
        <v>0</v>
      </c>
      <c r="BF58" s="64">
        <f t="shared" si="72"/>
        <v>0</v>
      </c>
      <c r="BH58" s="62">
        <f t="shared" si="73"/>
        <v>0</v>
      </c>
      <c r="BI58" s="62">
        <f t="shared" si="74"/>
        <v>0</v>
      </c>
      <c r="BJ58" s="62">
        <f t="shared" si="75"/>
        <v>0</v>
      </c>
      <c r="BK58" s="62" t="s">
        <v>1725</v>
      </c>
      <c r="BL58" s="64">
        <v>96</v>
      </c>
    </row>
    <row r="59" spans="1:47" s="38" customFormat="1" ht="19.5" customHeight="1">
      <c r="A59" s="55"/>
      <c r="B59" s="56" t="s">
        <v>519</v>
      </c>
      <c r="C59" s="56" t="s">
        <v>103</v>
      </c>
      <c r="D59" s="140" t="s">
        <v>1082</v>
      </c>
      <c r="E59" s="141"/>
      <c r="F59" s="57" t="s">
        <v>6</v>
      </c>
      <c r="G59" s="57" t="s">
        <v>6</v>
      </c>
      <c r="H59" s="57" t="s">
        <v>6</v>
      </c>
      <c r="I59" s="58">
        <f>SUM(I60:I63)</f>
        <v>0</v>
      </c>
      <c r="J59" s="58">
        <f>SUM(J60:J63)</f>
        <v>0</v>
      </c>
      <c r="K59" s="58">
        <f>SUM(K60:K63)</f>
        <v>0</v>
      </c>
      <c r="L59" s="39"/>
      <c r="M59" s="58">
        <f>SUM(M60:M63)</f>
        <v>0</v>
      </c>
      <c r="N59" s="59"/>
      <c r="O59" s="54"/>
      <c r="AI59" s="39" t="s">
        <v>519</v>
      </c>
      <c r="AS59" s="58">
        <f>SUM(AJ60:AJ63)</f>
        <v>0</v>
      </c>
      <c r="AT59" s="58">
        <f>SUM(AK60:AK63)</f>
        <v>0</v>
      </c>
      <c r="AU59" s="58">
        <f>SUM(AL60:AL63)</f>
        <v>0</v>
      </c>
    </row>
    <row r="60" spans="1:64" s="38" customFormat="1" ht="19.5" customHeight="1">
      <c r="A60" s="60" t="s">
        <v>45</v>
      </c>
      <c r="B60" s="61" t="s">
        <v>519</v>
      </c>
      <c r="C60" s="61" t="s">
        <v>562</v>
      </c>
      <c r="D60" s="142" t="s">
        <v>1083</v>
      </c>
      <c r="E60" s="143"/>
      <c r="F60" s="61" t="s">
        <v>1582</v>
      </c>
      <c r="G60" s="62">
        <v>52.4858</v>
      </c>
      <c r="H60" s="62">
        <v>0</v>
      </c>
      <c r="I60" s="62">
        <f>G60*AO60</f>
        <v>0</v>
      </c>
      <c r="J60" s="62">
        <f>G60*AP60</f>
        <v>0</v>
      </c>
      <c r="K60" s="62">
        <f>G60*H60</f>
        <v>0</v>
      </c>
      <c r="L60" s="62">
        <v>0</v>
      </c>
      <c r="M60" s="62">
        <f>G60*L60</f>
        <v>0</v>
      </c>
      <c r="N60" s="63"/>
      <c r="O60" s="54"/>
      <c r="Z60" s="64">
        <f>IF(AQ60="5",BJ60,0)</f>
        <v>0</v>
      </c>
      <c r="AB60" s="64">
        <f>IF(AQ60="1",BH60,0)</f>
        <v>0</v>
      </c>
      <c r="AC60" s="64">
        <f>IF(AQ60="1",BI60,0)</f>
        <v>0</v>
      </c>
      <c r="AD60" s="64">
        <f>IF(AQ60="7",BH60,0)</f>
        <v>0</v>
      </c>
      <c r="AE60" s="64">
        <f>IF(AQ60="7",BI60,0)</f>
        <v>0</v>
      </c>
      <c r="AF60" s="64">
        <f>IF(AQ60="2",BH60,0)</f>
        <v>0</v>
      </c>
      <c r="AG60" s="64">
        <f>IF(AQ60="2",BI60,0)</f>
        <v>0</v>
      </c>
      <c r="AH60" s="64">
        <f>IF(AQ60="0",BJ60,0)</f>
        <v>0</v>
      </c>
      <c r="AI60" s="39" t="s">
        <v>519</v>
      </c>
      <c r="AJ60" s="62">
        <f>IF(AN60=0,K60,0)</f>
        <v>0</v>
      </c>
      <c r="AK60" s="62">
        <f>IF(AN60=15,K60,0)</f>
        <v>0</v>
      </c>
      <c r="AL60" s="62">
        <f>IF(AN60=21,K60,0)</f>
        <v>0</v>
      </c>
      <c r="AN60" s="64">
        <v>21</v>
      </c>
      <c r="AO60" s="64">
        <f>H60*0</f>
        <v>0</v>
      </c>
      <c r="AP60" s="64">
        <f>H60*(1-0)</f>
        <v>0</v>
      </c>
      <c r="AQ60" s="65" t="s">
        <v>7</v>
      </c>
      <c r="AV60" s="64">
        <f>AW60+AX60</f>
        <v>0</v>
      </c>
      <c r="AW60" s="64">
        <f>G60*AO60</f>
        <v>0</v>
      </c>
      <c r="AX60" s="64">
        <f>G60*AP60</f>
        <v>0</v>
      </c>
      <c r="AY60" s="66" t="s">
        <v>1629</v>
      </c>
      <c r="AZ60" s="66" t="s">
        <v>1677</v>
      </c>
      <c r="BA60" s="39" t="s">
        <v>1716</v>
      </c>
      <c r="BC60" s="64">
        <f>AW60+AX60</f>
        <v>0</v>
      </c>
      <c r="BD60" s="64">
        <f>H60/(100-BE60)*100</f>
        <v>0</v>
      </c>
      <c r="BE60" s="64">
        <v>0</v>
      </c>
      <c r="BF60" s="64">
        <f>M60</f>
        <v>0</v>
      </c>
      <c r="BH60" s="62">
        <f>G60*AO60</f>
        <v>0</v>
      </c>
      <c r="BI60" s="62">
        <f>G60*AP60</f>
        <v>0</v>
      </c>
      <c r="BJ60" s="62">
        <f>G60*H60</f>
        <v>0</v>
      </c>
      <c r="BK60" s="62" t="s">
        <v>1725</v>
      </c>
      <c r="BL60" s="64">
        <v>97</v>
      </c>
    </row>
    <row r="61" spans="1:64" s="38" customFormat="1" ht="19.5" customHeight="1">
      <c r="A61" s="60" t="s">
        <v>46</v>
      </c>
      <c r="B61" s="61" t="s">
        <v>519</v>
      </c>
      <c r="C61" s="61" t="s">
        <v>563</v>
      </c>
      <c r="D61" s="142" t="s">
        <v>1084</v>
      </c>
      <c r="E61" s="143"/>
      <c r="F61" s="61" t="s">
        <v>1582</v>
      </c>
      <c r="G61" s="62">
        <v>1.76</v>
      </c>
      <c r="H61" s="62">
        <v>0</v>
      </c>
      <c r="I61" s="62">
        <f>G61*AO61</f>
        <v>0</v>
      </c>
      <c r="J61" s="62">
        <f>G61*AP61</f>
        <v>0</v>
      </c>
      <c r="K61" s="62">
        <f>G61*H61</f>
        <v>0</v>
      </c>
      <c r="L61" s="62">
        <v>0</v>
      </c>
      <c r="M61" s="62">
        <f>G61*L61</f>
        <v>0</v>
      </c>
      <c r="N61" s="63"/>
      <c r="O61" s="54"/>
      <c r="Z61" s="64">
        <f>IF(AQ61="5",BJ61,0)</f>
        <v>0</v>
      </c>
      <c r="AB61" s="64">
        <f>IF(AQ61="1",BH61,0)</f>
        <v>0</v>
      </c>
      <c r="AC61" s="64">
        <f>IF(AQ61="1",BI61,0)</f>
        <v>0</v>
      </c>
      <c r="AD61" s="64">
        <f>IF(AQ61="7",BH61,0)</f>
        <v>0</v>
      </c>
      <c r="AE61" s="64">
        <f>IF(AQ61="7",BI61,0)</f>
        <v>0</v>
      </c>
      <c r="AF61" s="64">
        <f>IF(AQ61="2",BH61,0)</f>
        <v>0</v>
      </c>
      <c r="AG61" s="64">
        <f>IF(AQ61="2",BI61,0)</f>
        <v>0</v>
      </c>
      <c r="AH61" s="64">
        <f>IF(AQ61="0",BJ61,0)</f>
        <v>0</v>
      </c>
      <c r="AI61" s="39" t="s">
        <v>519</v>
      </c>
      <c r="AJ61" s="62">
        <f>IF(AN61=0,K61,0)</f>
        <v>0</v>
      </c>
      <c r="AK61" s="62">
        <f>IF(AN61=15,K61,0)</f>
        <v>0</v>
      </c>
      <c r="AL61" s="62">
        <f>IF(AN61=21,K61,0)</f>
        <v>0</v>
      </c>
      <c r="AN61" s="64">
        <v>21</v>
      </c>
      <c r="AO61" s="64">
        <f>H61*0</f>
        <v>0</v>
      </c>
      <c r="AP61" s="64">
        <f>H61*(1-0)</f>
        <v>0</v>
      </c>
      <c r="AQ61" s="65" t="s">
        <v>7</v>
      </c>
      <c r="AV61" s="64">
        <f>AW61+AX61</f>
        <v>0</v>
      </c>
      <c r="AW61" s="64">
        <f>G61*AO61</f>
        <v>0</v>
      </c>
      <c r="AX61" s="64">
        <f>G61*AP61</f>
        <v>0</v>
      </c>
      <c r="AY61" s="66" t="s">
        <v>1629</v>
      </c>
      <c r="AZ61" s="66" t="s">
        <v>1677</v>
      </c>
      <c r="BA61" s="39" t="s">
        <v>1716</v>
      </c>
      <c r="BC61" s="64">
        <f>AW61+AX61</f>
        <v>0</v>
      </c>
      <c r="BD61" s="64">
        <f>H61/(100-BE61)*100</f>
        <v>0</v>
      </c>
      <c r="BE61" s="64">
        <v>0</v>
      </c>
      <c r="BF61" s="64">
        <f>M61</f>
        <v>0</v>
      </c>
      <c r="BH61" s="62">
        <f>G61*AO61</f>
        <v>0</v>
      </c>
      <c r="BI61" s="62">
        <f>G61*AP61</f>
        <v>0</v>
      </c>
      <c r="BJ61" s="62">
        <f>G61*H61</f>
        <v>0</v>
      </c>
      <c r="BK61" s="62" t="s">
        <v>1725</v>
      </c>
      <c r="BL61" s="64">
        <v>97</v>
      </c>
    </row>
    <row r="62" spans="1:64" s="38" customFormat="1" ht="19.5" customHeight="1">
      <c r="A62" s="60" t="s">
        <v>47</v>
      </c>
      <c r="B62" s="61" t="s">
        <v>519</v>
      </c>
      <c r="C62" s="61" t="s">
        <v>562</v>
      </c>
      <c r="D62" s="142" t="s">
        <v>1083</v>
      </c>
      <c r="E62" s="143"/>
      <c r="F62" s="61" t="s">
        <v>1582</v>
      </c>
      <c r="G62" s="62">
        <v>52.4858</v>
      </c>
      <c r="H62" s="62">
        <v>0</v>
      </c>
      <c r="I62" s="62">
        <f>G62*AO62</f>
        <v>0</v>
      </c>
      <c r="J62" s="62">
        <f>G62*AP62</f>
        <v>0</v>
      </c>
      <c r="K62" s="62">
        <f>G62*H62</f>
        <v>0</v>
      </c>
      <c r="L62" s="62">
        <v>0</v>
      </c>
      <c r="M62" s="62">
        <f>G62*L62</f>
        <v>0</v>
      </c>
      <c r="N62" s="63"/>
      <c r="O62" s="54"/>
      <c r="Z62" s="64">
        <f>IF(AQ62="5",BJ62,0)</f>
        <v>0</v>
      </c>
      <c r="AB62" s="64">
        <f>IF(AQ62="1",BH62,0)</f>
        <v>0</v>
      </c>
      <c r="AC62" s="64">
        <f>IF(AQ62="1",BI62,0)</f>
        <v>0</v>
      </c>
      <c r="AD62" s="64">
        <f>IF(AQ62="7",BH62,0)</f>
        <v>0</v>
      </c>
      <c r="AE62" s="64">
        <f>IF(AQ62="7",BI62,0)</f>
        <v>0</v>
      </c>
      <c r="AF62" s="64">
        <f>IF(AQ62="2",BH62,0)</f>
        <v>0</v>
      </c>
      <c r="AG62" s="64">
        <f>IF(AQ62="2",BI62,0)</f>
        <v>0</v>
      </c>
      <c r="AH62" s="64">
        <f>IF(AQ62="0",BJ62,0)</f>
        <v>0</v>
      </c>
      <c r="AI62" s="39" t="s">
        <v>519</v>
      </c>
      <c r="AJ62" s="62">
        <f>IF(AN62=0,K62,0)</f>
        <v>0</v>
      </c>
      <c r="AK62" s="62">
        <f>IF(AN62=15,K62,0)</f>
        <v>0</v>
      </c>
      <c r="AL62" s="62">
        <f>IF(AN62=21,K62,0)</f>
        <v>0</v>
      </c>
      <c r="AN62" s="64">
        <v>21</v>
      </c>
      <c r="AO62" s="64">
        <f>H62*0</f>
        <v>0</v>
      </c>
      <c r="AP62" s="64">
        <f>H62*(1-0)</f>
        <v>0</v>
      </c>
      <c r="AQ62" s="65" t="s">
        <v>7</v>
      </c>
      <c r="AV62" s="64">
        <f>AW62+AX62</f>
        <v>0</v>
      </c>
      <c r="AW62" s="64">
        <f>G62*AO62</f>
        <v>0</v>
      </c>
      <c r="AX62" s="64">
        <f>G62*AP62</f>
        <v>0</v>
      </c>
      <c r="AY62" s="66" t="s">
        <v>1629</v>
      </c>
      <c r="AZ62" s="66" t="s">
        <v>1677</v>
      </c>
      <c r="BA62" s="39" t="s">
        <v>1716</v>
      </c>
      <c r="BC62" s="64">
        <f>AW62+AX62</f>
        <v>0</v>
      </c>
      <c r="BD62" s="64">
        <f>H62/(100-BE62)*100</f>
        <v>0</v>
      </c>
      <c r="BE62" s="64">
        <v>0</v>
      </c>
      <c r="BF62" s="64">
        <f>M62</f>
        <v>0</v>
      </c>
      <c r="BH62" s="62">
        <f>G62*AO62</f>
        <v>0</v>
      </c>
      <c r="BI62" s="62">
        <f>G62*AP62</f>
        <v>0</v>
      </c>
      <c r="BJ62" s="62">
        <f>G62*H62</f>
        <v>0</v>
      </c>
      <c r="BK62" s="62" t="s">
        <v>1725</v>
      </c>
      <c r="BL62" s="64">
        <v>97</v>
      </c>
    </row>
    <row r="63" spans="1:64" s="38" customFormat="1" ht="19.5" customHeight="1">
      <c r="A63" s="60" t="s">
        <v>48</v>
      </c>
      <c r="B63" s="61" t="s">
        <v>519</v>
      </c>
      <c r="C63" s="61" t="s">
        <v>564</v>
      </c>
      <c r="D63" s="142" t="s">
        <v>1085</v>
      </c>
      <c r="E63" s="143"/>
      <c r="F63" s="61" t="s">
        <v>1582</v>
      </c>
      <c r="G63" s="62">
        <v>761.02</v>
      </c>
      <c r="H63" s="62">
        <v>0</v>
      </c>
      <c r="I63" s="62">
        <f>G63*AO63</f>
        <v>0</v>
      </c>
      <c r="J63" s="62">
        <f>G63*AP63</f>
        <v>0</v>
      </c>
      <c r="K63" s="62">
        <f>G63*H63</f>
        <v>0</v>
      </c>
      <c r="L63" s="62">
        <v>0</v>
      </c>
      <c r="M63" s="62">
        <f>G63*L63</f>
        <v>0</v>
      </c>
      <c r="N63" s="63"/>
      <c r="O63" s="54"/>
      <c r="Z63" s="64">
        <f>IF(AQ63="5",BJ63,0)</f>
        <v>0</v>
      </c>
      <c r="AB63" s="64">
        <f>IF(AQ63="1",BH63,0)</f>
        <v>0</v>
      </c>
      <c r="AC63" s="64">
        <f>IF(AQ63="1",BI63,0)</f>
        <v>0</v>
      </c>
      <c r="AD63" s="64">
        <f>IF(AQ63="7",BH63,0)</f>
        <v>0</v>
      </c>
      <c r="AE63" s="64">
        <f>IF(AQ63="7",BI63,0)</f>
        <v>0</v>
      </c>
      <c r="AF63" s="64">
        <f>IF(AQ63="2",BH63,0)</f>
        <v>0</v>
      </c>
      <c r="AG63" s="64">
        <f>IF(AQ63="2",BI63,0)</f>
        <v>0</v>
      </c>
      <c r="AH63" s="64">
        <f>IF(AQ63="0",BJ63,0)</f>
        <v>0</v>
      </c>
      <c r="AI63" s="39" t="s">
        <v>519</v>
      </c>
      <c r="AJ63" s="62">
        <f>IF(AN63=0,K63,0)</f>
        <v>0</v>
      </c>
      <c r="AK63" s="62">
        <f>IF(AN63=15,K63,0)</f>
        <v>0</v>
      </c>
      <c r="AL63" s="62">
        <f>IF(AN63=21,K63,0)</f>
        <v>0</v>
      </c>
      <c r="AN63" s="64">
        <v>21</v>
      </c>
      <c r="AO63" s="64">
        <f>H63*0</f>
        <v>0</v>
      </c>
      <c r="AP63" s="64">
        <f>H63*(1-0)</f>
        <v>0</v>
      </c>
      <c r="AQ63" s="65" t="s">
        <v>7</v>
      </c>
      <c r="AV63" s="64">
        <f>AW63+AX63</f>
        <v>0</v>
      </c>
      <c r="AW63" s="64">
        <f>G63*AO63</f>
        <v>0</v>
      </c>
      <c r="AX63" s="64">
        <f>G63*AP63</f>
        <v>0</v>
      </c>
      <c r="AY63" s="66" t="s">
        <v>1629</v>
      </c>
      <c r="AZ63" s="66" t="s">
        <v>1677</v>
      </c>
      <c r="BA63" s="39" t="s">
        <v>1716</v>
      </c>
      <c r="BC63" s="64">
        <f>AW63+AX63</f>
        <v>0</v>
      </c>
      <c r="BD63" s="64">
        <f>H63/(100-BE63)*100</f>
        <v>0</v>
      </c>
      <c r="BE63" s="64">
        <v>0</v>
      </c>
      <c r="BF63" s="64">
        <f>M63</f>
        <v>0</v>
      </c>
      <c r="BH63" s="62">
        <f>G63*AO63</f>
        <v>0</v>
      </c>
      <c r="BI63" s="62">
        <f>G63*AP63</f>
        <v>0</v>
      </c>
      <c r="BJ63" s="62">
        <f>G63*H63</f>
        <v>0</v>
      </c>
      <c r="BK63" s="62" t="s">
        <v>1725</v>
      </c>
      <c r="BL63" s="64">
        <v>97</v>
      </c>
    </row>
    <row r="64" spans="1:47" s="38" customFormat="1" ht="19.5" customHeight="1">
      <c r="A64" s="55"/>
      <c r="B64" s="56" t="s">
        <v>519</v>
      </c>
      <c r="C64" s="56" t="s">
        <v>105</v>
      </c>
      <c r="D64" s="140" t="s">
        <v>1086</v>
      </c>
      <c r="E64" s="141"/>
      <c r="F64" s="57" t="s">
        <v>6</v>
      </c>
      <c r="G64" s="57" t="s">
        <v>6</v>
      </c>
      <c r="H64" s="57" t="s">
        <v>6</v>
      </c>
      <c r="I64" s="58">
        <f>SUM(I65:I69)</f>
        <v>0</v>
      </c>
      <c r="J64" s="58">
        <f>SUM(J65:J69)</f>
        <v>0</v>
      </c>
      <c r="K64" s="58">
        <f>SUM(K65:K69)</f>
        <v>0</v>
      </c>
      <c r="L64" s="39"/>
      <c r="M64" s="58">
        <f>SUM(M65:M69)</f>
        <v>0</v>
      </c>
      <c r="N64" s="59"/>
      <c r="O64" s="54"/>
      <c r="AI64" s="39" t="s">
        <v>519</v>
      </c>
      <c r="AS64" s="58">
        <f>SUM(AJ65:AJ69)</f>
        <v>0</v>
      </c>
      <c r="AT64" s="58">
        <f>SUM(AK65:AK69)</f>
        <v>0</v>
      </c>
      <c r="AU64" s="58">
        <f>SUM(AL65:AL69)</f>
        <v>0</v>
      </c>
    </row>
    <row r="65" spans="1:64" s="38" customFormat="1" ht="19.5" customHeight="1">
      <c r="A65" s="60" t="s">
        <v>49</v>
      </c>
      <c r="B65" s="61" t="s">
        <v>519</v>
      </c>
      <c r="C65" s="61" t="s">
        <v>565</v>
      </c>
      <c r="D65" s="142" t="s">
        <v>1087</v>
      </c>
      <c r="E65" s="143"/>
      <c r="F65" s="61" t="s">
        <v>1586</v>
      </c>
      <c r="G65" s="62">
        <v>51.236</v>
      </c>
      <c r="H65" s="62">
        <v>0</v>
      </c>
      <c r="I65" s="62">
        <f>G65*AO65</f>
        <v>0</v>
      </c>
      <c r="J65" s="62">
        <f>G65*AP65</f>
        <v>0</v>
      </c>
      <c r="K65" s="62">
        <f>G65*H65</f>
        <v>0</v>
      </c>
      <c r="L65" s="62">
        <v>0</v>
      </c>
      <c r="M65" s="62">
        <f>G65*L65</f>
        <v>0</v>
      </c>
      <c r="N65" s="63"/>
      <c r="O65" s="54"/>
      <c r="Z65" s="64">
        <f>IF(AQ65="5",BJ65,0)</f>
        <v>0</v>
      </c>
      <c r="AB65" s="64">
        <f>IF(AQ65="1",BH65,0)</f>
        <v>0</v>
      </c>
      <c r="AC65" s="64">
        <f>IF(AQ65="1",BI65,0)</f>
        <v>0</v>
      </c>
      <c r="AD65" s="64">
        <f>IF(AQ65="7",BH65,0)</f>
        <v>0</v>
      </c>
      <c r="AE65" s="64">
        <f>IF(AQ65="7",BI65,0)</f>
        <v>0</v>
      </c>
      <c r="AF65" s="64">
        <f>IF(AQ65="2",BH65,0)</f>
        <v>0</v>
      </c>
      <c r="AG65" s="64">
        <f>IF(AQ65="2",BI65,0)</f>
        <v>0</v>
      </c>
      <c r="AH65" s="64">
        <f>IF(AQ65="0",BJ65,0)</f>
        <v>0</v>
      </c>
      <c r="AI65" s="39" t="s">
        <v>519</v>
      </c>
      <c r="AJ65" s="62">
        <f>IF(AN65=0,K65,0)</f>
        <v>0</v>
      </c>
      <c r="AK65" s="62">
        <f>IF(AN65=15,K65,0)</f>
        <v>0</v>
      </c>
      <c r="AL65" s="62">
        <f>IF(AN65=21,K65,0)</f>
        <v>0</v>
      </c>
      <c r="AN65" s="64">
        <v>21</v>
      </c>
      <c r="AO65" s="64">
        <f>H65*0</f>
        <v>0</v>
      </c>
      <c r="AP65" s="64">
        <f>H65*(1-0)</f>
        <v>0</v>
      </c>
      <c r="AQ65" s="65" t="s">
        <v>7</v>
      </c>
      <c r="AV65" s="64">
        <f>AW65+AX65</f>
        <v>0</v>
      </c>
      <c r="AW65" s="64">
        <f>G65*AO65</f>
        <v>0</v>
      </c>
      <c r="AX65" s="64">
        <f>G65*AP65</f>
        <v>0</v>
      </c>
      <c r="AY65" s="66" t="s">
        <v>1630</v>
      </c>
      <c r="AZ65" s="66" t="s">
        <v>1677</v>
      </c>
      <c r="BA65" s="39" t="s">
        <v>1716</v>
      </c>
      <c r="BC65" s="64">
        <f>AW65+AX65</f>
        <v>0</v>
      </c>
      <c r="BD65" s="64">
        <f>H65/(100-BE65)*100</f>
        <v>0</v>
      </c>
      <c r="BE65" s="64">
        <v>0</v>
      </c>
      <c r="BF65" s="64">
        <f>M65</f>
        <v>0</v>
      </c>
      <c r="BH65" s="62">
        <f>G65*AO65</f>
        <v>0</v>
      </c>
      <c r="BI65" s="62">
        <f>G65*AP65</f>
        <v>0</v>
      </c>
      <c r="BJ65" s="62">
        <f>G65*H65</f>
        <v>0</v>
      </c>
      <c r="BK65" s="62" t="s">
        <v>1725</v>
      </c>
      <c r="BL65" s="64">
        <v>99</v>
      </c>
    </row>
    <row r="66" spans="1:64" s="38" customFormat="1" ht="19.5" customHeight="1">
      <c r="A66" s="60" t="s">
        <v>50</v>
      </c>
      <c r="B66" s="61" t="s">
        <v>519</v>
      </c>
      <c r="C66" s="61" t="s">
        <v>566</v>
      </c>
      <c r="D66" s="142" t="s">
        <v>1088</v>
      </c>
      <c r="E66" s="143"/>
      <c r="F66" s="61" t="s">
        <v>1586</v>
      </c>
      <c r="G66" s="62">
        <v>675.892</v>
      </c>
      <c r="H66" s="62">
        <v>0</v>
      </c>
      <c r="I66" s="62">
        <f>G66*AO66</f>
        <v>0</v>
      </c>
      <c r="J66" s="62">
        <f>G66*AP66</f>
        <v>0</v>
      </c>
      <c r="K66" s="62">
        <f>G66*H66</f>
        <v>0</v>
      </c>
      <c r="L66" s="62">
        <v>0</v>
      </c>
      <c r="M66" s="62">
        <f>G66*L66</f>
        <v>0</v>
      </c>
      <c r="N66" s="63"/>
      <c r="O66" s="54"/>
      <c r="Z66" s="64">
        <f>IF(AQ66="5",BJ66,0)</f>
        <v>0</v>
      </c>
      <c r="AB66" s="64">
        <f>IF(AQ66="1",BH66,0)</f>
        <v>0</v>
      </c>
      <c r="AC66" s="64">
        <f>IF(AQ66="1",BI66,0)</f>
        <v>0</v>
      </c>
      <c r="AD66" s="64">
        <f>IF(AQ66="7",BH66,0)</f>
        <v>0</v>
      </c>
      <c r="AE66" s="64">
        <f>IF(AQ66="7",BI66,0)</f>
        <v>0</v>
      </c>
      <c r="AF66" s="64">
        <f>IF(AQ66="2",BH66,0)</f>
        <v>0</v>
      </c>
      <c r="AG66" s="64">
        <f>IF(AQ66="2",BI66,0)</f>
        <v>0</v>
      </c>
      <c r="AH66" s="64">
        <f>IF(AQ66="0",BJ66,0)</f>
        <v>0</v>
      </c>
      <c r="AI66" s="39" t="s">
        <v>519</v>
      </c>
      <c r="AJ66" s="62">
        <f>IF(AN66=0,K66,0)</f>
        <v>0</v>
      </c>
      <c r="AK66" s="62">
        <f>IF(AN66=15,K66,0)</f>
        <v>0</v>
      </c>
      <c r="AL66" s="62">
        <f>IF(AN66=21,K66,0)</f>
        <v>0</v>
      </c>
      <c r="AN66" s="64">
        <v>21</v>
      </c>
      <c r="AO66" s="64">
        <f>H66*0</f>
        <v>0</v>
      </c>
      <c r="AP66" s="64">
        <f>H66*(1-0)</f>
        <v>0</v>
      </c>
      <c r="AQ66" s="65" t="s">
        <v>7</v>
      </c>
      <c r="AV66" s="64">
        <f>AW66+AX66</f>
        <v>0</v>
      </c>
      <c r="AW66" s="64">
        <f>G66*AO66</f>
        <v>0</v>
      </c>
      <c r="AX66" s="64">
        <f>G66*AP66</f>
        <v>0</v>
      </c>
      <c r="AY66" s="66" t="s">
        <v>1630</v>
      </c>
      <c r="AZ66" s="66" t="s">
        <v>1677</v>
      </c>
      <c r="BA66" s="39" t="s">
        <v>1716</v>
      </c>
      <c r="BC66" s="64">
        <f>AW66+AX66</f>
        <v>0</v>
      </c>
      <c r="BD66" s="64">
        <f>H66/(100-BE66)*100</f>
        <v>0</v>
      </c>
      <c r="BE66" s="64">
        <v>0</v>
      </c>
      <c r="BF66" s="64">
        <f>M66</f>
        <v>0</v>
      </c>
      <c r="BH66" s="62">
        <f>G66*AO66</f>
        <v>0</v>
      </c>
      <c r="BI66" s="62">
        <f>G66*AP66</f>
        <v>0</v>
      </c>
      <c r="BJ66" s="62">
        <f>G66*H66</f>
        <v>0</v>
      </c>
      <c r="BK66" s="62" t="s">
        <v>1725</v>
      </c>
      <c r="BL66" s="64">
        <v>99</v>
      </c>
    </row>
    <row r="67" spans="1:64" s="38" customFormat="1" ht="19.5" customHeight="1">
      <c r="A67" s="60" t="s">
        <v>51</v>
      </c>
      <c r="B67" s="61" t="s">
        <v>519</v>
      </c>
      <c r="C67" s="61" t="s">
        <v>567</v>
      </c>
      <c r="D67" s="142" t="s">
        <v>1089</v>
      </c>
      <c r="E67" s="143"/>
      <c r="F67" s="61" t="s">
        <v>1586</v>
      </c>
      <c r="G67" s="62">
        <v>47.695</v>
      </c>
      <c r="H67" s="62">
        <v>0</v>
      </c>
      <c r="I67" s="62">
        <f>G67*AO67</f>
        <v>0</v>
      </c>
      <c r="J67" s="62">
        <f>G67*AP67</f>
        <v>0</v>
      </c>
      <c r="K67" s="62">
        <f>G67*H67</f>
        <v>0</v>
      </c>
      <c r="L67" s="62">
        <v>0</v>
      </c>
      <c r="M67" s="62">
        <f>G67*L67</f>
        <v>0</v>
      </c>
      <c r="N67" s="63"/>
      <c r="O67" s="54"/>
      <c r="Z67" s="64">
        <f>IF(AQ67="5",BJ67,0)</f>
        <v>0</v>
      </c>
      <c r="AB67" s="64">
        <f>IF(AQ67="1",BH67,0)</f>
        <v>0</v>
      </c>
      <c r="AC67" s="64">
        <f>IF(AQ67="1",BI67,0)</f>
        <v>0</v>
      </c>
      <c r="AD67" s="64">
        <f>IF(AQ67="7",BH67,0)</f>
        <v>0</v>
      </c>
      <c r="AE67" s="64">
        <f>IF(AQ67="7",BI67,0)</f>
        <v>0</v>
      </c>
      <c r="AF67" s="64">
        <f>IF(AQ67="2",BH67,0)</f>
        <v>0</v>
      </c>
      <c r="AG67" s="64">
        <f>IF(AQ67="2",BI67,0)</f>
        <v>0</v>
      </c>
      <c r="AH67" s="64">
        <f>IF(AQ67="0",BJ67,0)</f>
        <v>0</v>
      </c>
      <c r="AI67" s="39" t="s">
        <v>519</v>
      </c>
      <c r="AJ67" s="62">
        <f>IF(AN67=0,K67,0)</f>
        <v>0</v>
      </c>
      <c r="AK67" s="62">
        <f>IF(AN67=15,K67,0)</f>
        <v>0</v>
      </c>
      <c r="AL67" s="62">
        <f>IF(AN67=21,K67,0)</f>
        <v>0</v>
      </c>
      <c r="AN67" s="64">
        <v>21</v>
      </c>
      <c r="AO67" s="64">
        <f>H67*0</f>
        <v>0</v>
      </c>
      <c r="AP67" s="64">
        <f>H67*(1-0)</f>
        <v>0</v>
      </c>
      <c r="AQ67" s="65" t="s">
        <v>7</v>
      </c>
      <c r="AV67" s="64">
        <f>AW67+AX67</f>
        <v>0</v>
      </c>
      <c r="AW67" s="64">
        <f>G67*AO67</f>
        <v>0</v>
      </c>
      <c r="AX67" s="64">
        <f>G67*AP67</f>
        <v>0</v>
      </c>
      <c r="AY67" s="66" t="s">
        <v>1630</v>
      </c>
      <c r="AZ67" s="66" t="s">
        <v>1677</v>
      </c>
      <c r="BA67" s="39" t="s">
        <v>1716</v>
      </c>
      <c r="BC67" s="64">
        <f>AW67+AX67</f>
        <v>0</v>
      </c>
      <c r="BD67" s="64">
        <f>H67/(100-BE67)*100</f>
        <v>0</v>
      </c>
      <c r="BE67" s="64">
        <v>0</v>
      </c>
      <c r="BF67" s="64">
        <f>M67</f>
        <v>0</v>
      </c>
      <c r="BH67" s="62">
        <f>G67*AO67</f>
        <v>0</v>
      </c>
      <c r="BI67" s="62">
        <f>G67*AP67</f>
        <v>0</v>
      </c>
      <c r="BJ67" s="62">
        <f>G67*H67</f>
        <v>0</v>
      </c>
      <c r="BK67" s="62" t="s">
        <v>1725</v>
      </c>
      <c r="BL67" s="64">
        <v>99</v>
      </c>
    </row>
    <row r="68" spans="1:64" s="38" customFormat="1" ht="19.5" customHeight="1">
      <c r="A68" s="60" t="s">
        <v>52</v>
      </c>
      <c r="B68" s="61" t="s">
        <v>519</v>
      </c>
      <c r="C68" s="61" t="s">
        <v>568</v>
      </c>
      <c r="D68" s="142" t="s">
        <v>1090</v>
      </c>
      <c r="E68" s="143"/>
      <c r="F68" s="61" t="s">
        <v>1586</v>
      </c>
      <c r="G68" s="62">
        <v>0.583</v>
      </c>
      <c r="H68" s="62">
        <v>0</v>
      </c>
      <c r="I68" s="62">
        <f>G68*AO68</f>
        <v>0</v>
      </c>
      <c r="J68" s="62">
        <f>G68*AP68</f>
        <v>0</v>
      </c>
      <c r="K68" s="62">
        <f>G68*H68</f>
        <v>0</v>
      </c>
      <c r="L68" s="62">
        <v>0</v>
      </c>
      <c r="M68" s="62">
        <f>G68*L68</f>
        <v>0</v>
      </c>
      <c r="N68" s="63"/>
      <c r="O68" s="54"/>
      <c r="Z68" s="64">
        <f>IF(AQ68="5",BJ68,0)</f>
        <v>0</v>
      </c>
      <c r="AB68" s="64">
        <f>IF(AQ68="1",BH68,0)</f>
        <v>0</v>
      </c>
      <c r="AC68" s="64">
        <f>IF(AQ68="1",BI68,0)</f>
        <v>0</v>
      </c>
      <c r="AD68" s="64">
        <f>IF(AQ68="7",BH68,0)</f>
        <v>0</v>
      </c>
      <c r="AE68" s="64">
        <f>IF(AQ68="7",BI68,0)</f>
        <v>0</v>
      </c>
      <c r="AF68" s="64">
        <f>IF(AQ68="2",BH68,0)</f>
        <v>0</v>
      </c>
      <c r="AG68" s="64">
        <f>IF(AQ68="2",BI68,0)</f>
        <v>0</v>
      </c>
      <c r="AH68" s="64">
        <f>IF(AQ68="0",BJ68,0)</f>
        <v>0</v>
      </c>
      <c r="AI68" s="39" t="s">
        <v>519</v>
      </c>
      <c r="AJ68" s="62">
        <f>IF(AN68=0,K68,0)</f>
        <v>0</v>
      </c>
      <c r="AK68" s="62">
        <f>IF(AN68=15,K68,0)</f>
        <v>0</v>
      </c>
      <c r="AL68" s="62">
        <f>IF(AN68=21,K68,0)</f>
        <v>0</v>
      </c>
      <c r="AN68" s="64">
        <v>21</v>
      </c>
      <c r="AO68" s="64">
        <f>H68*0</f>
        <v>0</v>
      </c>
      <c r="AP68" s="64">
        <f>H68*(1-0)</f>
        <v>0</v>
      </c>
      <c r="AQ68" s="65" t="s">
        <v>7</v>
      </c>
      <c r="AV68" s="64">
        <f>AW68+AX68</f>
        <v>0</v>
      </c>
      <c r="AW68" s="64">
        <f>G68*AO68</f>
        <v>0</v>
      </c>
      <c r="AX68" s="64">
        <f>G68*AP68</f>
        <v>0</v>
      </c>
      <c r="AY68" s="66" t="s">
        <v>1630</v>
      </c>
      <c r="AZ68" s="66" t="s">
        <v>1677</v>
      </c>
      <c r="BA68" s="39" t="s">
        <v>1716</v>
      </c>
      <c r="BC68" s="64">
        <f>AW68+AX68</f>
        <v>0</v>
      </c>
      <c r="BD68" s="64">
        <f>H68/(100-BE68)*100</f>
        <v>0</v>
      </c>
      <c r="BE68" s="64">
        <v>0</v>
      </c>
      <c r="BF68" s="64">
        <f>M68</f>
        <v>0</v>
      </c>
      <c r="BH68" s="62">
        <f>G68*AO68</f>
        <v>0</v>
      </c>
      <c r="BI68" s="62">
        <f>G68*AP68</f>
        <v>0</v>
      </c>
      <c r="BJ68" s="62">
        <f>G68*H68</f>
        <v>0</v>
      </c>
      <c r="BK68" s="62" t="s">
        <v>1725</v>
      </c>
      <c r="BL68" s="64">
        <v>99</v>
      </c>
    </row>
    <row r="69" spans="1:64" s="38" customFormat="1" ht="19.5" customHeight="1">
      <c r="A69" s="60" t="s">
        <v>53</v>
      </c>
      <c r="B69" s="61" t="s">
        <v>519</v>
      </c>
      <c r="C69" s="61" t="s">
        <v>569</v>
      </c>
      <c r="D69" s="142" t="s">
        <v>1091</v>
      </c>
      <c r="E69" s="143"/>
      <c r="F69" s="61" t="s">
        <v>1586</v>
      </c>
      <c r="G69" s="62">
        <v>40.348</v>
      </c>
      <c r="H69" s="62">
        <v>0</v>
      </c>
      <c r="I69" s="62">
        <f>G69*AO69</f>
        <v>0</v>
      </c>
      <c r="J69" s="62">
        <f>G69*AP69</f>
        <v>0</v>
      </c>
      <c r="K69" s="62">
        <f>G69*H69</f>
        <v>0</v>
      </c>
      <c r="L69" s="62">
        <v>0</v>
      </c>
      <c r="M69" s="62">
        <f>G69*L69</f>
        <v>0</v>
      </c>
      <c r="N69" s="63"/>
      <c r="O69" s="54"/>
      <c r="Z69" s="64">
        <f>IF(AQ69="5",BJ69,0)</f>
        <v>0</v>
      </c>
      <c r="AB69" s="64">
        <f>IF(AQ69="1",BH69,0)</f>
        <v>0</v>
      </c>
      <c r="AC69" s="64">
        <f>IF(AQ69="1",BI69,0)</f>
        <v>0</v>
      </c>
      <c r="AD69" s="64">
        <f>IF(AQ69="7",BH69,0)</f>
        <v>0</v>
      </c>
      <c r="AE69" s="64">
        <f>IF(AQ69="7",BI69,0)</f>
        <v>0</v>
      </c>
      <c r="AF69" s="64">
        <f>IF(AQ69="2",BH69,0)</f>
        <v>0</v>
      </c>
      <c r="AG69" s="64">
        <f>IF(AQ69="2",BI69,0)</f>
        <v>0</v>
      </c>
      <c r="AH69" s="64">
        <f>IF(AQ69="0",BJ69,0)</f>
        <v>0</v>
      </c>
      <c r="AI69" s="39" t="s">
        <v>519</v>
      </c>
      <c r="AJ69" s="62">
        <f>IF(AN69=0,K69,0)</f>
        <v>0</v>
      </c>
      <c r="AK69" s="62">
        <f>IF(AN69=15,K69,0)</f>
        <v>0</v>
      </c>
      <c r="AL69" s="62">
        <f>IF(AN69=21,K69,0)</f>
        <v>0</v>
      </c>
      <c r="AN69" s="64">
        <v>21</v>
      </c>
      <c r="AO69" s="64">
        <f>H69*0</f>
        <v>0</v>
      </c>
      <c r="AP69" s="64">
        <f>H69*(1-0)</f>
        <v>0</v>
      </c>
      <c r="AQ69" s="65" t="s">
        <v>11</v>
      </c>
      <c r="AV69" s="64">
        <f>AW69+AX69</f>
        <v>0</v>
      </c>
      <c r="AW69" s="64">
        <f>G69*AO69</f>
        <v>0</v>
      </c>
      <c r="AX69" s="64">
        <f>G69*AP69</f>
        <v>0</v>
      </c>
      <c r="AY69" s="66" t="s">
        <v>1630</v>
      </c>
      <c r="AZ69" s="66" t="s">
        <v>1677</v>
      </c>
      <c r="BA69" s="39" t="s">
        <v>1716</v>
      </c>
      <c r="BC69" s="64">
        <f>AW69+AX69</f>
        <v>0</v>
      </c>
      <c r="BD69" s="64">
        <f>H69/(100-BE69)*100</f>
        <v>0</v>
      </c>
      <c r="BE69" s="64">
        <v>0</v>
      </c>
      <c r="BF69" s="64">
        <f>M69</f>
        <v>0</v>
      </c>
      <c r="BH69" s="62">
        <f>G69*AO69</f>
        <v>0</v>
      </c>
      <c r="BI69" s="62">
        <f>G69*AP69</f>
        <v>0</v>
      </c>
      <c r="BJ69" s="62">
        <f>G69*H69</f>
        <v>0</v>
      </c>
      <c r="BK69" s="62" t="s">
        <v>1725</v>
      </c>
      <c r="BL69" s="64">
        <v>99</v>
      </c>
    </row>
    <row r="70" spans="1:47" s="38" customFormat="1" ht="19.5" customHeight="1">
      <c r="A70" s="55"/>
      <c r="B70" s="56" t="s">
        <v>519</v>
      </c>
      <c r="C70" s="56" t="s">
        <v>570</v>
      </c>
      <c r="D70" s="140" t="s">
        <v>1092</v>
      </c>
      <c r="E70" s="141"/>
      <c r="F70" s="57" t="s">
        <v>6</v>
      </c>
      <c r="G70" s="57" t="s">
        <v>6</v>
      </c>
      <c r="H70" s="57" t="s">
        <v>6</v>
      </c>
      <c r="I70" s="58">
        <f>SUM(I71:I72)</f>
        <v>0</v>
      </c>
      <c r="J70" s="58">
        <f>SUM(J71:J72)</f>
        <v>0</v>
      </c>
      <c r="K70" s="58">
        <f>SUM(K71:K72)</f>
        <v>0</v>
      </c>
      <c r="L70" s="39"/>
      <c r="M70" s="58">
        <f>SUM(M71:M72)</f>
        <v>0</v>
      </c>
      <c r="N70" s="59"/>
      <c r="O70" s="54"/>
      <c r="AI70" s="39" t="s">
        <v>519</v>
      </c>
      <c r="AS70" s="58">
        <f>SUM(AJ71:AJ72)</f>
        <v>0</v>
      </c>
      <c r="AT70" s="58">
        <f>SUM(AK71:AK72)</f>
        <v>0</v>
      </c>
      <c r="AU70" s="58">
        <f>SUM(AL71:AL72)</f>
        <v>0</v>
      </c>
    </row>
    <row r="71" spans="1:64" s="38" customFormat="1" ht="19.5" customHeight="1">
      <c r="A71" s="60" t="s">
        <v>54</v>
      </c>
      <c r="B71" s="61" t="s">
        <v>519</v>
      </c>
      <c r="C71" s="61" t="s">
        <v>571</v>
      </c>
      <c r="D71" s="142" t="s">
        <v>1093</v>
      </c>
      <c r="E71" s="143"/>
      <c r="F71" s="61" t="s">
        <v>1582</v>
      </c>
      <c r="G71" s="62">
        <v>24.46</v>
      </c>
      <c r="H71" s="62">
        <v>0</v>
      </c>
      <c r="I71" s="62">
        <f>G71*AO71</f>
        <v>0</v>
      </c>
      <c r="J71" s="62">
        <f>G71*AP71</f>
        <v>0</v>
      </c>
      <c r="K71" s="62">
        <f>G71*H71</f>
        <v>0</v>
      </c>
      <c r="L71" s="62">
        <v>0</v>
      </c>
      <c r="M71" s="62">
        <f>G71*L71</f>
        <v>0</v>
      </c>
      <c r="N71" s="63"/>
      <c r="O71" s="54"/>
      <c r="Z71" s="64">
        <f>IF(AQ71="5",BJ71,0)</f>
        <v>0</v>
      </c>
      <c r="AB71" s="64">
        <f>IF(AQ71="1",BH71,0)</f>
        <v>0</v>
      </c>
      <c r="AC71" s="64">
        <f>IF(AQ71="1",BI71,0)</f>
        <v>0</v>
      </c>
      <c r="AD71" s="64">
        <f>IF(AQ71="7",BH71,0)</f>
        <v>0</v>
      </c>
      <c r="AE71" s="64">
        <f>IF(AQ71="7",BI71,0)</f>
        <v>0</v>
      </c>
      <c r="AF71" s="64">
        <f>IF(AQ71="2",BH71,0)</f>
        <v>0</v>
      </c>
      <c r="AG71" s="64">
        <f>IF(AQ71="2",BI71,0)</f>
        <v>0</v>
      </c>
      <c r="AH71" s="64">
        <f>IF(AQ71="0",BJ71,0)</f>
        <v>0</v>
      </c>
      <c r="AI71" s="39" t="s">
        <v>519</v>
      </c>
      <c r="AJ71" s="62">
        <f>IF(AN71=0,K71,0)</f>
        <v>0</v>
      </c>
      <c r="AK71" s="62">
        <f>IF(AN71=15,K71,0)</f>
        <v>0</v>
      </c>
      <c r="AL71" s="62">
        <f>IF(AN71=21,K71,0)</f>
        <v>0</v>
      </c>
      <c r="AN71" s="64">
        <v>21</v>
      </c>
      <c r="AO71" s="64">
        <f>H71*0</f>
        <v>0</v>
      </c>
      <c r="AP71" s="64">
        <f>H71*(1-0)</f>
        <v>0</v>
      </c>
      <c r="AQ71" s="65" t="s">
        <v>13</v>
      </c>
      <c r="AV71" s="64">
        <f>AW71+AX71</f>
        <v>0</v>
      </c>
      <c r="AW71" s="64">
        <f>G71*AO71</f>
        <v>0</v>
      </c>
      <c r="AX71" s="64">
        <f>G71*AP71</f>
        <v>0</v>
      </c>
      <c r="AY71" s="66" t="s">
        <v>1631</v>
      </c>
      <c r="AZ71" s="66" t="s">
        <v>1678</v>
      </c>
      <c r="BA71" s="39" t="s">
        <v>1716</v>
      </c>
      <c r="BC71" s="64">
        <f>AW71+AX71</f>
        <v>0</v>
      </c>
      <c r="BD71" s="64">
        <f>H71/(100-BE71)*100</f>
        <v>0</v>
      </c>
      <c r="BE71" s="64">
        <v>0</v>
      </c>
      <c r="BF71" s="64">
        <f>M71</f>
        <v>0</v>
      </c>
      <c r="BH71" s="62">
        <f>G71*AO71</f>
        <v>0</v>
      </c>
      <c r="BI71" s="62">
        <f>G71*AP71</f>
        <v>0</v>
      </c>
      <c r="BJ71" s="62">
        <f>G71*H71</f>
        <v>0</v>
      </c>
      <c r="BK71" s="62" t="s">
        <v>1725</v>
      </c>
      <c r="BL71" s="64">
        <v>711</v>
      </c>
    </row>
    <row r="72" spans="1:64" s="38" customFormat="1" ht="19.5" customHeight="1">
      <c r="A72" s="60" t="s">
        <v>55</v>
      </c>
      <c r="B72" s="61" t="s">
        <v>519</v>
      </c>
      <c r="C72" s="61" t="s">
        <v>572</v>
      </c>
      <c r="D72" s="142" t="s">
        <v>1094</v>
      </c>
      <c r="E72" s="143"/>
      <c r="F72" s="61" t="s">
        <v>1586</v>
      </c>
      <c r="G72" s="62">
        <v>0.086</v>
      </c>
      <c r="H72" s="62">
        <v>0</v>
      </c>
      <c r="I72" s="62">
        <f>G72*AO72</f>
        <v>0</v>
      </c>
      <c r="J72" s="62">
        <f>G72*AP72</f>
        <v>0</v>
      </c>
      <c r="K72" s="62">
        <f>G72*H72</f>
        <v>0</v>
      </c>
      <c r="L72" s="62">
        <v>0</v>
      </c>
      <c r="M72" s="62">
        <f>G72*L72</f>
        <v>0</v>
      </c>
      <c r="N72" s="63" t="s">
        <v>1611</v>
      </c>
      <c r="O72" s="54"/>
      <c r="Z72" s="64">
        <f>IF(AQ72="5",BJ72,0)</f>
        <v>0</v>
      </c>
      <c r="AB72" s="64">
        <f>IF(AQ72="1",BH72,0)</f>
        <v>0</v>
      </c>
      <c r="AC72" s="64">
        <f>IF(AQ72="1",BI72,0)</f>
        <v>0</v>
      </c>
      <c r="AD72" s="64">
        <f>IF(AQ72="7",BH72,0)</f>
        <v>0</v>
      </c>
      <c r="AE72" s="64">
        <f>IF(AQ72="7",BI72,0)</f>
        <v>0</v>
      </c>
      <c r="AF72" s="64">
        <f>IF(AQ72="2",BH72,0)</f>
        <v>0</v>
      </c>
      <c r="AG72" s="64">
        <f>IF(AQ72="2",BI72,0)</f>
        <v>0</v>
      </c>
      <c r="AH72" s="64">
        <f>IF(AQ72="0",BJ72,0)</f>
        <v>0</v>
      </c>
      <c r="AI72" s="39" t="s">
        <v>519</v>
      </c>
      <c r="AJ72" s="62">
        <f>IF(AN72=0,K72,0)</f>
        <v>0</v>
      </c>
      <c r="AK72" s="62">
        <f>IF(AN72=15,K72,0)</f>
        <v>0</v>
      </c>
      <c r="AL72" s="62">
        <f>IF(AN72=21,K72,0)</f>
        <v>0</v>
      </c>
      <c r="AN72" s="64">
        <v>21</v>
      </c>
      <c r="AO72" s="64">
        <f>H72*0</f>
        <v>0</v>
      </c>
      <c r="AP72" s="64">
        <f>H72*(1-0)</f>
        <v>0</v>
      </c>
      <c r="AQ72" s="65" t="s">
        <v>11</v>
      </c>
      <c r="AV72" s="64">
        <f>AW72+AX72</f>
        <v>0</v>
      </c>
      <c r="AW72" s="64">
        <f>G72*AO72</f>
        <v>0</v>
      </c>
      <c r="AX72" s="64">
        <f>G72*AP72</f>
        <v>0</v>
      </c>
      <c r="AY72" s="66" t="s">
        <v>1631</v>
      </c>
      <c r="AZ72" s="66" t="s">
        <v>1678</v>
      </c>
      <c r="BA72" s="39" t="s">
        <v>1716</v>
      </c>
      <c r="BC72" s="64">
        <f>AW72+AX72</f>
        <v>0</v>
      </c>
      <c r="BD72" s="64">
        <f>H72/(100-BE72)*100</f>
        <v>0</v>
      </c>
      <c r="BE72" s="64">
        <v>0</v>
      </c>
      <c r="BF72" s="64">
        <f>M72</f>
        <v>0</v>
      </c>
      <c r="BH72" s="62">
        <f>G72*AO72</f>
        <v>0</v>
      </c>
      <c r="BI72" s="62">
        <f>G72*AP72</f>
        <v>0</v>
      </c>
      <c r="BJ72" s="62">
        <f>G72*H72</f>
        <v>0</v>
      </c>
      <c r="BK72" s="62" t="s">
        <v>1725</v>
      </c>
      <c r="BL72" s="64">
        <v>711</v>
      </c>
    </row>
    <row r="73" spans="1:47" s="38" customFormat="1" ht="19.5" customHeight="1">
      <c r="A73" s="55"/>
      <c r="B73" s="56" t="s">
        <v>519</v>
      </c>
      <c r="C73" s="56" t="s">
        <v>573</v>
      </c>
      <c r="D73" s="140" t="s">
        <v>1095</v>
      </c>
      <c r="E73" s="141"/>
      <c r="F73" s="57" t="s">
        <v>6</v>
      </c>
      <c r="G73" s="57" t="s">
        <v>6</v>
      </c>
      <c r="H73" s="57" t="s">
        <v>6</v>
      </c>
      <c r="I73" s="58">
        <f>SUM(I74:I85)</f>
        <v>0</v>
      </c>
      <c r="J73" s="58">
        <f>SUM(J74:J85)</f>
        <v>0</v>
      </c>
      <c r="K73" s="58">
        <f>SUM(K74:K85)</f>
        <v>0</v>
      </c>
      <c r="L73" s="39"/>
      <c r="M73" s="58">
        <f>SUM(M74:M85)</f>
        <v>0</v>
      </c>
      <c r="N73" s="59"/>
      <c r="O73" s="54"/>
      <c r="AI73" s="39" t="s">
        <v>519</v>
      </c>
      <c r="AS73" s="58">
        <f>SUM(AJ74:AJ85)</f>
        <v>0</v>
      </c>
      <c r="AT73" s="58">
        <f>SUM(AK74:AK85)</f>
        <v>0</v>
      </c>
      <c r="AU73" s="58">
        <f>SUM(AL74:AL85)</f>
        <v>0</v>
      </c>
    </row>
    <row r="74" spans="1:64" s="38" customFormat="1" ht="19.5" customHeight="1">
      <c r="A74" s="60" t="s">
        <v>56</v>
      </c>
      <c r="B74" s="61" t="s">
        <v>519</v>
      </c>
      <c r="C74" s="61" t="s">
        <v>574</v>
      </c>
      <c r="D74" s="142" t="s">
        <v>1096</v>
      </c>
      <c r="E74" s="143"/>
      <c r="F74" s="61" t="s">
        <v>1582</v>
      </c>
      <c r="G74" s="62">
        <v>100.44</v>
      </c>
      <c r="H74" s="62">
        <v>0</v>
      </c>
      <c r="I74" s="62">
        <f aca="true" t="shared" si="76" ref="I74:I85">G74*AO74</f>
        <v>0</v>
      </c>
      <c r="J74" s="62">
        <f aca="true" t="shared" si="77" ref="J74:J85">G74*AP74</f>
        <v>0</v>
      </c>
      <c r="K74" s="62">
        <f aca="true" t="shared" si="78" ref="K74:K85">G74*H74</f>
        <v>0</v>
      </c>
      <c r="L74" s="62">
        <v>0</v>
      </c>
      <c r="M74" s="62">
        <f aca="true" t="shared" si="79" ref="M74:M85">G74*L74</f>
        <v>0</v>
      </c>
      <c r="N74" s="63"/>
      <c r="O74" s="54"/>
      <c r="Z74" s="64">
        <f aca="true" t="shared" si="80" ref="Z74:Z85">IF(AQ74="5",BJ74,0)</f>
        <v>0</v>
      </c>
      <c r="AB74" s="64">
        <f aca="true" t="shared" si="81" ref="AB74:AB85">IF(AQ74="1",BH74,0)</f>
        <v>0</v>
      </c>
      <c r="AC74" s="64">
        <f aca="true" t="shared" si="82" ref="AC74:AC85">IF(AQ74="1",BI74,0)</f>
        <v>0</v>
      </c>
      <c r="AD74" s="64">
        <f aca="true" t="shared" si="83" ref="AD74:AD85">IF(AQ74="7",BH74,0)</f>
        <v>0</v>
      </c>
      <c r="AE74" s="64">
        <f aca="true" t="shared" si="84" ref="AE74:AE85">IF(AQ74="7",BI74,0)</f>
        <v>0</v>
      </c>
      <c r="AF74" s="64">
        <f aca="true" t="shared" si="85" ref="AF74:AF85">IF(AQ74="2",BH74,0)</f>
        <v>0</v>
      </c>
      <c r="AG74" s="64">
        <f aca="true" t="shared" si="86" ref="AG74:AG85">IF(AQ74="2",BI74,0)</f>
        <v>0</v>
      </c>
      <c r="AH74" s="64">
        <f aca="true" t="shared" si="87" ref="AH74:AH85">IF(AQ74="0",BJ74,0)</f>
        <v>0</v>
      </c>
      <c r="AI74" s="39" t="s">
        <v>519</v>
      </c>
      <c r="AJ74" s="62">
        <f aca="true" t="shared" si="88" ref="AJ74:AJ85">IF(AN74=0,K74,0)</f>
        <v>0</v>
      </c>
      <c r="AK74" s="62">
        <f aca="true" t="shared" si="89" ref="AK74:AK85">IF(AN74=15,K74,0)</f>
        <v>0</v>
      </c>
      <c r="AL74" s="62">
        <f aca="true" t="shared" si="90" ref="AL74:AL85">IF(AN74=21,K74,0)</f>
        <v>0</v>
      </c>
      <c r="AN74" s="64">
        <v>21</v>
      </c>
      <c r="AO74" s="64">
        <f aca="true" t="shared" si="91" ref="AO74:AO85">H74*0</f>
        <v>0</v>
      </c>
      <c r="AP74" s="64">
        <f aca="true" t="shared" si="92" ref="AP74:AP85">H74*(1-0)</f>
        <v>0</v>
      </c>
      <c r="AQ74" s="65" t="s">
        <v>13</v>
      </c>
      <c r="AV74" s="64">
        <f aca="true" t="shared" si="93" ref="AV74:AV85">AW74+AX74</f>
        <v>0</v>
      </c>
      <c r="AW74" s="64">
        <f aca="true" t="shared" si="94" ref="AW74:AW85">G74*AO74</f>
        <v>0</v>
      </c>
      <c r="AX74" s="64">
        <f aca="true" t="shared" si="95" ref="AX74:AX85">G74*AP74</f>
        <v>0</v>
      </c>
      <c r="AY74" s="66" t="s">
        <v>1632</v>
      </c>
      <c r="AZ74" s="66" t="s">
        <v>1678</v>
      </c>
      <c r="BA74" s="39" t="s">
        <v>1716</v>
      </c>
      <c r="BC74" s="64">
        <f aca="true" t="shared" si="96" ref="BC74:BC85">AW74+AX74</f>
        <v>0</v>
      </c>
      <c r="BD74" s="64">
        <f aca="true" t="shared" si="97" ref="BD74:BD85">H74/(100-BE74)*100</f>
        <v>0</v>
      </c>
      <c r="BE74" s="64">
        <v>0</v>
      </c>
      <c r="BF74" s="64">
        <f aca="true" t="shared" si="98" ref="BF74:BF85">M74</f>
        <v>0</v>
      </c>
      <c r="BH74" s="62">
        <f aca="true" t="shared" si="99" ref="BH74:BH85">G74*AO74</f>
        <v>0</v>
      </c>
      <c r="BI74" s="62">
        <f aca="true" t="shared" si="100" ref="BI74:BI85">G74*AP74</f>
        <v>0</v>
      </c>
      <c r="BJ74" s="62">
        <f aca="true" t="shared" si="101" ref="BJ74:BJ85">G74*H74</f>
        <v>0</v>
      </c>
      <c r="BK74" s="62" t="s">
        <v>1725</v>
      </c>
      <c r="BL74" s="64">
        <v>713</v>
      </c>
    </row>
    <row r="75" spans="1:64" s="38" customFormat="1" ht="19.5" customHeight="1">
      <c r="A75" s="60" t="s">
        <v>57</v>
      </c>
      <c r="B75" s="61" t="s">
        <v>519</v>
      </c>
      <c r="C75" s="61" t="s">
        <v>575</v>
      </c>
      <c r="D75" s="142" t="s">
        <v>1097</v>
      </c>
      <c r="E75" s="143"/>
      <c r="F75" s="61" t="s">
        <v>1582</v>
      </c>
      <c r="G75" s="62">
        <v>102.4488</v>
      </c>
      <c r="H75" s="62">
        <v>0</v>
      </c>
      <c r="I75" s="62">
        <f t="shared" si="76"/>
        <v>0</v>
      </c>
      <c r="J75" s="62">
        <f t="shared" si="77"/>
        <v>0</v>
      </c>
      <c r="K75" s="62">
        <f t="shared" si="78"/>
        <v>0</v>
      </c>
      <c r="L75" s="62">
        <v>0</v>
      </c>
      <c r="M75" s="62">
        <f t="shared" si="79"/>
        <v>0</v>
      </c>
      <c r="N75" s="63"/>
      <c r="O75" s="54"/>
      <c r="Z75" s="64">
        <f t="shared" si="80"/>
        <v>0</v>
      </c>
      <c r="AB75" s="64">
        <f t="shared" si="81"/>
        <v>0</v>
      </c>
      <c r="AC75" s="64">
        <f t="shared" si="82"/>
        <v>0</v>
      </c>
      <c r="AD75" s="64">
        <f t="shared" si="83"/>
        <v>0</v>
      </c>
      <c r="AE75" s="64">
        <f t="shared" si="84"/>
        <v>0</v>
      </c>
      <c r="AF75" s="64">
        <f t="shared" si="85"/>
        <v>0</v>
      </c>
      <c r="AG75" s="64">
        <f t="shared" si="86"/>
        <v>0</v>
      </c>
      <c r="AH75" s="64">
        <f t="shared" si="87"/>
        <v>0</v>
      </c>
      <c r="AI75" s="39" t="s">
        <v>519</v>
      </c>
      <c r="AJ75" s="62">
        <f t="shared" si="88"/>
        <v>0</v>
      </c>
      <c r="AK75" s="62">
        <f t="shared" si="89"/>
        <v>0</v>
      </c>
      <c r="AL75" s="62">
        <f t="shared" si="90"/>
        <v>0</v>
      </c>
      <c r="AN75" s="64">
        <v>21</v>
      </c>
      <c r="AO75" s="64">
        <f t="shared" si="91"/>
        <v>0</v>
      </c>
      <c r="AP75" s="64">
        <f t="shared" si="92"/>
        <v>0</v>
      </c>
      <c r="AQ75" s="65" t="s">
        <v>13</v>
      </c>
      <c r="AV75" s="64">
        <f t="shared" si="93"/>
        <v>0</v>
      </c>
      <c r="AW75" s="64">
        <f t="shared" si="94"/>
        <v>0</v>
      </c>
      <c r="AX75" s="64">
        <f t="shared" si="95"/>
        <v>0</v>
      </c>
      <c r="AY75" s="66" t="s">
        <v>1632</v>
      </c>
      <c r="AZ75" s="66" t="s">
        <v>1678</v>
      </c>
      <c r="BA75" s="39" t="s">
        <v>1716</v>
      </c>
      <c r="BC75" s="64">
        <f t="shared" si="96"/>
        <v>0</v>
      </c>
      <c r="BD75" s="64">
        <f t="shared" si="97"/>
        <v>0</v>
      </c>
      <c r="BE75" s="64">
        <v>0</v>
      </c>
      <c r="BF75" s="64">
        <f t="shared" si="98"/>
        <v>0</v>
      </c>
      <c r="BH75" s="62">
        <f t="shared" si="99"/>
        <v>0</v>
      </c>
      <c r="BI75" s="62">
        <f t="shared" si="100"/>
        <v>0</v>
      </c>
      <c r="BJ75" s="62">
        <f t="shared" si="101"/>
        <v>0</v>
      </c>
      <c r="BK75" s="62" t="s">
        <v>1725</v>
      </c>
      <c r="BL75" s="64">
        <v>713</v>
      </c>
    </row>
    <row r="76" spans="1:64" s="38" customFormat="1" ht="19.5" customHeight="1">
      <c r="A76" s="60" t="s">
        <v>58</v>
      </c>
      <c r="B76" s="61" t="s">
        <v>519</v>
      </c>
      <c r="C76" s="61" t="s">
        <v>576</v>
      </c>
      <c r="D76" s="142" t="s">
        <v>1098</v>
      </c>
      <c r="E76" s="143"/>
      <c r="F76" s="61" t="s">
        <v>1584</v>
      </c>
      <c r="G76" s="62">
        <v>131</v>
      </c>
      <c r="H76" s="62">
        <v>0</v>
      </c>
      <c r="I76" s="62">
        <f t="shared" si="76"/>
        <v>0</v>
      </c>
      <c r="J76" s="62">
        <f t="shared" si="77"/>
        <v>0</v>
      </c>
      <c r="K76" s="62">
        <f t="shared" si="78"/>
        <v>0</v>
      </c>
      <c r="L76" s="62">
        <v>0</v>
      </c>
      <c r="M76" s="62">
        <f t="shared" si="79"/>
        <v>0</v>
      </c>
      <c r="N76" s="63"/>
      <c r="O76" s="54"/>
      <c r="Z76" s="64">
        <f t="shared" si="80"/>
        <v>0</v>
      </c>
      <c r="AB76" s="64">
        <f t="shared" si="81"/>
        <v>0</v>
      </c>
      <c r="AC76" s="64">
        <f t="shared" si="82"/>
        <v>0</v>
      </c>
      <c r="AD76" s="64">
        <f t="shared" si="83"/>
        <v>0</v>
      </c>
      <c r="AE76" s="64">
        <f t="shared" si="84"/>
        <v>0</v>
      </c>
      <c r="AF76" s="64">
        <f t="shared" si="85"/>
        <v>0</v>
      </c>
      <c r="AG76" s="64">
        <f t="shared" si="86"/>
        <v>0</v>
      </c>
      <c r="AH76" s="64">
        <f t="shared" si="87"/>
        <v>0</v>
      </c>
      <c r="AI76" s="39" t="s">
        <v>519</v>
      </c>
      <c r="AJ76" s="62">
        <f t="shared" si="88"/>
        <v>0</v>
      </c>
      <c r="AK76" s="62">
        <f t="shared" si="89"/>
        <v>0</v>
      </c>
      <c r="AL76" s="62">
        <f t="shared" si="90"/>
        <v>0</v>
      </c>
      <c r="AN76" s="64">
        <v>21</v>
      </c>
      <c r="AO76" s="64">
        <f t="shared" si="91"/>
        <v>0</v>
      </c>
      <c r="AP76" s="64">
        <f t="shared" si="92"/>
        <v>0</v>
      </c>
      <c r="AQ76" s="65" t="s">
        <v>13</v>
      </c>
      <c r="AV76" s="64">
        <f t="shared" si="93"/>
        <v>0</v>
      </c>
      <c r="AW76" s="64">
        <f t="shared" si="94"/>
        <v>0</v>
      </c>
      <c r="AX76" s="64">
        <f t="shared" si="95"/>
        <v>0</v>
      </c>
      <c r="AY76" s="66" t="s">
        <v>1632</v>
      </c>
      <c r="AZ76" s="66" t="s">
        <v>1678</v>
      </c>
      <c r="BA76" s="39" t="s">
        <v>1716</v>
      </c>
      <c r="BC76" s="64">
        <f t="shared" si="96"/>
        <v>0</v>
      </c>
      <c r="BD76" s="64">
        <f t="shared" si="97"/>
        <v>0</v>
      </c>
      <c r="BE76" s="64">
        <v>0</v>
      </c>
      <c r="BF76" s="64">
        <f t="shared" si="98"/>
        <v>0</v>
      </c>
      <c r="BH76" s="62">
        <f t="shared" si="99"/>
        <v>0</v>
      </c>
      <c r="BI76" s="62">
        <f t="shared" si="100"/>
        <v>0</v>
      </c>
      <c r="BJ76" s="62">
        <f t="shared" si="101"/>
        <v>0</v>
      </c>
      <c r="BK76" s="62" t="s">
        <v>1725</v>
      </c>
      <c r="BL76" s="64">
        <v>713</v>
      </c>
    </row>
    <row r="77" spans="1:64" s="38" customFormat="1" ht="19.5" customHeight="1">
      <c r="A77" s="60" t="s">
        <v>59</v>
      </c>
      <c r="B77" s="61" t="s">
        <v>519</v>
      </c>
      <c r="C77" s="61" t="s">
        <v>577</v>
      </c>
      <c r="D77" s="142" t="s">
        <v>1099</v>
      </c>
      <c r="E77" s="143"/>
      <c r="F77" s="61" t="s">
        <v>1584</v>
      </c>
      <c r="G77" s="62">
        <v>2</v>
      </c>
      <c r="H77" s="62">
        <v>0</v>
      </c>
      <c r="I77" s="62">
        <f t="shared" si="76"/>
        <v>0</v>
      </c>
      <c r="J77" s="62">
        <f t="shared" si="77"/>
        <v>0</v>
      </c>
      <c r="K77" s="62">
        <f t="shared" si="78"/>
        <v>0</v>
      </c>
      <c r="L77" s="62">
        <v>0</v>
      </c>
      <c r="M77" s="62">
        <f t="shared" si="79"/>
        <v>0</v>
      </c>
      <c r="N77" s="63"/>
      <c r="O77" s="54"/>
      <c r="Z77" s="64">
        <f t="shared" si="80"/>
        <v>0</v>
      </c>
      <c r="AB77" s="64">
        <f t="shared" si="81"/>
        <v>0</v>
      </c>
      <c r="AC77" s="64">
        <f t="shared" si="82"/>
        <v>0</v>
      </c>
      <c r="AD77" s="64">
        <f t="shared" si="83"/>
        <v>0</v>
      </c>
      <c r="AE77" s="64">
        <f t="shared" si="84"/>
        <v>0</v>
      </c>
      <c r="AF77" s="64">
        <f t="shared" si="85"/>
        <v>0</v>
      </c>
      <c r="AG77" s="64">
        <f t="shared" si="86"/>
        <v>0</v>
      </c>
      <c r="AH77" s="64">
        <f t="shared" si="87"/>
        <v>0</v>
      </c>
      <c r="AI77" s="39" t="s">
        <v>519</v>
      </c>
      <c r="AJ77" s="62">
        <f t="shared" si="88"/>
        <v>0</v>
      </c>
      <c r="AK77" s="62">
        <f t="shared" si="89"/>
        <v>0</v>
      </c>
      <c r="AL77" s="62">
        <f t="shared" si="90"/>
        <v>0</v>
      </c>
      <c r="AN77" s="64">
        <v>21</v>
      </c>
      <c r="AO77" s="64">
        <f t="shared" si="91"/>
        <v>0</v>
      </c>
      <c r="AP77" s="64">
        <f t="shared" si="92"/>
        <v>0</v>
      </c>
      <c r="AQ77" s="65" t="s">
        <v>13</v>
      </c>
      <c r="AV77" s="64">
        <f t="shared" si="93"/>
        <v>0</v>
      </c>
      <c r="AW77" s="64">
        <f t="shared" si="94"/>
        <v>0</v>
      </c>
      <c r="AX77" s="64">
        <f t="shared" si="95"/>
        <v>0</v>
      </c>
      <c r="AY77" s="66" t="s">
        <v>1632</v>
      </c>
      <c r="AZ77" s="66" t="s">
        <v>1678</v>
      </c>
      <c r="BA77" s="39" t="s">
        <v>1716</v>
      </c>
      <c r="BC77" s="64">
        <f t="shared" si="96"/>
        <v>0</v>
      </c>
      <c r="BD77" s="64">
        <f t="shared" si="97"/>
        <v>0</v>
      </c>
      <c r="BE77" s="64">
        <v>0</v>
      </c>
      <c r="BF77" s="64">
        <f t="shared" si="98"/>
        <v>0</v>
      </c>
      <c r="BH77" s="62">
        <f t="shared" si="99"/>
        <v>0</v>
      </c>
      <c r="BI77" s="62">
        <f t="shared" si="100"/>
        <v>0</v>
      </c>
      <c r="BJ77" s="62">
        <f t="shared" si="101"/>
        <v>0</v>
      </c>
      <c r="BK77" s="62" t="s">
        <v>1725</v>
      </c>
      <c r="BL77" s="64">
        <v>713</v>
      </c>
    </row>
    <row r="78" spans="1:64" s="38" customFormat="1" ht="19.5" customHeight="1">
      <c r="A78" s="60" t="s">
        <v>60</v>
      </c>
      <c r="B78" s="61" t="s">
        <v>519</v>
      </c>
      <c r="C78" s="61" t="s">
        <v>578</v>
      </c>
      <c r="D78" s="142" t="s">
        <v>1100</v>
      </c>
      <c r="E78" s="143"/>
      <c r="F78" s="61" t="s">
        <v>1584</v>
      </c>
      <c r="G78" s="62">
        <v>6</v>
      </c>
      <c r="H78" s="62">
        <v>0</v>
      </c>
      <c r="I78" s="62">
        <f t="shared" si="76"/>
        <v>0</v>
      </c>
      <c r="J78" s="62">
        <f t="shared" si="77"/>
        <v>0</v>
      </c>
      <c r="K78" s="62">
        <f t="shared" si="78"/>
        <v>0</v>
      </c>
      <c r="L78" s="62">
        <v>0</v>
      </c>
      <c r="M78" s="62">
        <f t="shared" si="79"/>
        <v>0</v>
      </c>
      <c r="N78" s="63"/>
      <c r="O78" s="54"/>
      <c r="Z78" s="64">
        <f t="shared" si="80"/>
        <v>0</v>
      </c>
      <c r="AB78" s="64">
        <f t="shared" si="81"/>
        <v>0</v>
      </c>
      <c r="AC78" s="64">
        <f t="shared" si="82"/>
        <v>0</v>
      </c>
      <c r="AD78" s="64">
        <f t="shared" si="83"/>
        <v>0</v>
      </c>
      <c r="AE78" s="64">
        <f t="shared" si="84"/>
        <v>0</v>
      </c>
      <c r="AF78" s="64">
        <f t="shared" si="85"/>
        <v>0</v>
      </c>
      <c r="AG78" s="64">
        <f t="shared" si="86"/>
        <v>0</v>
      </c>
      <c r="AH78" s="64">
        <f t="shared" si="87"/>
        <v>0</v>
      </c>
      <c r="AI78" s="39" t="s">
        <v>519</v>
      </c>
      <c r="AJ78" s="62">
        <f t="shared" si="88"/>
        <v>0</v>
      </c>
      <c r="AK78" s="62">
        <f t="shared" si="89"/>
        <v>0</v>
      </c>
      <c r="AL78" s="62">
        <f t="shared" si="90"/>
        <v>0</v>
      </c>
      <c r="AN78" s="64">
        <v>21</v>
      </c>
      <c r="AO78" s="64">
        <f t="shared" si="91"/>
        <v>0</v>
      </c>
      <c r="AP78" s="64">
        <f t="shared" si="92"/>
        <v>0</v>
      </c>
      <c r="AQ78" s="65" t="s">
        <v>13</v>
      </c>
      <c r="AV78" s="64">
        <f t="shared" si="93"/>
        <v>0</v>
      </c>
      <c r="AW78" s="64">
        <f t="shared" si="94"/>
        <v>0</v>
      </c>
      <c r="AX78" s="64">
        <f t="shared" si="95"/>
        <v>0</v>
      </c>
      <c r="AY78" s="66" t="s">
        <v>1632</v>
      </c>
      <c r="AZ78" s="66" t="s">
        <v>1678</v>
      </c>
      <c r="BA78" s="39" t="s">
        <v>1716</v>
      </c>
      <c r="BC78" s="64">
        <f t="shared" si="96"/>
        <v>0</v>
      </c>
      <c r="BD78" s="64">
        <f t="shared" si="97"/>
        <v>0</v>
      </c>
      <c r="BE78" s="64">
        <v>0</v>
      </c>
      <c r="BF78" s="64">
        <f t="shared" si="98"/>
        <v>0</v>
      </c>
      <c r="BH78" s="62">
        <f t="shared" si="99"/>
        <v>0</v>
      </c>
      <c r="BI78" s="62">
        <f t="shared" si="100"/>
        <v>0</v>
      </c>
      <c r="BJ78" s="62">
        <f t="shared" si="101"/>
        <v>0</v>
      </c>
      <c r="BK78" s="62" t="s">
        <v>1725</v>
      </c>
      <c r="BL78" s="64">
        <v>713</v>
      </c>
    </row>
    <row r="79" spans="1:64" s="38" customFormat="1" ht="19.5" customHeight="1">
      <c r="A79" s="60" t="s">
        <v>61</v>
      </c>
      <c r="B79" s="61" t="s">
        <v>519</v>
      </c>
      <c r="C79" s="61" t="s">
        <v>579</v>
      </c>
      <c r="D79" s="142" t="s">
        <v>1101</v>
      </c>
      <c r="E79" s="143"/>
      <c r="F79" s="61" t="s">
        <v>1584</v>
      </c>
      <c r="G79" s="62">
        <v>45</v>
      </c>
      <c r="H79" s="62">
        <v>0</v>
      </c>
      <c r="I79" s="62">
        <f t="shared" si="76"/>
        <v>0</v>
      </c>
      <c r="J79" s="62">
        <f t="shared" si="77"/>
        <v>0</v>
      </c>
      <c r="K79" s="62">
        <f t="shared" si="78"/>
        <v>0</v>
      </c>
      <c r="L79" s="62">
        <v>0</v>
      </c>
      <c r="M79" s="62">
        <f t="shared" si="79"/>
        <v>0</v>
      </c>
      <c r="N79" s="63"/>
      <c r="O79" s="54"/>
      <c r="Z79" s="64">
        <f t="shared" si="80"/>
        <v>0</v>
      </c>
      <c r="AB79" s="64">
        <f t="shared" si="81"/>
        <v>0</v>
      </c>
      <c r="AC79" s="64">
        <f t="shared" si="82"/>
        <v>0</v>
      </c>
      <c r="AD79" s="64">
        <f t="shared" si="83"/>
        <v>0</v>
      </c>
      <c r="AE79" s="64">
        <f t="shared" si="84"/>
        <v>0</v>
      </c>
      <c r="AF79" s="64">
        <f t="shared" si="85"/>
        <v>0</v>
      </c>
      <c r="AG79" s="64">
        <f t="shared" si="86"/>
        <v>0</v>
      </c>
      <c r="AH79" s="64">
        <f t="shared" si="87"/>
        <v>0</v>
      </c>
      <c r="AI79" s="39" t="s">
        <v>519</v>
      </c>
      <c r="AJ79" s="62">
        <f t="shared" si="88"/>
        <v>0</v>
      </c>
      <c r="AK79" s="62">
        <f t="shared" si="89"/>
        <v>0</v>
      </c>
      <c r="AL79" s="62">
        <f t="shared" si="90"/>
        <v>0</v>
      </c>
      <c r="AN79" s="64">
        <v>21</v>
      </c>
      <c r="AO79" s="64">
        <f t="shared" si="91"/>
        <v>0</v>
      </c>
      <c r="AP79" s="64">
        <f t="shared" si="92"/>
        <v>0</v>
      </c>
      <c r="AQ79" s="65" t="s">
        <v>13</v>
      </c>
      <c r="AV79" s="64">
        <f t="shared" si="93"/>
        <v>0</v>
      </c>
      <c r="AW79" s="64">
        <f t="shared" si="94"/>
        <v>0</v>
      </c>
      <c r="AX79" s="64">
        <f t="shared" si="95"/>
        <v>0</v>
      </c>
      <c r="AY79" s="66" t="s">
        <v>1632</v>
      </c>
      <c r="AZ79" s="66" t="s">
        <v>1678</v>
      </c>
      <c r="BA79" s="39" t="s">
        <v>1716</v>
      </c>
      <c r="BC79" s="64">
        <f t="shared" si="96"/>
        <v>0</v>
      </c>
      <c r="BD79" s="64">
        <f t="shared" si="97"/>
        <v>0</v>
      </c>
      <c r="BE79" s="64">
        <v>0</v>
      </c>
      <c r="BF79" s="64">
        <f t="shared" si="98"/>
        <v>0</v>
      </c>
      <c r="BH79" s="62">
        <f t="shared" si="99"/>
        <v>0</v>
      </c>
      <c r="BI79" s="62">
        <f t="shared" si="100"/>
        <v>0</v>
      </c>
      <c r="BJ79" s="62">
        <f t="shared" si="101"/>
        <v>0</v>
      </c>
      <c r="BK79" s="62" t="s">
        <v>1725</v>
      </c>
      <c r="BL79" s="64">
        <v>713</v>
      </c>
    </row>
    <row r="80" spans="1:64" s="38" customFormat="1" ht="19.5" customHeight="1">
      <c r="A80" s="60" t="s">
        <v>62</v>
      </c>
      <c r="B80" s="61" t="s">
        <v>519</v>
      </c>
      <c r="C80" s="61" t="s">
        <v>580</v>
      </c>
      <c r="D80" s="142" t="s">
        <v>1102</v>
      </c>
      <c r="E80" s="143"/>
      <c r="F80" s="61" t="s">
        <v>1584</v>
      </c>
      <c r="G80" s="62">
        <v>29</v>
      </c>
      <c r="H80" s="62">
        <v>0</v>
      </c>
      <c r="I80" s="62">
        <f t="shared" si="76"/>
        <v>0</v>
      </c>
      <c r="J80" s="62">
        <f t="shared" si="77"/>
        <v>0</v>
      </c>
      <c r="K80" s="62">
        <f t="shared" si="78"/>
        <v>0</v>
      </c>
      <c r="L80" s="62">
        <v>0</v>
      </c>
      <c r="M80" s="62">
        <f t="shared" si="79"/>
        <v>0</v>
      </c>
      <c r="N80" s="63"/>
      <c r="O80" s="54"/>
      <c r="Z80" s="64">
        <f t="shared" si="80"/>
        <v>0</v>
      </c>
      <c r="AB80" s="64">
        <f t="shared" si="81"/>
        <v>0</v>
      </c>
      <c r="AC80" s="64">
        <f t="shared" si="82"/>
        <v>0</v>
      </c>
      <c r="AD80" s="64">
        <f t="shared" si="83"/>
        <v>0</v>
      </c>
      <c r="AE80" s="64">
        <f t="shared" si="84"/>
        <v>0</v>
      </c>
      <c r="AF80" s="64">
        <f t="shared" si="85"/>
        <v>0</v>
      </c>
      <c r="AG80" s="64">
        <f t="shared" si="86"/>
        <v>0</v>
      </c>
      <c r="AH80" s="64">
        <f t="shared" si="87"/>
        <v>0</v>
      </c>
      <c r="AI80" s="39" t="s">
        <v>519</v>
      </c>
      <c r="AJ80" s="62">
        <f t="shared" si="88"/>
        <v>0</v>
      </c>
      <c r="AK80" s="62">
        <f t="shared" si="89"/>
        <v>0</v>
      </c>
      <c r="AL80" s="62">
        <f t="shared" si="90"/>
        <v>0</v>
      </c>
      <c r="AN80" s="64">
        <v>21</v>
      </c>
      <c r="AO80" s="64">
        <f t="shared" si="91"/>
        <v>0</v>
      </c>
      <c r="AP80" s="64">
        <f t="shared" si="92"/>
        <v>0</v>
      </c>
      <c r="AQ80" s="65" t="s">
        <v>13</v>
      </c>
      <c r="AV80" s="64">
        <f t="shared" si="93"/>
        <v>0</v>
      </c>
      <c r="AW80" s="64">
        <f t="shared" si="94"/>
        <v>0</v>
      </c>
      <c r="AX80" s="64">
        <f t="shared" si="95"/>
        <v>0</v>
      </c>
      <c r="AY80" s="66" t="s">
        <v>1632</v>
      </c>
      <c r="AZ80" s="66" t="s">
        <v>1678</v>
      </c>
      <c r="BA80" s="39" t="s">
        <v>1716</v>
      </c>
      <c r="BC80" s="64">
        <f t="shared" si="96"/>
        <v>0</v>
      </c>
      <c r="BD80" s="64">
        <f t="shared" si="97"/>
        <v>0</v>
      </c>
      <c r="BE80" s="64">
        <v>0</v>
      </c>
      <c r="BF80" s="64">
        <f t="shared" si="98"/>
        <v>0</v>
      </c>
      <c r="BH80" s="62">
        <f t="shared" si="99"/>
        <v>0</v>
      </c>
      <c r="BI80" s="62">
        <f t="shared" si="100"/>
        <v>0</v>
      </c>
      <c r="BJ80" s="62">
        <f t="shared" si="101"/>
        <v>0</v>
      </c>
      <c r="BK80" s="62" t="s">
        <v>1725</v>
      </c>
      <c r="BL80" s="64">
        <v>713</v>
      </c>
    </row>
    <row r="81" spans="1:64" s="38" customFormat="1" ht="19.5" customHeight="1">
      <c r="A81" s="60" t="s">
        <v>63</v>
      </c>
      <c r="B81" s="61" t="s">
        <v>519</v>
      </c>
      <c r="C81" s="61" t="s">
        <v>581</v>
      </c>
      <c r="D81" s="142" t="s">
        <v>1103</v>
      </c>
      <c r="E81" s="143"/>
      <c r="F81" s="61" t="s">
        <v>1584</v>
      </c>
      <c r="G81" s="62">
        <v>13</v>
      </c>
      <c r="H81" s="62">
        <v>0</v>
      </c>
      <c r="I81" s="62">
        <f t="shared" si="76"/>
        <v>0</v>
      </c>
      <c r="J81" s="62">
        <f t="shared" si="77"/>
        <v>0</v>
      </c>
      <c r="K81" s="62">
        <f t="shared" si="78"/>
        <v>0</v>
      </c>
      <c r="L81" s="62">
        <v>0</v>
      </c>
      <c r="M81" s="62">
        <f t="shared" si="79"/>
        <v>0</v>
      </c>
      <c r="N81" s="63"/>
      <c r="O81" s="54"/>
      <c r="Z81" s="64">
        <f t="shared" si="80"/>
        <v>0</v>
      </c>
      <c r="AB81" s="64">
        <f t="shared" si="81"/>
        <v>0</v>
      </c>
      <c r="AC81" s="64">
        <f t="shared" si="82"/>
        <v>0</v>
      </c>
      <c r="AD81" s="64">
        <f t="shared" si="83"/>
        <v>0</v>
      </c>
      <c r="AE81" s="64">
        <f t="shared" si="84"/>
        <v>0</v>
      </c>
      <c r="AF81" s="64">
        <f t="shared" si="85"/>
        <v>0</v>
      </c>
      <c r="AG81" s="64">
        <f t="shared" si="86"/>
        <v>0</v>
      </c>
      <c r="AH81" s="64">
        <f t="shared" si="87"/>
        <v>0</v>
      </c>
      <c r="AI81" s="39" t="s">
        <v>519</v>
      </c>
      <c r="AJ81" s="62">
        <f t="shared" si="88"/>
        <v>0</v>
      </c>
      <c r="AK81" s="62">
        <f t="shared" si="89"/>
        <v>0</v>
      </c>
      <c r="AL81" s="62">
        <f t="shared" si="90"/>
        <v>0</v>
      </c>
      <c r="AN81" s="64">
        <v>21</v>
      </c>
      <c r="AO81" s="64">
        <f t="shared" si="91"/>
        <v>0</v>
      </c>
      <c r="AP81" s="64">
        <f t="shared" si="92"/>
        <v>0</v>
      </c>
      <c r="AQ81" s="65" t="s">
        <v>13</v>
      </c>
      <c r="AV81" s="64">
        <f t="shared" si="93"/>
        <v>0</v>
      </c>
      <c r="AW81" s="64">
        <f t="shared" si="94"/>
        <v>0</v>
      </c>
      <c r="AX81" s="64">
        <f t="shared" si="95"/>
        <v>0</v>
      </c>
      <c r="AY81" s="66" t="s">
        <v>1632</v>
      </c>
      <c r="AZ81" s="66" t="s">
        <v>1678</v>
      </c>
      <c r="BA81" s="39" t="s">
        <v>1716</v>
      </c>
      <c r="BC81" s="64">
        <f t="shared" si="96"/>
        <v>0</v>
      </c>
      <c r="BD81" s="64">
        <f t="shared" si="97"/>
        <v>0</v>
      </c>
      <c r="BE81" s="64">
        <v>0</v>
      </c>
      <c r="BF81" s="64">
        <f t="shared" si="98"/>
        <v>0</v>
      </c>
      <c r="BH81" s="62">
        <f t="shared" si="99"/>
        <v>0</v>
      </c>
      <c r="BI81" s="62">
        <f t="shared" si="100"/>
        <v>0</v>
      </c>
      <c r="BJ81" s="62">
        <f t="shared" si="101"/>
        <v>0</v>
      </c>
      <c r="BK81" s="62" t="s">
        <v>1725</v>
      </c>
      <c r="BL81" s="64">
        <v>713</v>
      </c>
    </row>
    <row r="82" spans="1:64" s="38" customFormat="1" ht="19.5" customHeight="1">
      <c r="A82" s="60" t="s">
        <v>64</v>
      </c>
      <c r="B82" s="61" t="s">
        <v>519</v>
      </c>
      <c r="C82" s="61" t="s">
        <v>582</v>
      </c>
      <c r="D82" s="142" t="s">
        <v>1104</v>
      </c>
      <c r="E82" s="143"/>
      <c r="F82" s="61" t="s">
        <v>1584</v>
      </c>
      <c r="G82" s="62">
        <v>33</v>
      </c>
      <c r="H82" s="62">
        <v>0</v>
      </c>
      <c r="I82" s="62">
        <f t="shared" si="76"/>
        <v>0</v>
      </c>
      <c r="J82" s="62">
        <f t="shared" si="77"/>
        <v>0</v>
      </c>
      <c r="K82" s="62">
        <f t="shared" si="78"/>
        <v>0</v>
      </c>
      <c r="L82" s="62">
        <v>0</v>
      </c>
      <c r="M82" s="62">
        <f t="shared" si="79"/>
        <v>0</v>
      </c>
      <c r="N82" s="63"/>
      <c r="O82" s="54"/>
      <c r="Z82" s="64">
        <f t="shared" si="80"/>
        <v>0</v>
      </c>
      <c r="AB82" s="64">
        <f t="shared" si="81"/>
        <v>0</v>
      </c>
      <c r="AC82" s="64">
        <f t="shared" si="82"/>
        <v>0</v>
      </c>
      <c r="AD82" s="64">
        <f t="shared" si="83"/>
        <v>0</v>
      </c>
      <c r="AE82" s="64">
        <f t="shared" si="84"/>
        <v>0</v>
      </c>
      <c r="AF82" s="64">
        <f t="shared" si="85"/>
        <v>0</v>
      </c>
      <c r="AG82" s="64">
        <f t="shared" si="86"/>
        <v>0</v>
      </c>
      <c r="AH82" s="64">
        <f t="shared" si="87"/>
        <v>0</v>
      </c>
      <c r="AI82" s="39" t="s">
        <v>519</v>
      </c>
      <c r="AJ82" s="62">
        <f t="shared" si="88"/>
        <v>0</v>
      </c>
      <c r="AK82" s="62">
        <f t="shared" si="89"/>
        <v>0</v>
      </c>
      <c r="AL82" s="62">
        <f t="shared" si="90"/>
        <v>0</v>
      </c>
      <c r="AN82" s="64">
        <v>21</v>
      </c>
      <c r="AO82" s="64">
        <f t="shared" si="91"/>
        <v>0</v>
      </c>
      <c r="AP82" s="64">
        <f t="shared" si="92"/>
        <v>0</v>
      </c>
      <c r="AQ82" s="65" t="s">
        <v>13</v>
      </c>
      <c r="AV82" s="64">
        <f t="shared" si="93"/>
        <v>0</v>
      </c>
      <c r="AW82" s="64">
        <f t="shared" si="94"/>
        <v>0</v>
      </c>
      <c r="AX82" s="64">
        <f t="shared" si="95"/>
        <v>0</v>
      </c>
      <c r="AY82" s="66" t="s">
        <v>1632</v>
      </c>
      <c r="AZ82" s="66" t="s">
        <v>1678</v>
      </c>
      <c r="BA82" s="39" t="s">
        <v>1716</v>
      </c>
      <c r="BC82" s="64">
        <f t="shared" si="96"/>
        <v>0</v>
      </c>
      <c r="BD82" s="64">
        <f t="shared" si="97"/>
        <v>0</v>
      </c>
      <c r="BE82" s="64">
        <v>0</v>
      </c>
      <c r="BF82" s="64">
        <f t="shared" si="98"/>
        <v>0</v>
      </c>
      <c r="BH82" s="62">
        <f t="shared" si="99"/>
        <v>0</v>
      </c>
      <c r="BI82" s="62">
        <f t="shared" si="100"/>
        <v>0</v>
      </c>
      <c r="BJ82" s="62">
        <f t="shared" si="101"/>
        <v>0</v>
      </c>
      <c r="BK82" s="62" t="s">
        <v>1725</v>
      </c>
      <c r="BL82" s="64">
        <v>713</v>
      </c>
    </row>
    <row r="83" spans="1:64" s="38" customFormat="1" ht="19.5" customHeight="1">
      <c r="A83" s="60" t="s">
        <v>65</v>
      </c>
      <c r="B83" s="61" t="s">
        <v>519</v>
      </c>
      <c r="C83" s="61" t="s">
        <v>576</v>
      </c>
      <c r="D83" s="142" t="s">
        <v>1098</v>
      </c>
      <c r="E83" s="143"/>
      <c r="F83" s="61" t="s">
        <v>1584</v>
      </c>
      <c r="G83" s="62">
        <v>28</v>
      </c>
      <c r="H83" s="62">
        <v>0</v>
      </c>
      <c r="I83" s="62">
        <f t="shared" si="76"/>
        <v>0</v>
      </c>
      <c r="J83" s="62">
        <f t="shared" si="77"/>
        <v>0</v>
      </c>
      <c r="K83" s="62">
        <f t="shared" si="78"/>
        <v>0</v>
      </c>
      <c r="L83" s="62">
        <v>0</v>
      </c>
      <c r="M83" s="62">
        <f t="shared" si="79"/>
        <v>0</v>
      </c>
      <c r="N83" s="63"/>
      <c r="O83" s="54"/>
      <c r="Z83" s="64">
        <f t="shared" si="80"/>
        <v>0</v>
      </c>
      <c r="AB83" s="64">
        <f t="shared" si="81"/>
        <v>0</v>
      </c>
      <c r="AC83" s="64">
        <f t="shared" si="82"/>
        <v>0</v>
      </c>
      <c r="AD83" s="64">
        <f t="shared" si="83"/>
        <v>0</v>
      </c>
      <c r="AE83" s="64">
        <f t="shared" si="84"/>
        <v>0</v>
      </c>
      <c r="AF83" s="64">
        <f t="shared" si="85"/>
        <v>0</v>
      </c>
      <c r="AG83" s="64">
        <f t="shared" si="86"/>
        <v>0</v>
      </c>
      <c r="AH83" s="64">
        <f t="shared" si="87"/>
        <v>0</v>
      </c>
      <c r="AI83" s="39" t="s">
        <v>519</v>
      </c>
      <c r="AJ83" s="62">
        <f t="shared" si="88"/>
        <v>0</v>
      </c>
      <c r="AK83" s="62">
        <f t="shared" si="89"/>
        <v>0</v>
      </c>
      <c r="AL83" s="62">
        <f t="shared" si="90"/>
        <v>0</v>
      </c>
      <c r="AN83" s="64">
        <v>21</v>
      </c>
      <c r="AO83" s="64">
        <f t="shared" si="91"/>
        <v>0</v>
      </c>
      <c r="AP83" s="64">
        <f t="shared" si="92"/>
        <v>0</v>
      </c>
      <c r="AQ83" s="65" t="s">
        <v>13</v>
      </c>
      <c r="AV83" s="64">
        <f t="shared" si="93"/>
        <v>0</v>
      </c>
      <c r="AW83" s="64">
        <f t="shared" si="94"/>
        <v>0</v>
      </c>
      <c r="AX83" s="64">
        <f t="shared" si="95"/>
        <v>0</v>
      </c>
      <c r="AY83" s="66" t="s">
        <v>1632</v>
      </c>
      <c r="AZ83" s="66" t="s">
        <v>1678</v>
      </c>
      <c r="BA83" s="39" t="s">
        <v>1716</v>
      </c>
      <c r="BC83" s="64">
        <f t="shared" si="96"/>
        <v>0</v>
      </c>
      <c r="BD83" s="64">
        <f t="shared" si="97"/>
        <v>0</v>
      </c>
      <c r="BE83" s="64">
        <v>0</v>
      </c>
      <c r="BF83" s="64">
        <f t="shared" si="98"/>
        <v>0</v>
      </c>
      <c r="BH83" s="62">
        <f t="shared" si="99"/>
        <v>0</v>
      </c>
      <c r="BI83" s="62">
        <f t="shared" si="100"/>
        <v>0</v>
      </c>
      <c r="BJ83" s="62">
        <f t="shared" si="101"/>
        <v>0</v>
      </c>
      <c r="BK83" s="62" t="s">
        <v>1725</v>
      </c>
      <c r="BL83" s="64">
        <v>713</v>
      </c>
    </row>
    <row r="84" spans="1:64" s="38" customFormat="1" ht="19.5" customHeight="1">
      <c r="A84" s="60" t="s">
        <v>66</v>
      </c>
      <c r="B84" s="61" t="s">
        <v>519</v>
      </c>
      <c r="C84" s="61" t="s">
        <v>583</v>
      </c>
      <c r="D84" s="142" t="s">
        <v>1105</v>
      </c>
      <c r="E84" s="143"/>
      <c r="F84" s="61" t="s">
        <v>1584</v>
      </c>
      <c r="G84" s="62">
        <v>28</v>
      </c>
      <c r="H84" s="62">
        <v>0</v>
      </c>
      <c r="I84" s="62">
        <f t="shared" si="76"/>
        <v>0</v>
      </c>
      <c r="J84" s="62">
        <f t="shared" si="77"/>
        <v>0</v>
      </c>
      <c r="K84" s="62">
        <f t="shared" si="78"/>
        <v>0</v>
      </c>
      <c r="L84" s="62">
        <v>0</v>
      </c>
      <c r="M84" s="62">
        <f t="shared" si="79"/>
        <v>0</v>
      </c>
      <c r="N84" s="63"/>
      <c r="O84" s="54"/>
      <c r="Z84" s="64">
        <f t="shared" si="80"/>
        <v>0</v>
      </c>
      <c r="AB84" s="64">
        <f t="shared" si="81"/>
        <v>0</v>
      </c>
      <c r="AC84" s="64">
        <f t="shared" si="82"/>
        <v>0</v>
      </c>
      <c r="AD84" s="64">
        <f t="shared" si="83"/>
        <v>0</v>
      </c>
      <c r="AE84" s="64">
        <f t="shared" si="84"/>
        <v>0</v>
      </c>
      <c r="AF84" s="64">
        <f t="shared" si="85"/>
        <v>0</v>
      </c>
      <c r="AG84" s="64">
        <f t="shared" si="86"/>
        <v>0</v>
      </c>
      <c r="AH84" s="64">
        <f t="shared" si="87"/>
        <v>0</v>
      </c>
      <c r="AI84" s="39" t="s">
        <v>519</v>
      </c>
      <c r="AJ84" s="62">
        <f t="shared" si="88"/>
        <v>0</v>
      </c>
      <c r="AK84" s="62">
        <f t="shared" si="89"/>
        <v>0</v>
      </c>
      <c r="AL84" s="62">
        <f t="shared" si="90"/>
        <v>0</v>
      </c>
      <c r="AN84" s="64">
        <v>21</v>
      </c>
      <c r="AO84" s="64">
        <f t="shared" si="91"/>
        <v>0</v>
      </c>
      <c r="AP84" s="64">
        <f t="shared" si="92"/>
        <v>0</v>
      </c>
      <c r="AQ84" s="65" t="s">
        <v>13</v>
      </c>
      <c r="AV84" s="64">
        <f t="shared" si="93"/>
        <v>0</v>
      </c>
      <c r="AW84" s="64">
        <f t="shared" si="94"/>
        <v>0</v>
      </c>
      <c r="AX84" s="64">
        <f t="shared" si="95"/>
        <v>0</v>
      </c>
      <c r="AY84" s="66" t="s">
        <v>1632</v>
      </c>
      <c r="AZ84" s="66" t="s">
        <v>1678</v>
      </c>
      <c r="BA84" s="39" t="s">
        <v>1716</v>
      </c>
      <c r="BC84" s="64">
        <f t="shared" si="96"/>
        <v>0</v>
      </c>
      <c r="BD84" s="64">
        <f t="shared" si="97"/>
        <v>0</v>
      </c>
      <c r="BE84" s="64">
        <v>0</v>
      </c>
      <c r="BF84" s="64">
        <f t="shared" si="98"/>
        <v>0</v>
      </c>
      <c r="BH84" s="62">
        <f t="shared" si="99"/>
        <v>0</v>
      </c>
      <c r="BI84" s="62">
        <f t="shared" si="100"/>
        <v>0</v>
      </c>
      <c r="BJ84" s="62">
        <f t="shared" si="101"/>
        <v>0</v>
      </c>
      <c r="BK84" s="62" t="s">
        <v>1725</v>
      </c>
      <c r="BL84" s="64">
        <v>713</v>
      </c>
    </row>
    <row r="85" spans="1:64" s="38" customFormat="1" ht="19.5" customHeight="1">
      <c r="A85" s="60" t="s">
        <v>67</v>
      </c>
      <c r="B85" s="61" t="s">
        <v>519</v>
      </c>
      <c r="C85" s="61" t="s">
        <v>584</v>
      </c>
      <c r="D85" s="142" t="s">
        <v>1106</v>
      </c>
      <c r="E85" s="143"/>
      <c r="F85" s="61" t="s">
        <v>1586</v>
      </c>
      <c r="G85" s="62">
        <v>0.49</v>
      </c>
      <c r="H85" s="62">
        <v>0</v>
      </c>
      <c r="I85" s="62">
        <f t="shared" si="76"/>
        <v>0</v>
      </c>
      <c r="J85" s="62">
        <f t="shared" si="77"/>
        <v>0</v>
      </c>
      <c r="K85" s="62">
        <f t="shared" si="78"/>
        <v>0</v>
      </c>
      <c r="L85" s="62">
        <v>0</v>
      </c>
      <c r="M85" s="62">
        <f t="shared" si="79"/>
        <v>0</v>
      </c>
      <c r="N85" s="63" t="s">
        <v>1611</v>
      </c>
      <c r="O85" s="54"/>
      <c r="Z85" s="64">
        <f t="shared" si="80"/>
        <v>0</v>
      </c>
      <c r="AB85" s="64">
        <f t="shared" si="81"/>
        <v>0</v>
      </c>
      <c r="AC85" s="64">
        <f t="shared" si="82"/>
        <v>0</v>
      </c>
      <c r="AD85" s="64">
        <f t="shared" si="83"/>
        <v>0</v>
      </c>
      <c r="AE85" s="64">
        <f t="shared" si="84"/>
        <v>0</v>
      </c>
      <c r="AF85" s="64">
        <f t="shared" si="85"/>
        <v>0</v>
      </c>
      <c r="AG85" s="64">
        <f t="shared" si="86"/>
        <v>0</v>
      </c>
      <c r="AH85" s="64">
        <f t="shared" si="87"/>
        <v>0</v>
      </c>
      <c r="AI85" s="39" t="s">
        <v>519</v>
      </c>
      <c r="AJ85" s="62">
        <f t="shared" si="88"/>
        <v>0</v>
      </c>
      <c r="AK85" s="62">
        <f t="shared" si="89"/>
        <v>0</v>
      </c>
      <c r="AL85" s="62">
        <f t="shared" si="90"/>
        <v>0</v>
      </c>
      <c r="AN85" s="64">
        <v>21</v>
      </c>
      <c r="AO85" s="64">
        <f t="shared" si="91"/>
        <v>0</v>
      </c>
      <c r="AP85" s="64">
        <f t="shared" si="92"/>
        <v>0</v>
      </c>
      <c r="AQ85" s="65" t="s">
        <v>11</v>
      </c>
      <c r="AV85" s="64">
        <f t="shared" si="93"/>
        <v>0</v>
      </c>
      <c r="AW85" s="64">
        <f t="shared" si="94"/>
        <v>0</v>
      </c>
      <c r="AX85" s="64">
        <f t="shared" si="95"/>
        <v>0</v>
      </c>
      <c r="AY85" s="66" t="s">
        <v>1632</v>
      </c>
      <c r="AZ85" s="66" t="s">
        <v>1678</v>
      </c>
      <c r="BA85" s="39" t="s">
        <v>1716</v>
      </c>
      <c r="BC85" s="64">
        <f t="shared" si="96"/>
        <v>0</v>
      </c>
      <c r="BD85" s="64">
        <f t="shared" si="97"/>
        <v>0</v>
      </c>
      <c r="BE85" s="64">
        <v>0</v>
      </c>
      <c r="BF85" s="64">
        <f t="shared" si="98"/>
        <v>0</v>
      </c>
      <c r="BH85" s="62">
        <f t="shared" si="99"/>
        <v>0</v>
      </c>
      <c r="BI85" s="62">
        <f t="shared" si="100"/>
        <v>0</v>
      </c>
      <c r="BJ85" s="62">
        <f t="shared" si="101"/>
        <v>0</v>
      </c>
      <c r="BK85" s="62" t="s">
        <v>1725</v>
      </c>
      <c r="BL85" s="64">
        <v>713</v>
      </c>
    </row>
    <row r="86" spans="1:47" s="38" customFormat="1" ht="19.5" customHeight="1">
      <c r="A86" s="55"/>
      <c r="B86" s="56" t="s">
        <v>519</v>
      </c>
      <c r="C86" s="56" t="s">
        <v>585</v>
      </c>
      <c r="D86" s="140" t="s">
        <v>1107</v>
      </c>
      <c r="E86" s="141"/>
      <c r="F86" s="57" t="s">
        <v>6</v>
      </c>
      <c r="G86" s="57" t="s">
        <v>6</v>
      </c>
      <c r="H86" s="57" t="s">
        <v>6</v>
      </c>
      <c r="I86" s="58">
        <f>SUM(I87:I97)</f>
        <v>0</v>
      </c>
      <c r="J86" s="58">
        <f>SUM(J87:J97)</f>
        <v>0</v>
      </c>
      <c r="K86" s="58">
        <f>SUM(K87:K97)</f>
        <v>0</v>
      </c>
      <c r="L86" s="39"/>
      <c r="M86" s="58">
        <f>SUM(M87:M97)</f>
        <v>0</v>
      </c>
      <c r="N86" s="59"/>
      <c r="O86" s="54"/>
      <c r="AI86" s="39" t="s">
        <v>519</v>
      </c>
      <c r="AS86" s="58">
        <f>SUM(AJ87:AJ97)</f>
        <v>0</v>
      </c>
      <c r="AT86" s="58">
        <f>SUM(AK87:AK97)</f>
        <v>0</v>
      </c>
      <c r="AU86" s="58">
        <f>SUM(AL87:AL97)</f>
        <v>0</v>
      </c>
    </row>
    <row r="87" spans="1:64" s="38" customFormat="1" ht="19.5" customHeight="1">
      <c r="A87" s="60" t="s">
        <v>68</v>
      </c>
      <c r="B87" s="61" t="s">
        <v>519</v>
      </c>
      <c r="C87" s="61" t="s">
        <v>586</v>
      </c>
      <c r="D87" s="142" t="s">
        <v>1108</v>
      </c>
      <c r="E87" s="143"/>
      <c r="F87" s="61" t="s">
        <v>1584</v>
      </c>
      <c r="G87" s="62">
        <v>152</v>
      </c>
      <c r="H87" s="62">
        <v>0</v>
      </c>
      <c r="I87" s="62">
        <f aca="true" t="shared" si="102" ref="I87:I97">G87*AO87</f>
        <v>0</v>
      </c>
      <c r="J87" s="62">
        <f aca="true" t="shared" si="103" ref="J87:J97">G87*AP87</f>
        <v>0</v>
      </c>
      <c r="K87" s="62">
        <f aca="true" t="shared" si="104" ref="K87:K97">G87*H87</f>
        <v>0</v>
      </c>
      <c r="L87" s="62">
        <v>0</v>
      </c>
      <c r="M87" s="62">
        <f aca="true" t="shared" si="105" ref="M87:M97">G87*L87</f>
        <v>0</v>
      </c>
      <c r="N87" s="63"/>
      <c r="O87" s="54"/>
      <c r="Z87" s="64">
        <f aca="true" t="shared" si="106" ref="Z87:Z97">IF(AQ87="5",BJ87,0)</f>
        <v>0</v>
      </c>
      <c r="AB87" s="64">
        <f aca="true" t="shared" si="107" ref="AB87:AB97">IF(AQ87="1",BH87,0)</f>
        <v>0</v>
      </c>
      <c r="AC87" s="64">
        <f aca="true" t="shared" si="108" ref="AC87:AC97">IF(AQ87="1",BI87,0)</f>
        <v>0</v>
      </c>
      <c r="AD87" s="64">
        <f aca="true" t="shared" si="109" ref="AD87:AD97">IF(AQ87="7",BH87,0)</f>
        <v>0</v>
      </c>
      <c r="AE87" s="64">
        <f aca="true" t="shared" si="110" ref="AE87:AE97">IF(AQ87="7",BI87,0)</f>
        <v>0</v>
      </c>
      <c r="AF87" s="64">
        <f aca="true" t="shared" si="111" ref="AF87:AF97">IF(AQ87="2",BH87,0)</f>
        <v>0</v>
      </c>
      <c r="AG87" s="64">
        <f aca="true" t="shared" si="112" ref="AG87:AG97">IF(AQ87="2",BI87,0)</f>
        <v>0</v>
      </c>
      <c r="AH87" s="64">
        <f aca="true" t="shared" si="113" ref="AH87:AH97">IF(AQ87="0",BJ87,0)</f>
        <v>0</v>
      </c>
      <c r="AI87" s="39" t="s">
        <v>519</v>
      </c>
      <c r="AJ87" s="62">
        <f aca="true" t="shared" si="114" ref="AJ87:AJ97">IF(AN87=0,K87,0)</f>
        <v>0</v>
      </c>
      <c r="AK87" s="62">
        <f aca="true" t="shared" si="115" ref="AK87:AK97">IF(AN87=15,K87,0)</f>
        <v>0</v>
      </c>
      <c r="AL87" s="62">
        <f aca="true" t="shared" si="116" ref="AL87:AL97">IF(AN87=21,K87,0)</f>
        <v>0</v>
      </c>
      <c r="AN87" s="64">
        <v>21</v>
      </c>
      <c r="AO87" s="64">
        <f aca="true" t="shared" si="117" ref="AO87:AO94">H87*0</f>
        <v>0</v>
      </c>
      <c r="AP87" s="64">
        <f aca="true" t="shared" si="118" ref="AP87:AP94">H87*(1-0)</f>
        <v>0</v>
      </c>
      <c r="AQ87" s="65" t="s">
        <v>13</v>
      </c>
      <c r="AV87" s="64">
        <f aca="true" t="shared" si="119" ref="AV87:AV97">AW87+AX87</f>
        <v>0</v>
      </c>
      <c r="AW87" s="64">
        <f aca="true" t="shared" si="120" ref="AW87:AW97">G87*AO87</f>
        <v>0</v>
      </c>
      <c r="AX87" s="64">
        <f aca="true" t="shared" si="121" ref="AX87:AX97">G87*AP87</f>
        <v>0</v>
      </c>
      <c r="AY87" s="66" t="s">
        <v>1633</v>
      </c>
      <c r="AZ87" s="66" t="s">
        <v>1678</v>
      </c>
      <c r="BA87" s="39" t="s">
        <v>1716</v>
      </c>
      <c r="BC87" s="64">
        <f aca="true" t="shared" si="122" ref="BC87:BC97">AW87+AX87</f>
        <v>0</v>
      </c>
      <c r="BD87" s="64">
        <f aca="true" t="shared" si="123" ref="BD87:BD97">H87/(100-BE87)*100</f>
        <v>0</v>
      </c>
      <c r="BE87" s="64">
        <v>0</v>
      </c>
      <c r="BF87" s="64">
        <f aca="true" t="shared" si="124" ref="BF87:BF97">M87</f>
        <v>0</v>
      </c>
      <c r="BH87" s="62">
        <f aca="true" t="shared" si="125" ref="BH87:BH97">G87*AO87</f>
        <v>0</v>
      </c>
      <c r="BI87" s="62">
        <f aca="true" t="shared" si="126" ref="BI87:BI97">G87*AP87</f>
        <v>0</v>
      </c>
      <c r="BJ87" s="62">
        <f aca="true" t="shared" si="127" ref="BJ87:BJ97">G87*H87</f>
        <v>0</v>
      </c>
      <c r="BK87" s="62" t="s">
        <v>1725</v>
      </c>
      <c r="BL87" s="64">
        <v>714</v>
      </c>
    </row>
    <row r="88" spans="1:64" s="38" customFormat="1" ht="19.5" customHeight="1">
      <c r="A88" s="60" t="s">
        <v>69</v>
      </c>
      <c r="B88" s="61" t="s">
        <v>519</v>
      </c>
      <c r="C88" s="61" t="s">
        <v>587</v>
      </c>
      <c r="D88" s="142" t="s">
        <v>1109</v>
      </c>
      <c r="E88" s="143"/>
      <c r="F88" s="61" t="s">
        <v>1581</v>
      </c>
      <c r="G88" s="62">
        <v>0.6</v>
      </c>
      <c r="H88" s="62">
        <v>0</v>
      </c>
      <c r="I88" s="62">
        <f t="shared" si="102"/>
        <v>0</v>
      </c>
      <c r="J88" s="62">
        <f t="shared" si="103"/>
        <v>0</v>
      </c>
      <c r="K88" s="62">
        <f t="shared" si="104"/>
        <v>0</v>
      </c>
      <c r="L88" s="62">
        <v>0</v>
      </c>
      <c r="M88" s="62">
        <f t="shared" si="105"/>
        <v>0</v>
      </c>
      <c r="N88" s="63"/>
      <c r="O88" s="54"/>
      <c r="Z88" s="64">
        <f t="shared" si="106"/>
        <v>0</v>
      </c>
      <c r="AB88" s="64">
        <f t="shared" si="107"/>
        <v>0</v>
      </c>
      <c r="AC88" s="64">
        <f t="shared" si="108"/>
        <v>0</v>
      </c>
      <c r="AD88" s="64">
        <f t="shared" si="109"/>
        <v>0</v>
      </c>
      <c r="AE88" s="64">
        <f t="shared" si="110"/>
        <v>0</v>
      </c>
      <c r="AF88" s="64">
        <f t="shared" si="111"/>
        <v>0</v>
      </c>
      <c r="AG88" s="64">
        <f t="shared" si="112"/>
        <v>0</v>
      </c>
      <c r="AH88" s="64">
        <f t="shared" si="113"/>
        <v>0</v>
      </c>
      <c r="AI88" s="39" t="s">
        <v>519</v>
      </c>
      <c r="AJ88" s="62">
        <f t="shared" si="114"/>
        <v>0</v>
      </c>
      <c r="AK88" s="62">
        <f t="shared" si="115"/>
        <v>0</v>
      </c>
      <c r="AL88" s="62">
        <f t="shared" si="116"/>
        <v>0</v>
      </c>
      <c r="AN88" s="64">
        <v>21</v>
      </c>
      <c r="AO88" s="64">
        <f t="shared" si="117"/>
        <v>0</v>
      </c>
      <c r="AP88" s="64">
        <f t="shared" si="118"/>
        <v>0</v>
      </c>
      <c r="AQ88" s="65" t="s">
        <v>13</v>
      </c>
      <c r="AV88" s="64">
        <f t="shared" si="119"/>
        <v>0</v>
      </c>
      <c r="AW88" s="64">
        <f t="shared" si="120"/>
        <v>0</v>
      </c>
      <c r="AX88" s="64">
        <f t="shared" si="121"/>
        <v>0</v>
      </c>
      <c r="AY88" s="66" t="s">
        <v>1633</v>
      </c>
      <c r="AZ88" s="66" t="s">
        <v>1678</v>
      </c>
      <c r="BA88" s="39" t="s">
        <v>1716</v>
      </c>
      <c r="BC88" s="64">
        <f t="shared" si="122"/>
        <v>0</v>
      </c>
      <c r="BD88" s="64">
        <f t="shared" si="123"/>
        <v>0</v>
      </c>
      <c r="BE88" s="64">
        <v>0</v>
      </c>
      <c r="BF88" s="64">
        <f t="shared" si="124"/>
        <v>0</v>
      </c>
      <c r="BH88" s="62">
        <f t="shared" si="125"/>
        <v>0</v>
      </c>
      <c r="BI88" s="62">
        <f t="shared" si="126"/>
        <v>0</v>
      </c>
      <c r="BJ88" s="62">
        <f t="shared" si="127"/>
        <v>0</v>
      </c>
      <c r="BK88" s="62" t="s">
        <v>1725</v>
      </c>
      <c r="BL88" s="64">
        <v>714</v>
      </c>
    </row>
    <row r="89" spans="1:64" s="38" customFormat="1" ht="19.5" customHeight="1">
      <c r="A89" s="60" t="s">
        <v>70</v>
      </c>
      <c r="B89" s="61" t="s">
        <v>519</v>
      </c>
      <c r="C89" s="61" t="s">
        <v>588</v>
      </c>
      <c r="D89" s="142" t="s">
        <v>1110</v>
      </c>
      <c r="E89" s="143"/>
      <c r="F89" s="61" t="s">
        <v>1582</v>
      </c>
      <c r="G89" s="62">
        <v>100.44</v>
      </c>
      <c r="H89" s="62">
        <v>0</v>
      </c>
      <c r="I89" s="62">
        <f t="shared" si="102"/>
        <v>0</v>
      </c>
      <c r="J89" s="62">
        <f t="shared" si="103"/>
        <v>0</v>
      </c>
      <c r="K89" s="62">
        <f t="shared" si="104"/>
        <v>0</v>
      </c>
      <c r="L89" s="62">
        <v>0</v>
      </c>
      <c r="M89" s="62">
        <f t="shared" si="105"/>
        <v>0</v>
      </c>
      <c r="N89" s="63"/>
      <c r="O89" s="54"/>
      <c r="Z89" s="64">
        <f t="shared" si="106"/>
        <v>0</v>
      </c>
      <c r="AB89" s="64">
        <f t="shared" si="107"/>
        <v>0</v>
      </c>
      <c r="AC89" s="64">
        <f t="shared" si="108"/>
        <v>0</v>
      </c>
      <c r="AD89" s="64">
        <f t="shared" si="109"/>
        <v>0</v>
      </c>
      <c r="AE89" s="64">
        <f t="shared" si="110"/>
        <v>0</v>
      </c>
      <c r="AF89" s="64">
        <f t="shared" si="111"/>
        <v>0</v>
      </c>
      <c r="AG89" s="64">
        <f t="shared" si="112"/>
        <v>0</v>
      </c>
      <c r="AH89" s="64">
        <f t="shared" si="113"/>
        <v>0</v>
      </c>
      <c r="AI89" s="39" t="s">
        <v>519</v>
      </c>
      <c r="AJ89" s="62">
        <f t="shared" si="114"/>
        <v>0</v>
      </c>
      <c r="AK89" s="62">
        <f t="shared" si="115"/>
        <v>0</v>
      </c>
      <c r="AL89" s="62">
        <f t="shared" si="116"/>
        <v>0</v>
      </c>
      <c r="AN89" s="64">
        <v>21</v>
      </c>
      <c r="AO89" s="64">
        <f t="shared" si="117"/>
        <v>0</v>
      </c>
      <c r="AP89" s="64">
        <f t="shared" si="118"/>
        <v>0</v>
      </c>
      <c r="AQ89" s="65" t="s">
        <v>13</v>
      </c>
      <c r="AV89" s="64">
        <f t="shared" si="119"/>
        <v>0</v>
      </c>
      <c r="AW89" s="64">
        <f t="shared" si="120"/>
        <v>0</v>
      </c>
      <c r="AX89" s="64">
        <f t="shared" si="121"/>
        <v>0</v>
      </c>
      <c r="AY89" s="66" t="s">
        <v>1633</v>
      </c>
      <c r="AZ89" s="66" t="s">
        <v>1678</v>
      </c>
      <c r="BA89" s="39" t="s">
        <v>1716</v>
      </c>
      <c r="BC89" s="64">
        <f t="shared" si="122"/>
        <v>0</v>
      </c>
      <c r="BD89" s="64">
        <f t="shared" si="123"/>
        <v>0</v>
      </c>
      <c r="BE89" s="64">
        <v>0</v>
      </c>
      <c r="BF89" s="64">
        <f t="shared" si="124"/>
        <v>0</v>
      </c>
      <c r="BH89" s="62">
        <f t="shared" si="125"/>
        <v>0</v>
      </c>
      <c r="BI89" s="62">
        <f t="shared" si="126"/>
        <v>0</v>
      </c>
      <c r="BJ89" s="62">
        <f t="shared" si="127"/>
        <v>0</v>
      </c>
      <c r="BK89" s="62" t="s">
        <v>1725</v>
      </c>
      <c r="BL89" s="64">
        <v>714</v>
      </c>
    </row>
    <row r="90" spans="1:64" s="38" customFormat="1" ht="19.5" customHeight="1">
      <c r="A90" s="60" t="s">
        <v>71</v>
      </c>
      <c r="B90" s="61" t="s">
        <v>519</v>
      </c>
      <c r="C90" s="61" t="s">
        <v>589</v>
      </c>
      <c r="D90" s="142" t="s">
        <v>1111</v>
      </c>
      <c r="E90" s="143"/>
      <c r="F90" s="61" t="s">
        <v>1582</v>
      </c>
      <c r="G90" s="62">
        <v>105.462</v>
      </c>
      <c r="H90" s="62">
        <v>0</v>
      </c>
      <c r="I90" s="62">
        <f t="shared" si="102"/>
        <v>0</v>
      </c>
      <c r="J90" s="62">
        <f t="shared" si="103"/>
        <v>0</v>
      </c>
      <c r="K90" s="62">
        <f t="shared" si="104"/>
        <v>0</v>
      </c>
      <c r="L90" s="62">
        <v>0</v>
      </c>
      <c r="M90" s="62">
        <f t="shared" si="105"/>
        <v>0</v>
      </c>
      <c r="N90" s="63"/>
      <c r="O90" s="54"/>
      <c r="Z90" s="64">
        <f t="shared" si="106"/>
        <v>0</v>
      </c>
      <c r="AB90" s="64">
        <f t="shared" si="107"/>
        <v>0</v>
      </c>
      <c r="AC90" s="64">
        <f t="shared" si="108"/>
        <v>0</v>
      </c>
      <c r="AD90" s="64">
        <f t="shared" si="109"/>
        <v>0</v>
      </c>
      <c r="AE90" s="64">
        <f t="shared" si="110"/>
        <v>0</v>
      </c>
      <c r="AF90" s="64">
        <f t="shared" si="111"/>
        <v>0</v>
      </c>
      <c r="AG90" s="64">
        <f t="shared" si="112"/>
        <v>0</v>
      </c>
      <c r="AH90" s="64">
        <f t="shared" si="113"/>
        <v>0</v>
      </c>
      <c r="AI90" s="39" t="s">
        <v>519</v>
      </c>
      <c r="AJ90" s="62">
        <f t="shared" si="114"/>
        <v>0</v>
      </c>
      <c r="AK90" s="62">
        <f t="shared" si="115"/>
        <v>0</v>
      </c>
      <c r="AL90" s="62">
        <f t="shared" si="116"/>
        <v>0</v>
      </c>
      <c r="AN90" s="64">
        <v>21</v>
      </c>
      <c r="AO90" s="64">
        <f t="shared" si="117"/>
        <v>0</v>
      </c>
      <c r="AP90" s="64">
        <f t="shared" si="118"/>
        <v>0</v>
      </c>
      <c r="AQ90" s="65" t="s">
        <v>13</v>
      </c>
      <c r="AV90" s="64">
        <f t="shared" si="119"/>
        <v>0</v>
      </c>
      <c r="AW90" s="64">
        <f t="shared" si="120"/>
        <v>0</v>
      </c>
      <c r="AX90" s="64">
        <f t="shared" si="121"/>
        <v>0</v>
      </c>
      <c r="AY90" s="66" t="s">
        <v>1633</v>
      </c>
      <c r="AZ90" s="66" t="s">
        <v>1678</v>
      </c>
      <c r="BA90" s="39" t="s">
        <v>1716</v>
      </c>
      <c r="BC90" s="64">
        <f t="shared" si="122"/>
        <v>0</v>
      </c>
      <c r="BD90" s="64">
        <f t="shared" si="123"/>
        <v>0</v>
      </c>
      <c r="BE90" s="64">
        <v>0</v>
      </c>
      <c r="BF90" s="64">
        <f t="shared" si="124"/>
        <v>0</v>
      </c>
      <c r="BH90" s="62">
        <f t="shared" si="125"/>
        <v>0</v>
      </c>
      <c r="BI90" s="62">
        <f t="shared" si="126"/>
        <v>0</v>
      </c>
      <c r="BJ90" s="62">
        <f t="shared" si="127"/>
        <v>0</v>
      </c>
      <c r="BK90" s="62" t="s">
        <v>1725</v>
      </c>
      <c r="BL90" s="64">
        <v>714</v>
      </c>
    </row>
    <row r="91" spans="1:64" s="38" customFormat="1" ht="19.5" customHeight="1">
      <c r="A91" s="60" t="s">
        <v>72</v>
      </c>
      <c r="B91" s="61" t="s">
        <v>519</v>
      </c>
      <c r="C91" s="61" t="s">
        <v>590</v>
      </c>
      <c r="D91" s="142" t="s">
        <v>1112</v>
      </c>
      <c r="E91" s="143"/>
      <c r="F91" s="61" t="s">
        <v>1582</v>
      </c>
      <c r="G91" s="62">
        <v>45.00115</v>
      </c>
      <c r="H91" s="62">
        <v>0</v>
      </c>
      <c r="I91" s="62">
        <f t="shared" si="102"/>
        <v>0</v>
      </c>
      <c r="J91" s="62">
        <f t="shared" si="103"/>
        <v>0</v>
      </c>
      <c r="K91" s="62">
        <f t="shared" si="104"/>
        <v>0</v>
      </c>
      <c r="L91" s="62">
        <v>0</v>
      </c>
      <c r="M91" s="62">
        <f t="shared" si="105"/>
        <v>0</v>
      </c>
      <c r="N91" s="63"/>
      <c r="O91" s="54"/>
      <c r="Z91" s="64">
        <f t="shared" si="106"/>
        <v>0</v>
      </c>
      <c r="AB91" s="64">
        <f t="shared" si="107"/>
        <v>0</v>
      </c>
      <c r="AC91" s="64">
        <f t="shared" si="108"/>
        <v>0</v>
      </c>
      <c r="AD91" s="64">
        <f t="shared" si="109"/>
        <v>0</v>
      </c>
      <c r="AE91" s="64">
        <f t="shared" si="110"/>
        <v>0</v>
      </c>
      <c r="AF91" s="64">
        <f t="shared" si="111"/>
        <v>0</v>
      </c>
      <c r="AG91" s="64">
        <f t="shared" si="112"/>
        <v>0</v>
      </c>
      <c r="AH91" s="64">
        <f t="shared" si="113"/>
        <v>0</v>
      </c>
      <c r="AI91" s="39" t="s">
        <v>519</v>
      </c>
      <c r="AJ91" s="62">
        <f t="shared" si="114"/>
        <v>0</v>
      </c>
      <c r="AK91" s="62">
        <f t="shared" si="115"/>
        <v>0</v>
      </c>
      <c r="AL91" s="62">
        <f t="shared" si="116"/>
        <v>0</v>
      </c>
      <c r="AN91" s="64">
        <v>21</v>
      </c>
      <c r="AO91" s="64">
        <f t="shared" si="117"/>
        <v>0</v>
      </c>
      <c r="AP91" s="64">
        <f t="shared" si="118"/>
        <v>0</v>
      </c>
      <c r="AQ91" s="65" t="s">
        <v>13</v>
      </c>
      <c r="AV91" s="64">
        <f t="shared" si="119"/>
        <v>0</v>
      </c>
      <c r="AW91" s="64">
        <f t="shared" si="120"/>
        <v>0</v>
      </c>
      <c r="AX91" s="64">
        <f t="shared" si="121"/>
        <v>0</v>
      </c>
      <c r="AY91" s="66" t="s">
        <v>1633</v>
      </c>
      <c r="AZ91" s="66" t="s">
        <v>1678</v>
      </c>
      <c r="BA91" s="39" t="s">
        <v>1716</v>
      </c>
      <c r="BC91" s="64">
        <f t="shared" si="122"/>
        <v>0</v>
      </c>
      <c r="BD91" s="64">
        <f t="shared" si="123"/>
        <v>0</v>
      </c>
      <c r="BE91" s="64">
        <v>0</v>
      </c>
      <c r="BF91" s="64">
        <f t="shared" si="124"/>
        <v>0</v>
      </c>
      <c r="BH91" s="62">
        <f t="shared" si="125"/>
        <v>0</v>
      </c>
      <c r="BI91" s="62">
        <f t="shared" si="126"/>
        <v>0</v>
      </c>
      <c r="BJ91" s="62">
        <f t="shared" si="127"/>
        <v>0</v>
      </c>
      <c r="BK91" s="62" t="s">
        <v>1725</v>
      </c>
      <c r="BL91" s="64">
        <v>714</v>
      </c>
    </row>
    <row r="92" spans="1:64" s="38" customFormat="1" ht="19.5" customHeight="1">
      <c r="A92" s="60" t="s">
        <v>73</v>
      </c>
      <c r="B92" s="61" t="s">
        <v>519</v>
      </c>
      <c r="C92" s="61" t="s">
        <v>591</v>
      </c>
      <c r="D92" s="142" t="s">
        <v>1113</v>
      </c>
      <c r="E92" s="143"/>
      <c r="F92" s="61" t="s">
        <v>1582</v>
      </c>
      <c r="G92" s="62">
        <v>47.25105</v>
      </c>
      <c r="H92" s="62">
        <v>0</v>
      </c>
      <c r="I92" s="62">
        <f t="shared" si="102"/>
        <v>0</v>
      </c>
      <c r="J92" s="62">
        <f t="shared" si="103"/>
        <v>0</v>
      </c>
      <c r="K92" s="62">
        <f t="shared" si="104"/>
        <v>0</v>
      </c>
      <c r="L92" s="62">
        <v>0</v>
      </c>
      <c r="M92" s="62">
        <f t="shared" si="105"/>
        <v>0</v>
      </c>
      <c r="N92" s="63"/>
      <c r="O92" s="54"/>
      <c r="Z92" s="64">
        <f t="shared" si="106"/>
        <v>0</v>
      </c>
      <c r="AB92" s="64">
        <f t="shared" si="107"/>
        <v>0</v>
      </c>
      <c r="AC92" s="64">
        <f t="shared" si="108"/>
        <v>0</v>
      </c>
      <c r="AD92" s="64">
        <f t="shared" si="109"/>
        <v>0</v>
      </c>
      <c r="AE92" s="64">
        <f t="shared" si="110"/>
        <v>0</v>
      </c>
      <c r="AF92" s="64">
        <f t="shared" si="111"/>
        <v>0</v>
      </c>
      <c r="AG92" s="64">
        <f t="shared" si="112"/>
        <v>0</v>
      </c>
      <c r="AH92" s="64">
        <f t="shared" si="113"/>
        <v>0</v>
      </c>
      <c r="AI92" s="39" t="s">
        <v>519</v>
      </c>
      <c r="AJ92" s="62">
        <f t="shared" si="114"/>
        <v>0</v>
      </c>
      <c r="AK92" s="62">
        <f t="shared" si="115"/>
        <v>0</v>
      </c>
      <c r="AL92" s="62">
        <f t="shared" si="116"/>
        <v>0</v>
      </c>
      <c r="AN92" s="64">
        <v>21</v>
      </c>
      <c r="AO92" s="64">
        <f t="shared" si="117"/>
        <v>0</v>
      </c>
      <c r="AP92" s="64">
        <f t="shared" si="118"/>
        <v>0</v>
      </c>
      <c r="AQ92" s="65" t="s">
        <v>13</v>
      </c>
      <c r="AV92" s="64">
        <f t="shared" si="119"/>
        <v>0</v>
      </c>
      <c r="AW92" s="64">
        <f t="shared" si="120"/>
        <v>0</v>
      </c>
      <c r="AX92" s="64">
        <f t="shared" si="121"/>
        <v>0</v>
      </c>
      <c r="AY92" s="66" t="s">
        <v>1633</v>
      </c>
      <c r="AZ92" s="66" t="s">
        <v>1678</v>
      </c>
      <c r="BA92" s="39" t="s">
        <v>1716</v>
      </c>
      <c r="BC92" s="64">
        <f t="shared" si="122"/>
        <v>0</v>
      </c>
      <c r="BD92" s="64">
        <f t="shared" si="123"/>
        <v>0</v>
      </c>
      <c r="BE92" s="64">
        <v>0</v>
      </c>
      <c r="BF92" s="64">
        <f t="shared" si="124"/>
        <v>0</v>
      </c>
      <c r="BH92" s="62">
        <f t="shared" si="125"/>
        <v>0</v>
      </c>
      <c r="BI92" s="62">
        <f t="shared" si="126"/>
        <v>0</v>
      </c>
      <c r="BJ92" s="62">
        <f t="shared" si="127"/>
        <v>0</v>
      </c>
      <c r="BK92" s="62" t="s">
        <v>1725</v>
      </c>
      <c r="BL92" s="64">
        <v>714</v>
      </c>
    </row>
    <row r="93" spans="1:64" s="38" customFormat="1" ht="19.5" customHeight="1">
      <c r="A93" s="60" t="s">
        <v>74</v>
      </c>
      <c r="B93" s="61" t="s">
        <v>519</v>
      </c>
      <c r="C93" s="61" t="s">
        <v>592</v>
      </c>
      <c r="D93" s="142" t="s">
        <v>1114</v>
      </c>
      <c r="E93" s="143"/>
      <c r="F93" s="61" t="s">
        <v>1582</v>
      </c>
      <c r="G93" s="62">
        <v>47.25105</v>
      </c>
      <c r="H93" s="62">
        <v>0</v>
      </c>
      <c r="I93" s="62">
        <f t="shared" si="102"/>
        <v>0</v>
      </c>
      <c r="J93" s="62">
        <f t="shared" si="103"/>
        <v>0</v>
      </c>
      <c r="K93" s="62">
        <f t="shared" si="104"/>
        <v>0</v>
      </c>
      <c r="L93" s="62">
        <v>0</v>
      </c>
      <c r="M93" s="62">
        <f t="shared" si="105"/>
        <v>0</v>
      </c>
      <c r="N93" s="63"/>
      <c r="O93" s="54"/>
      <c r="Z93" s="64">
        <f t="shared" si="106"/>
        <v>0</v>
      </c>
      <c r="AB93" s="64">
        <f t="shared" si="107"/>
        <v>0</v>
      </c>
      <c r="AC93" s="64">
        <f t="shared" si="108"/>
        <v>0</v>
      </c>
      <c r="AD93" s="64">
        <f t="shared" si="109"/>
        <v>0</v>
      </c>
      <c r="AE93" s="64">
        <f t="shared" si="110"/>
        <v>0</v>
      </c>
      <c r="AF93" s="64">
        <f t="shared" si="111"/>
        <v>0</v>
      </c>
      <c r="AG93" s="64">
        <f t="shared" si="112"/>
        <v>0</v>
      </c>
      <c r="AH93" s="64">
        <f t="shared" si="113"/>
        <v>0</v>
      </c>
      <c r="AI93" s="39" t="s">
        <v>519</v>
      </c>
      <c r="AJ93" s="62">
        <f t="shared" si="114"/>
        <v>0</v>
      </c>
      <c r="AK93" s="62">
        <f t="shared" si="115"/>
        <v>0</v>
      </c>
      <c r="AL93" s="62">
        <f t="shared" si="116"/>
        <v>0</v>
      </c>
      <c r="AN93" s="64">
        <v>21</v>
      </c>
      <c r="AO93" s="64">
        <f t="shared" si="117"/>
        <v>0</v>
      </c>
      <c r="AP93" s="64">
        <f t="shared" si="118"/>
        <v>0</v>
      </c>
      <c r="AQ93" s="65" t="s">
        <v>13</v>
      </c>
      <c r="AV93" s="64">
        <f t="shared" si="119"/>
        <v>0</v>
      </c>
      <c r="AW93" s="64">
        <f t="shared" si="120"/>
        <v>0</v>
      </c>
      <c r="AX93" s="64">
        <f t="shared" si="121"/>
        <v>0</v>
      </c>
      <c r="AY93" s="66" t="s">
        <v>1633</v>
      </c>
      <c r="AZ93" s="66" t="s">
        <v>1678</v>
      </c>
      <c r="BA93" s="39" t="s">
        <v>1716</v>
      </c>
      <c r="BC93" s="64">
        <f t="shared" si="122"/>
        <v>0</v>
      </c>
      <c r="BD93" s="64">
        <f t="shared" si="123"/>
        <v>0</v>
      </c>
      <c r="BE93" s="64">
        <v>0</v>
      </c>
      <c r="BF93" s="64">
        <f t="shared" si="124"/>
        <v>0</v>
      </c>
      <c r="BH93" s="62">
        <f t="shared" si="125"/>
        <v>0</v>
      </c>
      <c r="BI93" s="62">
        <f t="shared" si="126"/>
        <v>0</v>
      </c>
      <c r="BJ93" s="62">
        <f t="shared" si="127"/>
        <v>0</v>
      </c>
      <c r="BK93" s="62" t="s">
        <v>1725</v>
      </c>
      <c r="BL93" s="64">
        <v>714</v>
      </c>
    </row>
    <row r="94" spans="1:64" s="38" customFormat="1" ht="19.5" customHeight="1">
      <c r="A94" s="60" t="s">
        <v>75</v>
      </c>
      <c r="B94" s="61" t="s">
        <v>519</v>
      </c>
      <c r="C94" s="61" t="s">
        <v>593</v>
      </c>
      <c r="D94" s="142" t="s">
        <v>1115</v>
      </c>
      <c r="E94" s="143"/>
      <c r="F94" s="61" t="s">
        <v>1582</v>
      </c>
      <c r="G94" s="62">
        <v>90.0023</v>
      </c>
      <c r="H94" s="62">
        <v>0</v>
      </c>
      <c r="I94" s="62">
        <f t="shared" si="102"/>
        <v>0</v>
      </c>
      <c r="J94" s="62">
        <f t="shared" si="103"/>
        <v>0</v>
      </c>
      <c r="K94" s="62">
        <f t="shared" si="104"/>
        <v>0</v>
      </c>
      <c r="L94" s="62">
        <v>0</v>
      </c>
      <c r="M94" s="62">
        <f t="shared" si="105"/>
        <v>0</v>
      </c>
      <c r="N94" s="63"/>
      <c r="O94" s="54"/>
      <c r="Z94" s="64">
        <f t="shared" si="106"/>
        <v>0</v>
      </c>
      <c r="AB94" s="64">
        <f t="shared" si="107"/>
        <v>0</v>
      </c>
      <c r="AC94" s="64">
        <f t="shared" si="108"/>
        <v>0</v>
      </c>
      <c r="AD94" s="64">
        <f t="shared" si="109"/>
        <v>0</v>
      </c>
      <c r="AE94" s="64">
        <f t="shared" si="110"/>
        <v>0</v>
      </c>
      <c r="AF94" s="64">
        <f t="shared" si="111"/>
        <v>0</v>
      </c>
      <c r="AG94" s="64">
        <f t="shared" si="112"/>
        <v>0</v>
      </c>
      <c r="AH94" s="64">
        <f t="shared" si="113"/>
        <v>0</v>
      </c>
      <c r="AI94" s="39" t="s">
        <v>519</v>
      </c>
      <c r="AJ94" s="62">
        <f t="shared" si="114"/>
        <v>0</v>
      </c>
      <c r="AK94" s="62">
        <f t="shared" si="115"/>
        <v>0</v>
      </c>
      <c r="AL94" s="62">
        <f t="shared" si="116"/>
        <v>0</v>
      </c>
      <c r="AN94" s="64">
        <v>21</v>
      </c>
      <c r="AO94" s="64">
        <f t="shared" si="117"/>
        <v>0</v>
      </c>
      <c r="AP94" s="64">
        <f t="shared" si="118"/>
        <v>0</v>
      </c>
      <c r="AQ94" s="65" t="s">
        <v>13</v>
      </c>
      <c r="AV94" s="64">
        <f t="shared" si="119"/>
        <v>0</v>
      </c>
      <c r="AW94" s="64">
        <f t="shared" si="120"/>
        <v>0</v>
      </c>
      <c r="AX94" s="64">
        <f t="shared" si="121"/>
        <v>0</v>
      </c>
      <c r="AY94" s="66" t="s">
        <v>1633</v>
      </c>
      <c r="AZ94" s="66" t="s">
        <v>1678</v>
      </c>
      <c r="BA94" s="39" t="s">
        <v>1716</v>
      </c>
      <c r="BC94" s="64">
        <f t="shared" si="122"/>
        <v>0</v>
      </c>
      <c r="BD94" s="64">
        <f t="shared" si="123"/>
        <v>0</v>
      </c>
      <c r="BE94" s="64">
        <v>0</v>
      </c>
      <c r="BF94" s="64">
        <f t="shared" si="124"/>
        <v>0</v>
      </c>
      <c r="BH94" s="62">
        <f t="shared" si="125"/>
        <v>0</v>
      </c>
      <c r="BI94" s="62">
        <f t="shared" si="126"/>
        <v>0</v>
      </c>
      <c r="BJ94" s="62">
        <f t="shared" si="127"/>
        <v>0</v>
      </c>
      <c r="BK94" s="62" t="s">
        <v>1725</v>
      </c>
      <c r="BL94" s="64">
        <v>714</v>
      </c>
    </row>
    <row r="95" spans="1:64" s="38" customFormat="1" ht="19.5" customHeight="1">
      <c r="A95" s="67" t="s">
        <v>76</v>
      </c>
      <c r="B95" s="68" t="s">
        <v>519</v>
      </c>
      <c r="C95" s="68" t="s">
        <v>594</v>
      </c>
      <c r="D95" s="144" t="s">
        <v>1116</v>
      </c>
      <c r="E95" s="145"/>
      <c r="F95" s="68" t="s">
        <v>1582</v>
      </c>
      <c r="G95" s="69">
        <v>49.5011</v>
      </c>
      <c r="H95" s="69">
        <v>0</v>
      </c>
      <c r="I95" s="69">
        <f t="shared" si="102"/>
        <v>0</v>
      </c>
      <c r="J95" s="69">
        <f t="shared" si="103"/>
        <v>0</v>
      </c>
      <c r="K95" s="69">
        <f t="shared" si="104"/>
        <v>0</v>
      </c>
      <c r="L95" s="69">
        <v>0</v>
      </c>
      <c r="M95" s="69">
        <f t="shared" si="105"/>
        <v>0</v>
      </c>
      <c r="N95" s="70"/>
      <c r="O95" s="54"/>
      <c r="Z95" s="64">
        <f t="shared" si="106"/>
        <v>0</v>
      </c>
      <c r="AB95" s="64">
        <f t="shared" si="107"/>
        <v>0</v>
      </c>
      <c r="AC95" s="64">
        <f t="shared" si="108"/>
        <v>0</v>
      </c>
      <c r="AD95" s="64">
        <f t="shared" si="109"/>
        <v>0</v>
      </c>
      <c r="AE95" s="64">
        <f t="shared" si="110"/>
        <v>0</v>
      </c>
      <c r="AF95" s="64">
        <f t="shared" si="111"/>
        <v>0</v>
      </c>
      <c r="AG95" s="64">
        <f t="shared" si="112"/>
        <v>0</v>
      </c>
      <c r="AH95" s="64">
        <f t="shared" si="113"/>
        <v>0</v>
      </c>
      <c r="AI95" s="39" t="s">
        <v>519</v>
      </c>
      <c r="AJ95" s="69">
        <f t="shared" si="114"/>
        <v>0</v>
      </c>
      <c r="AK95" s="69">
        <f t="shared" si="115"/>
        <v>0</v>
      </c>
      <c r="AL95" s="69">
        <f t="shared" si="116"/>
        <v>0</v>
      </c>
      <c r="AN95" s="64">
        <v>21</v>
      </c>
      <c r="AO95" s="64">
        <f>H95*1</f>
        <v>0</v>
      </c>
      <c r="AP95" s="64">
        <f>H95*(1-1)</f>
        <v>0</v>
      </c>
      <c r="AQ95" s="71" t="s">
        <v>13</v>
      </c>
      <c r="AV95" s="64">
        <f t="shared" si="119"/>
        <v>0</v>
      </c>
      <c r="AW95" s="64">
        <f t="shared" si="120"/>
        <v>0</v>
      </c>
      <c r="AX95" s="64">
        <f t="shared" si="121"/>
        <v>0</v>
      </c>
      <c r="AY95" s="66" t="s">
        <v>1633</v>
      </c>
      <c r="AZ95" s="66" t="s">
        <v>1678</v>
      </c>
      <c r="BA95" s="39" t="s">
        <v>1716</v>
      </c>
      <c r="BC95" s="64">
        <f t="shared" si="122"/>
        <v>0</v>
      </c>
      <c r="BD95" s="64">
        <f t="shared" si="123"/>
        <v>0</v>
      </c>
      <c r="BE95" s="64">
        <v>0</v>
      </c>
      <c r="BF95" s="64">
        <f t="shared" si="124"/>
        <v>0</v>
      </c>
      <c r="BH95" s="69">
        <f t="shared" si="125"/>
        <v>0</v>
      </c>
      <c r="BI95" s="69">
        <f t="shared" si="126"/>
        <v>0</v>
      </c>
      <c r="BJ95" s="69">
        <f t="shared" si="127"/>
        <v>0</v>
      </c>
      <c r="BK95" s="69" t="s">
        <v>1726</v>
      </c>
      <c r="BL95" s="64">
        <v>714</v>
      </c>
    </row>
    <row r="96" spans="1:64" s="38" customFormat="1" ht="19.5" customHeight="1">
      <c r="A96" s="60" t="s">
        <v>77</v>
      </c>
      <c r="B96" s="61" t="s">
        <v>519</v>
      </c>
      <c r="C96" s="61" t="s">
        <v>595</v>
      </c>
      <c r="D96" s="142" t="s">
        <v>1117</v>
      </c>
      <c r="E96" s="143"/>
      <c r="F96" s="61" t="s">
        <v>1582</v>
      </c>
      <c r="G96" s="62">
        <v>49.501</v>
      </c>
      <c r="H96" s="62">
        <v>0</v>
      </c>
      <c r="I96" s="62">
        <f t="shared" si="102"/>
        <v>0</v>
      </c>
      <c r="J96" s="62">
        <f t="shared" si="103"/>
        <v>0</v>
      </c>
      <c r="K96" s="62">
        <f t="shared" si="104"/>
        <v>0</v>
      </c>
      <c r="L96" s="62">
        <v>0</v>
      </c>
      <c r="M96" s="62">
        <f t="shared" si="105"/>
        <v>0</v>
      </c>
      <c r="N96" s="63"/>
      <c r="O96" s="54"/>
      <c r="Z96" s="64">
        <f t="shared" si="106"/>
        <v>0</v>
      </c>
      <c r="AB96" s="64">
        <f t="shared" si="107"/>
        <v>0</v>
      </c>
      <c r="AC96" s="64">
        <f t="shared" si="108"/>
        <v>0</v>
      </c>
      <c r="AD96" s="64">
        <f t="shared" si="109"/>
        <v>0</v>
      </c>
      <c r="AE96" s="64">
        <f t="shared" si="110"/>
        <v>0</v>
      </c>
      <c r="AF96" s="64">
        <f t="shared" si="111"/>
        <v>0</v>
      </c>
      <c r="AG96" s="64">
        <f t="shared" si="112"/>
        <v>0</v>
      </c>
      <c r="AH96" s="64">
        <f t="shared" si="113"/>
        <v>0</v>
      </c>
      <c r="AI96" s="39" t="s">
        <v>519</v>
      </c>
      <c r="AJ96" s="62">
        <f t="shared" si="114"/>
        <v>0</v>
      </c>
      <c r="AK96" s="62">
        <f t="shared" si="115"/>
        <v>0</v>
      </c>
      <c r="AL96" s="62">
        <f t="shared" si="116"/>
        <v>0</v>
      </c>
      <c r="AN96" s="64">
        <v>21</v>
      </c>
      <c r="AO96" s="64">
        <f>H96*0</f>
        <v>0</v>
      </c>
      <c r="AP96" s="64">
        <f>H96*(1-0)</f>
        <v>0</v>
      </c>
      <c r="AQ96" s="65" t="s">
        <v>13</v>
      </c>
      <c r="AV96" s="64">
        <f t="shared" si="119"/>
        <v>0</v>
      </c>
      <c r="AW96" s="64">
        <f t="shared" si="120"/>
        <v>0</v>
      </c>
      <c r="AX96" s="64">
        <f t="shared" si="121"/>
        <v>0</v>
      </c>
      <c r="AY96" s="66" t="s">
        <v>1633</v>
      </c>
      <c r="AZ96" s="66" t="s">
        <v>1678</v>
      </c>
      <c r="BA96" s="39" t="s">
        <v>1716</v>
      </c>
      <c r="BC96" s="64">
        <f t="shared" si="122"/>
        <v>0</v>
      </c>
      <c r="BD96" s="64">
        <f t="shared" si="123"/>
        <v>0</v>
      </c>
      <c r="BE96" s="64">
        <v>0</v>
      </c>
      <c r="BF96" s="64">
        <f t="shared" si="124"/>
        <v>0</v>
      </c>
      <c r="BH96" s="62">
        <f t="shared" si="125"/>
        <v>0</v>
      </c>
      <c r="BI96" s="62">
        <f t="shared" si="126"/>
        <v>0</v>
      </c>
      <c r="BJ96" s="62">
        <f t="shared" si="127"/>
        <v>0</v>
      </c>
      <c r="BK96" s="62" t="s">
        <v>1725</v>
      </c>
      <c r="BL96" s="64">
        <v>714</v>
      </c>
    </row>
    <row r="97" spans="1:64" s="38" customFormat="1" ht="19.5" customHeight="1">
      <c r="A97" s="60" t="s">
        <v>78</v>
      </c>
      <c r="B97" s="61" t="s">
        <v>519</v>
      </c>
      <c r="C97" s="61" t="s">
        <v>596</v>
      </c>
      <c r="D97" s="142" t="s">
        <v>1118</v>
      </c>
      <c r="E97" s="143"/>
      <c r="F97" s="61" t="s">
        <v>1586</v>
      </c>
      <c r="G97" s="62">
        <v>1.713</v>
      </c>
      <c r="H97" s="62">
        <v>0</v>
      </c>
      <c r="I97" s="62">
        <f t="shared" si="102"/>
        <v>0</v>
      </c>
      <c r="J97" s="62">
        <f t="shared" si="103"/>
        <v>0</v>
      </c>
      <c r="K97" s="62">
        <f t="shared" si="104"/>
        <v>0</v>
      </c>
      <c r="L97" s="62">
        <v>0</v>
      </c>
      <c r="M97" s="62">
        <f t="shared" si="105"/>
        <v>0</v>
      </c>
      <c r="N97" s="63" t="s">
        <v>1611</v>
      </c>
      <c r="O97" s="54"/>
      <c r="Z97" s="64">
        <f t="shared" si="106"/>
        <v>0</v>
      </c>
      <c r="AB97" s="64">
        <f t="shared" si="107"/>
        <v>0</v>
      </c>
      <c r="AC97" s="64">
        <f t="shared" si="108"/>
        <v>0</v>
      </c>
      <c r="AD97" s="64">
        <f t="shared" si="109"/>
        <v>0</v>
      </c>
      <c r="AE97" s="64">
        <f t="shared" si="110"/>
        <v>0</v>
      </c>
      <c r="AF97" s="64">
        <f t="shared" si="111"/>
        <v>0</v>
      </c>
      <c r="AG97" s="64">
        <f t="shared" si="112"/>
        <v>0</v>
      </c>
      <c r="AH97" s="64">
        <f t="shared" si="113"/>
        <v>0</v>
      </c>
      <c r="AI97" s="39" t="s">
        <v>519</v>
      </c>
      <c r="AJ97" s="62">
        <f t="shared" si="114"/>
        <v>0</v>
      </c>
      <c r="AK97" s="62">
        <f t="shared" si="115"/>
        <v>0</v>
      </c>
      <c r="AL97" s="62">
        <f t="shared" si="116"/>
        <v>0</v>
      </c>
      <c r="AN97" s="64">
        <v>21</v>
      </c>
      <c r="AO97" s="64">
        <f>H97*0</f>
        <v>0</v>
      </c>
      <c r="AP97" s="64">
        <f>H97*(1-0)</f>
        <v>0</v>
      </c>
      <c r="AQ97" s="65" t="s">
        <v>11</v>
      </c>
      <c r="AV97" s="64">
        <f t="shared" si="119"/>
        <v>0</v>
      </c>
      <c r="AW97" s="64">
        <f t="shared" si="120"/>
        <v>0</v>
      </c>
      <c r="AX97" s="64">
        <f t="shared" si="121"/>
        <v>0</v>
      </c>
      <c r="AY97" s="66" t="s">
        <v>1633</v>
      </c>
      <c r="AZ97" s="66" t="s">
        <v>1678</v>
      </c>
      <c r="BA97" s="39" t="s">
        <v>1716</v>
      </c>
      <c r="BC97" s="64">
        <f t="shared" si="122"/>
        <v>0</v>
      </c>
      <c r="BD97" s="64">
        <f t="shared" si="123"/>
        <v>0</v>
      </c>
      <c r="BE97" s="64">
        <v>0</v>
      </c>
      <c r="BF97" s="64">
        <f t="shared" si="124"/>
        <v>0</v>
      </c>
      <c r="BH97" s="62">
        <f t="shared" si="125"/>
        <v>0</v>
      </c>
      <c r="BI97" s="62">
        <f t="shared" si="126"/>
        <v>0</v>
      </c>
      <c r="BJ97" s="62">
        <f t="shared" si="127"/>
        <v>0</v>
      </c>
      <c r="BK97" s="62" t="s">
        <v>1725</v>
      </c>
      <c r="BL97" s="64">
        <v>714</v>
      </c>
    </row>
    <row r="98" spans="1:47" s="38" customFormat="1" ht="19.5" customHeight="1">
      <c r="A98" s="55"/>
      <c r="B98" s="56" t="s">
        <v>519</v>
      </c>
      <c r="C98" s="56" t="s">
        <v>597</v>
      </c>
      <c r="D98" s="140" t="s">
        <v>1119</v>
      </c>
      <c r="E98" s="141"/>
      <c r="F98" s="57" t="s">
        <v>6</v>
      </c>
      <c r="G98" s="57" t="s">
        <v>6</v>
      </c>
      <c r="H98" s="57" t="s">
        <v>6</v>
      </c>
      <c r="I98" s="58">
        <f>SUM(I99:I107)</f>
        <v>0</v>
      </c>
      <c r="J98" s="58">
        <f>SUM(J99:J107)</f>
        <v>0</v>
      </c>
      <c r="K98" s="58">
        <f>SUM(K99:K107)</f>
        <v>0</v>
      </c>
      <c r="L98" s="39"/>
      <c r="M98" s="58">
        <f>SUM(M99:M107)</f>
        <v>0</v>
      </c>
      <c r="N98" s="59"/>
      <c r="O98" s="54"/>
      <c r="AI98" s="39" t="s">
        <v>519</v>
      </c>
      <c r="AS98" s="58">
        <f>SUM(AJ99:AJ107)</f>
        <v>0</v>
      </c>
      <c r="AT98" s="58">
        <f>SUM(AK99:AK107)</f>
        <v>0</v>
      </c>
      <c r="AU98" s="58">
        <f>SUM(AL99:AL107)</f>
        <v>0</v>
      </c>
    </row>
    <row r="99" spans="1:64" s="38" customFormat="1" ht="19.5" customHeight="1">
      <c r="A99" s="60" t="s">
        <v>79</v>
      </c>
      <c r="B99" s="61" t="s">
        <v>519</v>
      </c>
      <c r="C99" s="61" t="s">
        <v>598</v>
      </c>
      <c r="D99" s="142" t="s">
        <v>1120</v>
      </c>
      <c r="E99" s="143"/>
      <c r="F99" s="61" t="s">
        <v>1584</v>
      </c>
      <c r="G99" s="62">
        <v>7</v>
      </c>
      <c r="H99" s="62">
        <v>0</v>
      </c>
      <c r="I99" s="62">
        <f aca="true" t="shared" si="128" ref="I99:I107">G99*AO99</f>
        <v>0</v>
      </c>
      <c r="J99" s="62">
        <f aca="true" t="shared" si="129" ref="J99:J107">G99*AP99</f>
        <v>0</v>
      </c>
      <c r="K99" s="62">
        <f aca="true" t="shared" si="130" ref="K99:K107">G99*H99</f>
        <v>0</v>
      </c>
      <c r="L99" s="62">
        <v>0</v>
      </c>
      <c r="M99" s="62">
        <f aca="true" t="shared" si="131" ref="M99:M107">G99*L99</f>
        <v>0</v>
      </c>
      <c r="N99" s="63"/>
      <c r="O99" s="54"/>
      <c r="Z99" s="64">
        <f aca="true" t="shared" si="132" ref="Z99:Z107">IF(AQ99="5",BJ99,0)</f>
        <v>0</v>
      </c>
      <c r="AB99" s="64">
        <f aca="true" t="shared" si="133" ref="AB99:AB107">IF(AQ99="1",BH99,0)</f>
        <v>0</v>
      </c>
      <c r="AC99" s="64">
        <f aca="true" t="shared" si="134" ref="AC99:AC107">IF(AQ99="1",BI99,0)</f>
        <v>0</v>
      </c>
      <c r="AD99" s="64">
        <f aca="true" t="shared" si="135" ref="AD99:AD107">IF(AQ99="7",BH99,0)</f>
        <v>0</v>
      </c>
      <c r="AE99" s="64">
        <f aca="true" t="shared" si="136" ref="AE99:AE107">IF(AQ99="7",BI99,0)</f>
        <v>0</v>
      </c>
      <c r="AF99" s="64">
        <f aca="true" t="shared" si="137" ref="AF99:AF107">IF(AQ99="2",BH99,0)</f>
        <v>0</v>
      </c>
      <c r="AG99" s="64">
        <f aca="true" t="shared" si="138" ref="AG99:AG107">IF(AQ99="2",BI99,0)</f>
        <v>0</v>
      </c>
      <c r="AH99" s="64">
        <f aca="true" t="shared" si="139" ref="AH99:AH107">IF(AQ99="0",BJ99,0)</f>
        <v>0</v>
      </c>
      <c r="AI99" s="39" t="s">
        <v>519</v>
      </c>
      <c r="AJ99" s="62">
        <f aca="true" t="shared" si="140" ref="AJ99:AJ107">IF(AN99=0,K99,0)</f>
        <v>0</v>
      </c>
      <c r="AK99" s="62">
        <f aca="true" t="shared" si="141" ref="AK99:AK107">IF(AN99=15,K99,0)</f>
        <v>0</v>
      </c>
      <c r="AL99" s="62">
        <f aca="true" t="shared" si="142" ref="AL99:AL107">IF(AN99=21,K99,0)</f>
        <v>0</v>
      </c>
      <c r="AN99" s="64">
        <v>21</v>
      </c>
      <c r="AO99" s="64">
        <f aca="true" t="shared" si="143" ref="AO99:AO107">H99*0</f>
        <v>0</v>
      </c>
      <c r="AP99" s="64">
        <f aca="true" t="shared" si="144" ref="AP99:AP107">H99*(1-0)</f>
        <v>0</v>
      </c>
      <c r="AQ99" s="65" t="s">
        <v>13</v>
      </c>
      <c r="AV99" s="64">
        <f aca="true" t="shared" si="145" ref="AV99:AV107">AW99+AX99</f>
        <v>0</v>
      </c>
      <c r="AW99" s="64">
        <f aca="true" t="shared" si="146" ref="AW99:AW107">G99*AO99</f>
        <v>0</v>
      </c>
      <c r="AX99" s="64">
        <f aca="true" t="shared" si="147" ref="AX99:AX107">G99*AP99</f>
        <v>0</v>
      </c>
      <c r="AY99" s="66" t="s">
        <v>1634</v>
      </c>
      <c r="AZ99" s="66" t="s">
        <v>1679</v>
      </c>
      <c r="BA99" s="39" t="s">
        <v>1716</v>
      </c>
      <c r="BC99" s="64">
        <f aca="true" t="shared" si="148" ref="BC99:BC107">AW99+AX99</f>
        <v>0</v>
      </c>
      <c r="BD99" s="64">
        <f aca="true" t="shared" si="149" ref="BD99:BD107">H99/(100-BE99)*100</f>
        <v>0</v>
      </c>
      <c r="BE99" s="64">
        <v>0</v>
      </c>
      <c r="BF99" s="64">
        <f aca="true" t="shared" si="150" ref="BF99:BF107">M99</f>
        <v>0</v>
      </c>
      <c r="BH99" s="62">
        <f aca="true" t="shared" si="151" ref="BH99:BH107">G99*AO99</f>
        <v>0</v>
      </c>
      <c r="BI99" s="62">
        <f aca="true" t="shared" si="152" ref="BI99:BI107">G99*AP99</f>
        <v>0</v>
      </c>
      <c r="BJ99" s="62">
        <f aca="true" t="shared" si="153" ref="BJ99:BJ107">G99*H99</f>
        <v>0</v>
      </c>
      <c r="BK99" s="62" t="s">
        <v>1725</v>
      </c>
      <c r="BL99" s="64">
        <v>721</v>
      </c>
    </row>
    <row r="100" spans="1:64" s="38" customFormat="1" ht="19.5" customHeight="1">
      <c r="A100" s="60" t="s">
        <v>80</v>
      </c>
      <c r="B100" s="61" t="s">
        <v>519</v>
      </c>
      <c r="C100" s="61" t="s">
        <v>599</v>
      </c>
      <c r="D100" s="142" t="s">
        <v>1121</v>
      </c>
      <c r="E100" s="143"/>
      <c r="F100" s="61" t="s">
        <v>1584</v>
      </c>
      <c r="G100" s="62">
        <v>2</v>
      </c>
      <c r="H100" s="62">
        <v>0</v>
      </c>
      <c r="I100" s="62">
        <f t="shared" si="128"/>
        <v>0</v>
      </c>
      <c r="J100" s="62">
        <f t="shared" si="129"/>
        <v>0</v>
      </c>
      <c r="K100" s="62">
        <f t="shared" si="130"/>
        <v>0</v>
      </c>
      <c r="L100" s="62">
        <v>0</v>
      </c>
      <c r="M100" s="62">
        <f t="shared" si="131"/>
        <v>0</v>
      </c>
      <c r="N100" s="63"/>
      <c r="O100" s="54"/>
      <c r="Z100" s="64">
        <f t="shared" si="132"/>
        <v>0</v>
      </c>
      <c r="AB100" s="64">
        <f t="shared" si="133"/>
        <v>0</v>
      </c>
      <c r="AC100" s="64">
        <f t="shared" si="134"/>
        <v>0</v>
      </c>
      <c r="AD100" s="64">
        <f t="shared" si="135"/>
        <v>0</v>
      </c>
      <c r="AE100" s="64">
        <f t="shared" si="136"/>
        <v>0</v>
      </c>
      <c r="AF100" s="64">
        <f t="shared" si="137"/>
        <v>0</v>
      </c>
      <c r="AG100" s="64">
        <f t="shared" si="138"/>
        <v>0</v>
      </c>
      <c r="AH100" s="64">
        <f t="shared" si="139"/>
        <v>0</v>
      </c>
      <c r="AI100" s="39" t="s">
        <v>519</v>
      </c>
      <c r="AJ100" s="62">
        <f t="shared" si="140"/>
        <v>0</v>
      </c>
      <c r="AK100" s="62">
        <f t="shared" si="141"/>
        <v>0</v>
      </c>
      <c r="AL100" s="62">
        <f t="shared" si="142"/>
        <v>0</v>
      </c>
      <c r="AN100" s="64">
        <v>21</v>
      </c>
      <c r="AO100" s="64">
        <f t="shared" si="143"/>
        <v>0</v>
      </c>
      <c r="AP100" s="64">
        <f t="shared" si="144"/>
        <v>0</v>
      </c>
      <c r="AQ100" s="65" t="s">
        <v>13</v>
      </c>
      <c r="AV100" s="64">
        <f t="shared" si="145"/>
        <v>0</v>
      </c>
      <c r="AW100" s="64">
        <f t="shared" si="146"/>
        <v>0</v>
      </c>
      <c r="AX100" s="64">
        <f t="shared" si="147"/>
        <v>0</v>
      </c>
      <c r="AY100" s="66" t="s">
        <v>1634</v>
      </c>
      <c r="AZ100" s="66" t="s">
        <v>1679</v>
      </c>
      <c r="BA100" s="39" t="s">
        <v>1716</v>
      </c>
      <c r="BC100" s="64">
        <f t="shared" si="148"/>
        <v>0</v>
      </c>
      <c r="BD100" s="64">
        <f t="shared" si="149"/>
        <v>0</v>
      </c>
      <c r="BE100" s="64">
        <v>0</v>
      </c>
      <c r="BF100" s="64">
        <f t="shared" si="150"/>
        <v>0</v>
      </c>
      <c r="BH100" s="62">
        <f t="shared" si="151"/>
        <v>0</v>
      </c>
      <c r="BI100" s="62">
        <f t="shared" si="152"/>
        <v>0</v>
      </c>
      <c r="BJ100" s="62">
        <f t="shared" si="153"/>
        <v>0</v>
      </c>
      <c r="BK100" s="62" t="s">
        <v>1725</v>
      </c>
      <c r="BL100" s="64">
        <v>721</v>
      </c>
    </row>
    <row r="101" spans="1:64" s="38" customFormat="1" ht="19.5" customHeight="1">
      <c r="A101" s="60" t="s">
        <v>81</v>
      </c>
      <c r="B101" s="61" t="s">
        <v>519</v>
      </c>
      <c r="C101" s="61" t="s">
        <v>600</v>
      </c>
      <c r="D101" s="142" t="s">
        <v>1122</v>
      </c>
      <c r="E101" s="143"/>
      <c r="F101" s="61" t="s">
        <v>1584</v>
      </c>
      <c r="G101" s="62">
        <v>8</v>
      </c>
      <c r="H101" s="62">
        <v>0</v>
      </c>
      <c r="I101" s="62">
        <f t="shared" si="128"/>
        <v>0</v>
      </c>
      <c r="J101" s="62">
        <f t="shared" si="129"/>
        <v>0</v>
      </c>
      <c r="K101" s="62">
        <f t="shared" si="130"/>
        <v>0</v>
      </c>
      <c r="L101" s="62">
        <v>0</v>
      </c>
      <c r="M101" s="62">
        <f t="shared" si="131"/>
        <v>0</v>
      </c>
      <c r="N101" s="63"/>
      <c r="O101" s="54"/>
      <c r="Z101" s="64">
        <f t="shared" si="132"/>
        <v>0</v>
      </c>
      <c r="AB101" s="64">
        <f t="shared" si="133"/>
        <v>0</v>
      </c>
      <c r="AC101" s="64">
        <f t="shared" si="134"/>
        <v>0</v>
      </c>
      <c r="AD101" s="64">
        <f t="shared" si="135"/>
        <v>0</v>
      </c>
      <c r="AE101" s="64">
        <f t="shared" si="136"/>
        <v>0</v>
      </c>
      <c r="AF101" s="64">
        <f t="shared" si="137"/>
        <v>0</v>
      </c>
      <c r="AG101" s="64">
        <f t="shared" si="138"/>
        <v>0</v>
      </c>
      <c r="AH101" s="64">
        <f t="shared" si="139"/>
        <v>0</v>
      </c>
      <c r="AI101" s="39" t="s">
        <v>519</v>
      </c>
      <c r="AJ101" s="62">
        <f t="shared" si="140"/>
        <v>0</v>
      </c>
      <c r="AK101" s="62">
        <f t="shared" si="141"/>
        <v>0</v>
      </c>
      <c r="AL101" s="62">
        <f t="shared" si="142"/>
        <v>0</v>
      </c>
      <c r="AN101" s="64">
        <v>21</v>
      </c>
      <c r="AO101" s="64">
        <f t="shared" si="143"/>
        <v>0</v>
      </c>
      <c r="AP101" s="64">
        <f t="shared" si="144"/>
        <v>0</v>
      </c>
      <c r="AQ101" s="65" t="s">
        <v>13</v>
      </c>
      <c r="AV101" s="64">
        <f t="shared" si="145"/>
        <v>0</v>
      </c>
      <c r="AW101" s="64">
        <f t="shared" si="146"/>
        <v>0</v>
      </c>
      <c r="AX101" s="64">
        <f t="shared" si="147"/>
        <v>0</v>
      </c>
      <c r="AY101" s="66" t="s">
        <v>1634</v>
      </c>
      <c r="AZ101" s="66" t="s">
        <v>1679</v>
      </c>
      <c r="BA101" s="39" t="s">
        <v>1716</v>
      </c>
      <c r="BC101" s="64">
        <f t="shared" si="148"/>
        <v>0</v>
      </c>
      <c r="BD101" s="64">
        <f t="shared" si="149"/>
        <v>0</v>
      </c>
      <c r="BE101" s="64">
        <v>0</v>
      </c>
      <c r="BF101" s="64">
        <f t="shared" si="150"/>
        <v>0</v>
      </c>
      <c r="BH101" s="62">
        <f t="shared" si="151"/>
        <v>0</v>
      </c>
      <c r="BI101" s="62">
        <f t="shared" si="152"/>
        <v>0</v>
      </c>
      <c r="BJ101" s="62">
        <f t="shared" si="153"/>
        <v>0</v>
      </c>
      <c r="BK101" s="62" t="s">
        <v>1725</v>
      </c>
      <c r="BL101" s="64">
        <v>721</v>
      </c>
    </row>
    <row r="102" spans="1:64" s="38" customFormat="1" ht="19.5" customHeight="1">
      <c r="A102" s="60" t="s">
        <v>82</v>
      </c>
      <c r="B102" s="61" t="s">
        <v>519</v>
      </c>
      <c r="C102" s="61" t="s">
        <v>601</v>
      </c>
      <c r="D102" s="142" t="s">
        <v>1123</v>
      </c>
      <c r="E102" s="143"/>
      <c r="F102" s="61" t="s">
        <v>1584</v>
      </c>
      <c r="G102" s="62">
        <v>16</v>
      </c>
      <c r="H102" s="62">
        <v>0</v>
      </c>
      <c r="I102" s="62">
        <f t="shared" si="128"/>
        <v>0</v>
      </c>
      <c r="J102" s="62">
        <f t="shared" si="129"/>
        <v>0</v>
      </c>
      <c r="K102" s="62">
        <f t="shared" si="130"/>
        <v>0</v>
      </c>
      <c r="L102" s="62">
        <v>0</v>
      </c>
      <c r="M102" s="62">
        <f t="shared" si="131"/>
        <v>0</v>
      </c>
      <c r="N102" s="63"/>
      <c r="O102" s="54"/>
      <c r="Z102" s="64">
        <f t="shared" si="132"/>
        <v>0</v>
      </c>
      <c r="AB102" s="64">
        <f t="shared" si="133"/>
        <v>0</v>
      </c>
      <c r="AC102" s="64">
        <f t="shared" si="134"/>
        <v>0</v>
      </c>
      <c r="AD102" s="64">
        <f t="shared" si="135"/>
        <v>0</v>
      </c>
      <c r="AE102" s="64">
        <f t="shared" si="136"/>
        <v>0</v>
      </c>
      <c r="AF102" s="64">
        <f t="shared" si="137"/>
        <v>0</v>
      </c>
      <c r="AG102" s="64">
        <f t="shared" si="138"/>
        <v>0</v>
      </c>
      <c r="AH102" s="64">
        <f t="shared" si="139"/>
        <v>0</v>
      </c>
      <c r="AI102" s="39" t="s">
        <v>519</v>
      </c>
      <c r="AJ102" s="62">
        <f t="shared" si="140"/>
        <v>0</v>
      </c>
      <c r="AK102" s="62">
        <f t="shared" si="141"/>
        <v>0</v>
      </c>
      <c r="AL102" s="62">
        <f t="shared" si="142"/>
        <v>0</v>
      </c>
      <c r="AN102" s="64">
        <v>21</v>
      </c>
      <c r="AO102" s="64">
        <f t="shared" si="143"/>
        <v>0</v>
      </c>
      <c r="AP102" s="64">
        <f t="shared" si="144"/>
        <v>0</v>
      </c>
      <c r="AQ102" s="65" t="s">
        <v>13</v>
      </c>
      <c r="AV102" s="64">
        <f t="shared" si="145"/>
        <v>0</v>
      </c>
      <c r="AW102" s="64">
        <f t="shared" si="146"/>
        <v>0</v>
      </c>
      <c r="AX102" s="64">
        <f t="shared" si="147"/>
        <v>0</v>
      </c>
      <c r="AY102" s="66" t="s">
        <v>1634</v>
      </c>
      <c r="AZ102" s="66" t="s">
        <v>1679</v>
      </c>
      <c r="BA102" s="39" t="s">
        <v>1716</v>
      </c>
      <c r="BC102" s="64">
        <f t="shared" si="148"/>
        <v>0</v>
      </c>
      <c r="BD102" s="64">
        <f t="shared" si="149"/>
        <v>0</v>
      </c>
      <c r="BE102" s="64">
        <v>0</v>
      </c>
      <c r="BF102" s="64">
        <f t="shared" si="150"/>
        <v>0</v>
      </c>
      <c r="BH102" s="62">
        <f t="shared" si="151"/>
        <v>0</v>
      </c>
      <c r="BI102" s="62">
        <f t="shared" si="152"/>
        <v>0</v>
      </c>
      <c r="BJ102" s="62">
        <f t="shared" si="153"/>
        <v>0</v>
      </c>
      <c r="BK102" s="62" t="s">
        <v>1725</v>
      </c>
      <c r="BL102" s="64">
        <v>721</v>
      </c>
    </row>
    <row r="103" spans="1:64" s="38" customFormat="1" ht="19.5" customHeight="1">
      <c r="A103" s="60" t="s">
        <v>83</v>
      </c>
      <c r="B103" s="61" t="s">
        <v>519</v>
      </c>
      <c r="C103" s="61" t="s">
        <v>602</v>
      </c>
      <c r="D103" s="142" t="s">
        <v>2040</v>
      </c>
      <c r="E103" s="143"/>
      <c r="F103" s="111" t="s">
        <v>1583</v>
      </c>
      <c r="G103" s="108">
        <v>2</v>
      </c>
      <c r="H103" s="62">
        <v>0</v>
      </c>
      <c r="I103" s="62">
        <f t="shared" si="128"/>
        <v>0</v>
      </c>
      <c r="J103" s="62">
        <f t="shared" si="129"/>
        <v>0</v>
      </c>
      <c r="K103" s="62">
        <f t="shared" si="130"/>
        <v>0</v>
      </c>
      <c r="L103" s="62">
        <v>0</v>
      </c>
      <c r="M103" s="62">
        <f t="shared" si="131"/>
        <v>0</v>
      </c>
      <c r="N103" s="63"/>
      <c r="O103" s="54"/>
      <c r="Z103" s="64">
        <f t="shared" si="132"/>
        <v>0</v>
      </c>
      <c r="AB103" s="64">
        <f t="shared" si="133"/>
        <v>0</v>
      </c>
      <c r="AC103" s="64">
        <f t="shared" si="134"/>
        <v>0</v>
      </c>
      <c r="AD103" s="64">
        <f t="shared" si="135"/>
        <v>0</v>
      </c>
      <c r="AE103" s="64">
        <f t="shared" si="136"/>
        <v>0</v>
      </c>
      <c r="AF103" s="64">
        <f t="shared" si="137"/>
        <v>0</v>
      </c>
      <c r="AG103" s="64">
        <f t="shared" si="138"/>
        <v>0</v>
      </c>
      <c r="AH103" s="64">
        <f t="shared" si="139"/>
        <v>0</v>
      </c>
      <c r="AI103" s="39" t="s">
        <v>519</v>
      </c>
      <c r="AJ103" s="62">
        <f t="shared" si="140"/>
        <v>0</v>
      </c>
      <c r="AK103" s="62">
        <f t="shared" si="141"/>
        <v>0</v>
      </c>
      <c r="AL103" s="62">
        <f t="shared" si="142"/>
        <v>0</v>
      </c>
      <c r="AN103" s="64">
        <v>21</v>
      </c>
      <c r="AO103" s="64">
        <f t="shared" si="143"/>
        <v>0</v>
      </c>
      <c r="AP103" s="64">
        <f t="shared" si="144"/>
        <v>0</v>
      </c>
      <c r="AQ103" s="65" t="s">
        <v>13</v>
      </c>
      <c r="AV103" s="64">
        <f t="shared" si="145"/>
        <v>0</v>
      </c>
      <c r="AW103" s="64">
        <f t="shared" si="146"/>
        <v>0</v>
      </c>
      <c r="AX103" s="64">
        <f t="shared" si="147"/>
        <v>0</v>
      </c>
      <c r="AY103" s="66" t="s">
        <v>1634</v>
      </c>
      <c r="AZ103" s="66" t="s">
        <v>1679</v>
      </c>
      <c r="BA103" s="39" t="s">
        <v>1716</v>
      </c>
      <c r="BC103" s="64">
        <f t="shared" si="148"/>
        <v>0</v>
      </c>
      <c r="BD103" s="64">
        <f t="shared" si="149"/>
        <v>0</v>
      </c>
      <c r="BE103" s="64">
        <v>0</v>
      </c>
      <c r="BF103" s="64">
        <f t="shared" si="150"/>
        <v>0</v>
      </c>
      <c r="BH103" s="62">
        <f t="shared" si="151"/>
        <v>0</v>
      </c>
      <c r="BI103" s="62">
        <f t="shared" si="152"/>
        <v>0</v>
      </c>
      <c r="BJ103" s="62">
        <f t="shared" si="153"/>
        <v>0</v>
      </c>
      <c r="BK103" s="62" t="s">
        <v>1725</v>
      </c>
      <c r="BL103" s="64">
        <v>721</v>
      </c>
    </row>
    <row r="104" spans="1:64" s="38" customFormat="1" ht="19.5" customHeight="1">
      <c r="A104" s="60" t="s">
        <v>84</v>
      </c>
      <c r="B104" s="61" t="s">
        <v>519</v>
      </c>
      <c r="C104" s="61" t="s">
        <v>603</v>
      </c>
      <c r="D104" s="142" t="s">
        <v>2043</v>
      </c>
      <c r="E104" s="143"/>
      <c r="F104" s="111" t="s">
        <v>1583</v>
      </c>
      <c r="G104" s="108">
        <v>2</v>
      </c>
      <c r="H104" s="62">
        <v>0</v>
      </c>
      <c r="I104" s="62">
        <f t="shared" si="128"/>
        <v>0</v>
      </c>
      <c r="J104" s="62">
        <f t="shared" si="129"/>
        <v>0</v>
      </c>
      <c r="K104" s="62">
        <f t="shared" si="130"/>
        <v>0</v>
      </c>
      <c r="L104" s="62">
        <v>0</v>
      </c>
      <c r="M104" s="62">
        <f t="shared" si="131"/>
        <v>0</v>
      </c>
      <c r="N104" s="63"/>
      <c r="O104" s="54"/>
      <c r="Z104" s="64">
        <f t="shared" si="132"/>
        <v>0</v>
      </c>
      <c r="AB104" s="64">
        <f t="shared" si="133"/>
        <v>0</v>
      </c>
      <c r="AC104" s="64">
        <f t="shared" si="134"/>
        <v>0</v>
      </c>
      <c r="AD104" s="64">
        <f t="shared" si="135"/>
        <v>0</v>
      </c>
      <c r="AE104" s="64">
        <f t="shared" si="136"/>
        <v>0</v>
      </c>
      <c r="AF104" s="64">
        <f t="shared" si="137"/>
        <v>0</v>
      </c>
      <c r="AG104" s="64">
        <f t="shared" si="138"/>
        <v>0</v>
      </c>
      <c r="AH104" s="64">
        <f t="shared" si="139"/>
        <v>0</v>
      </c>
      <c r="AI104" s="39" t="s">
        <v>519</v>
      </c>
      <c r="AJ104" s="62">
        <f t="shared" si="140"/>
        <v>0</v>
      </c>
      <c r="AK104" s="62">
        <f t="shared" si="141"/>
        <v>0</v>
      </c>
      <c r="AL104" s="62">
        <f t="shared" si="142"/>
        <v>0</v>
      </c>
      <c r="AN104" s="64">
        <v>21</v>
      </c>
      <c r="AO104" s="64">
        <f t="shared" si="143"/>
        <v>0</v>
      </c>
      <c r="AP104" s="64">
        <f t="shared" si="144"/>
        <v>0</v>
      </c>
      <c r="AQ104" s="65" t="s">
        <v>13</v>
      </c>
      <c r="AV104" s="64">
        <f t="shared" si="145"/>
        <v>0</v>
      </c>
      <c r="AW104" s="64">
        <f t="shared" si="146"/>
        <v>0</v>
      </c>
      <c r="AX104" s="64">
        <f t="shared" si="147"/>
        <v>0</v>
      </c>
      <c r="AY104" s="66" t="s">
        <v>1634</v>
      </c>
      <c r="AZ104" s="66" t="s">
        <v>1679</v>
      </c>
      <c r="BA104" s="39" t="s">
        <v>1716</v>
      </c>
      <c r="BC104" s="64">
        <f t="shared" si="148"/>
        <v>0</v>
      </c>
      <c r="BD104" s="64">
        <f t="shared" si="149"/>
        <v>0</v>
      </c>
      <c r="BE104" s="64">
        <v>0</v>
      </c>
      <c r="BF104" s="64">
        <f t="shared" si="150"/>
        <v>0</v>
      </c>
      <c r="BH104" s="62">
        <f t="shared" si="151"/>
        <v>0</v>
      </c>
      <c r="BI104" s="62">
        <f t="shared" si="152"/>
        <v>0</v>
      </c>
      <c r="BJ104" s="62">
        <f t="shared" si="153"/>
        <v>0</v>
      </c>
      <c r="BK104" s="62" t="s">
        <v>1725</v>
      </c>
      <c r="BL104" s="64">
        <v>721</v>
      </c>
    </row>
    <row r="105" spans="1:64" s="38" customFormat="1" ht="19.5" customHeight="1">
      <c r="A105" s="60" t="s">
        <v>85</v>
      </c>
      <c r="B105" s="61" t="s">
        <v>519</v>
      </c>
      <c r="C105" s="61" t="s">
        <v>604</v>
      </c>
      <c r="D105" s="142" t="s">
        <v>1124</v>
      </c>
      <c r="E105" s="143"/>
      <c r="F105" s="61" t="s">
        <v>1583</v>
      </c>
      <c r="G105" s="62">
        <v>1</v>
      </c>
      <c r="H105" s="62">
        <v>0</v>
      </c>
      <c r="I105" s="62">
        <f t="shared" si="128"/>
        <v>0</v>
      </c>
      <c r="J105" s="62">
        <f t="shared" si="129"/>
        <v>0</v>
      </c>
      <c r="K105" s="62">
        <f t="shared" si="130"/>
        <v>0</v>
      </c>
      <c r="L105" s="62">
        <v>0</v>
      </c>
      <c r="M105" s="62">
        <f t="shared" si="131"/>
        <v>0</v>
      </c>
      <c r="N105" s="63"/>
      <c r="O105" s="54"/>
      <c r="Z105" s="64">
        <f t="shared" si="132"/>
        <v>0</v>
      </c>
      <c r="AB105" s="64">
        <f t="shared" si="133"/>
        <v>0</v>
      </c>
      <c r="AC105" s="64">
        <f t="shared" si="134"/>
        <v>0</v>
      </c>
      <c r="AD105" s="64">
        <f t="shared" si="135"/>
        <v>0</v>
      </c>
      <c r="AE105" s="64">
        <f t="shared" si="136"/>
        <v>0</v>
      </c>
      <c r="AF105" s="64">
        <f t="shared" si="137"/>
        <v>0</v>
      </c>
      <c r="AG105" s="64">
        <f t="shared" si="138"/>
        <v>0</v>
      </c>
      <c r="AH105" s="64">
        <f t="shared" si="139"/>
        <v>0</v>
      </c>
      <c r="AI105" s="39" t="s">
        <v>519</v>
      </c>
      <c r="AJ105" s="62">
        <f t="shared" si="140"/>
        <v>0</v>
      </c>
      <c r="AK105" s="62">
        <f t="shared" si="141"/>
        <v>0</v>
      </c>
      <c r="AL105" s="62">
        <f t="shared" si="142"/>
        <v>0</v>
      </c>
      <c r="AN105" s="64">
        <v>21</v>
      </c>
      <c r="AO105" s="64">
        <f t="shared" si="143"/>
        <v>0</v>
      </c>
      <c r="AP105" s="64">
        <f t="shared" si="144"/>
        <v>0</v>
      </c>
      <c r="AQ105" s="65" t="s">
        <v>13</v>
      </c>
      <c r="AV105" s="64">
        <f t="shared" si="145"/>
        <v>0</v>
      </c>
      <c r="AW105" s="64">
        <f t="shared" si="146"/>
        <v>0</v>
      </c>
      <c r="AX105" s="64">
        <f t="shared" si="147"/>
        <v>0</v>
      </c>
      <c r="AY105" s="66" t="s">
        <v>1634</v>
      </c>
      <c r="AZ105" s="66" t="s">
        <v>1679</v>
      </c>
      <c r="BA105" s="39" t="s">
        <v>1716</v>
      </c>
      <c r="BC105" s="64">
        <f t="shared" si="148"/>
        <v>0</v>
      </c>
      <c r="BD105" s="64">
        <f t="shared" si="149"/>
        <v>0</v>
      </c>
      <c r="BE105" s="64">
        <v>0</v>
      </c>
      <c r="BF105" s="64">
        <f t="shared" si="150"/>
        <v>0</v>
      </c>
      <c r="BH105" s="62">
        <f t="shared" si="151"/>
        <v>0</v>
      </c>
      <c r="BI105" s="62">
        <f t="shared" si="152"/>
        <v>0</v>
      </c>
      <c r="BJ105" s="62">
        <f t="shared" si="153"/>
        <v>0</v>
      </c>
      <c r="BK105" s="62" t="s">
        <v>1725</v>
      </c>
      <c r="BL105" s="64">
        <v>721</v>
      </c>
    </row>
    <row r="106" spans="1:64" s="38" customFormat="1" ht="19.5" customHeight="1">
      <c r="A106" s="60" t="s">
        <v>86</v>
      </c>
      <c r="B106" s="61" t="s">
        <v>519</v>
      </c>
      <c r="C106" s="61" t="s">
        <v>605</v>
      </c>
      <c r="D106" s="142" t="s">
        <v>1125</v>
      </c>
      <c r="E106" s="143"/>
      <c r="F106" s="61" t="s">
        <v>1584</v>
      </c>
      <c r="G106" s="62">
        <v>46</v>
      </c>
      <c r="H106" s="62">
        <v>0</v>
      </c>
      <c r="I106" s="62">
        <f t="shared" si="128"/>
        <v>0</v>
      </c>
      <c r="J106" s="62">
        <f t="shared" si="129"/>
        <v>0</v>
      </c>
      <c r="K106" s="62">
        <f t="shared" si="130"/>
        <v>0</v>
      </c>
      <c r="L106" s="62">
        <v>0</v>
      </c>
      <c r="M106" s="62">
        <f t="shared" si="131"/>
        <v>0</v>
      </c>
      <c r="N106" s="63"/>
      <c r="O106" s="54"/>
      <c r="Z106" s="64">
        <f t="shared" si="132"/>
        <v>0</v>
      </c>
      <c r="AB106" s="64">
        <f t="shared" si="133"/>
        <v>0</v>
      </c>
      <c r="AC106" s="64">
        <f t="shared" si="134"/>
        <v>0</v>
      </c>
      <c r="AD106" s="64">
        <f t="shared" si="135"/>
        <v>0</v>
      </c>
      <c r="AE106" s="64">
        <f t="shared" si="136"/>
        <v>0</v>
      </c>
      <c r="AF106" s="64">
        <f t="shared" si="137"/>
        <v>0</v>
      </c>
      <c r="AG106" s="64">
        <f t="shared" si="138"/>
        <v>0</v>
      </c>
      <c r="AH106" s="64">
        <f t="shared" si="139"/>
        <v>0</v>
      </c>
      <c r="AI106" s="39" t="s">
        <v>519</v>
      </c>
      <c r="AJ106" s="62">
        <f t="shared" si="140"/>
        <v>0</v>
      </c>
      <c r="AK106" s="62">
        <f t="shared" si="141"/>
        <v>0</v>
      </c>
      <c r="AL106" s="62">
        <f t="shared" si="142"/>
        <v>0</v>
      </c>
      <c r="AN106" s="64">
        <v>21</v>
      </c>
      <c r="AO106" s="64">
        <f t="shared" si="143"/>
        <v>0</v>
      </c>
      <c r="AP106" s="64">
        <f t="shared" si="144"/>
        <v>0</v>
      </c>
      <c r="AQ106" s="65" t="s">
        <v>13</v>
      </c>
      <c r="AV106" s="64">
        <f t="shared" si="145"/>
        <v>0</v>
      </c>
      <c r="AW106" s="64">
        <f t="shared" si="146"/>
        <v>0</v>
      </c>
      <c r="AX106" s="64">
        <f t="shared" si="147"/>
        <v>0</v>
      </c>
      <c r="AY106" s="66" t="s">
        <v>1634</v>
      </c>
      <c r="AZ106" s="66" t="s">
        <v>1679</v>
      </c>
      <c r="BA106" s="39" t="s">
        <v>1716</v>
      </c>
      <c r="BC106" s="64">
        <f t="shared" si="148"/>
        <v>0</v>
      </c>
      <c r="BD106" s="64">
        <f t="shared" si="149"/>
        <v>0</v>
      </c>
      <c r="BE106" s="64">
        <v>0</v>
      </c>
      <c r="BF106" s="64">
        <f t="shared" si="150"/>
        <v>0</v>
      </c>
      <c r="BH106" s="62">
        <f t="shared" si="151"/>
        <v>0</v>
      </c>
      <c r="BI106" s="62">
        <f t="shared" si="152"/>
        <v>0</v>
      </c>
      <c r="BJ106" s="62">
        <f t="shared" si="153"/>
        <v>0</v>
      </c>
      <c r="BK106" s="62" t="s">
        <v>1725</v>
      </c>
      <c r="BL106" s="64">
        <v>721</v>
      </c>
    </row>
    <row r="107" spans="1:64" s="38" customFormat="1" ht="19.5" customHeight="1">
      <c r="A107" s="60" t="s">
        <v>87</v>
      </c>
      <c r="B107" s="61" t="s">
        <v>519</v>
      </c>
      <c r="C107" s="61" t="s">
        <v>606</v>
      </c>
      <c r="D107" s="142" t="s">
        <v>1126</v>
      </c>
      <c r="E107" s="143"/>
      <c r="F107" s="61" t="s">
        <v>1586</v>
      </c>
      <c r="G107" s="62">
        <v>0.029</v>
      </c>
      <c r="H107" s="62">
        <v>0</v>
      </c>
      <c r="I107" s="62">
        <f t="shared" si="128"/>
        <v>0</v>
      </c>
      <c r="J107" s="62">
        <f t="shared" si="129"/>
        <v>0</v>
      </c>
      <c r="K107" s="62">
        <f t="shared" si="130"/>
        <v>0</v>
      </c>
      <c r="L107" s="62">
        <v>0</v>
      </c>
      <c r="M107" s="62">
        <f t="shared" si="131"/>
        <v>0</v>
      </c>
      <c r="N107" s="63" t="s">
        <v>1611</v>
      </c>
      <c r="O107" s="54"/>
      <c r="Z107" s="64">
        <f t="shared" si="132"/>
        <v>0</v>
      </c>
      <c r="AB107" s="64">
        <f t="shared" si="133"/>
        <v>0</v>
      </c>
      <c r="AC107" s="64">
        <f t="shared" si="134"/>
        <v>0</v>
      </c>
      <c r="AD107" s="64">
        <f t="shared" si="135"/>
        <v>0</v>
      </c>
      <c r="AE107" s="64">
        <f t="shared" si="136"/>
        <v>0</v>
      </c>
      <c r="AF107" s="64">
        <f t="shared" si="137"/>
        <v>0</v>
      </c>
      <c r="AG107" s="64">
        <f t="shared" si="138"/>
        <v>0</v>
      </c>
      <c r="AH107" s="64">
        <f t="shared" si="139"/>
        <v>0</v>
      </c>
      <c r="AI107" s="39" t="s">
        <v>519</v>
      </c>
      <c r="AJ107" s="62">
        <f t="shared" si="140"/>
        <v>0</v>
      </c>
      <c r="AK107" s="62">
        <f t="shared" si="141"/>
        <v>0</v>
      </c>
      <c r="AL107" s="62">
        <f t="shared" si="142"/>
        <v>0</v>
      </c>
      <c r="AN107" s="64">
        <v>21</v>
      </c>
      <c r="AO107" s="64">
        <f t="shared" si="143"/>
        <v>0</v>
      </c>
      <c r="AP107" s="64">
        <f t="shared" si="144"/>
        <v>0</v>
      </c>
      <c r="AQ107" s="65" t="s">
        <v>11</v>
      </c>
      <c r="AV107" s="64">
        <f t="shared" si="145"/>
        <v>0</v>
      </c>
      <c r="AW107" s="64">
        <f t="shared" si="146"/>
        <v>0</v>
      </c>
      <c r="AX107" s="64">
        <f t="shared" si="147"/>
        <v>0</v>
      </c>
      <c r="AY107" s="66" t="s">
        <v>1634</v>
      </c>
      <c r="AZ107" s="66" t="s">
        <v>1679</v>
      </c>
      <c r="BA107" s="39" t="s">
        <v>1716</v>
      </c>
      <c r="BC107" s="64">
        <f t="shared" si="148"/>
        <v>0</v>
      </c>
      <c r="BD107" s="64">
        <f t="shared" si="149"/>
        <v>0</v>
      </c>
      <c r="BE107" s="64">
        <v>0</v>
      </c>
      <c r="BF107" s="64">
        <f t="shared" si="150"/>
        <v>0</v>
      </c>
      <c r="BH107" s="62">
        <f t="shared" si="151"/>
        <v>0</v>
      </c>
      <c r="BI107" s="62">
        <f t="shared" si="152"/>
        <v>0</v>
      </c>
      <c r="BJ107" s="62">
        <f t="shared" si="153"/>
        <v>0</v>
      </c>
      <c r="BK107" s="62" t="s">
        <v>1725</v>
      </c>
      <c r="BL107" s="64">
        <v>721</v>
      </c>
    </row>
    <row r="108" spans="1:47" s="38" customFormat="1" ht="19.5" customHeight="1">
      <c r="A108" s="55"/>
      <c r="B108" s="56" t="s">
        <v>519</v>
      </c>
      <c r="C108" s="56" t="s">
        <v>607</v>
      </c>
      <c r="D108" s="140" t="s">
        <v>1127</v>
      </c>
      <c r="E108" s="141"/>
      <c r="F108" s="57" t="s">
        <v>6</v>
      </c>
      <c r="G108" s="57" t="s">
        <v>6</v>
      </c>
      <c r="H108" s="57" t="s">
        <v>6</v>
      </c>
      <c r="I108" s="58">
        <f>SUM(I109:I123)</f>
        <v>0</v>
      </c>
      <c r="J108" s="58">
        <f>SUM(J109:J123)</f>
        <v>0</v>
      </c>
      <c r="K108" s="58">
        <f>SUM(K109:K123)</f>
        <v>0</v>
      </c>
      <c r="L108" s="39"/>
      <c r="M108" s="58">
        <f>SUM(M109:M123)</f>
        <v>0</v>
      </c>
      <c r="N108" s="59"/>
      <c r="O108" s="54"/>
      <c r="AI108" s="39" t="s">
        <v>519</v>
      </c>
      <c r="AS108" s="58">
        <f>SUM(AJ109:AJ123)</f>
        <v>0</v>
      </c>
      <c r="AT108" s="58">
        <f>SUM(AK109:AK123)</f>
        <v>0</v>
      </c>
      <c r="AU108" s="58">
        <f>SUM(AL109:AL123)</f>
        <v>0</v>
      </c>
    </row>
    <row r="109" spans="1:64" s="38" customFormat="1" ht="19.5" customHeight="1">
      <c r="A109" s="60" t="s">
        <v>88</v>
      </c>
      <c r="B109" s="61" t="s">
        <v>519</v>
      </c>
      <c r="C109" s="61" t="s">
        <v>608</v>
      </c>
      <c r="D109" s="142" t="s">
        <v>1128</v>
      </c>
      <c r="E109" s="143"/>
      <c r="F109" s="61" t="s">
        <v>1584</v>
      </c>
      <c r="G109" s="62">
        <v>5</v>
      </c>
      <c r="H109" s="62">
        <v>0</v>
      </c>
      <c r="I109" s="62">
        <f aca="true" t="shared" si="154" ref="I109:I123">G109*AO109</f>
        <v>0</v>
      </c>
      <c r="J109" s="62">
        <f aca="true" t="shared" si="155" ref="J109:J123">G109*AP109</f>
        <v>0</v>
      </c>
      <c r="K109" s="62">
        <f aca="true" t="shared" si="156" ref="K109:K123">G109*H109</f>
        <v>0</v>
      </c>
      <c r="L109" s="62">
        <v>0</v>
      </c>
      <c r="M109" s="62">
        <f aca="true" t="shared" si="157" ref="M109:M123">G109*L109</f>
        <v>0</v>
      </c>
      <c r="N109" s="63"/>
      <c r="O109" s="54"/>
      <c r="Z109" s="64">
        <f aca="true" t="shared" si="158" ref="Z109:Z123">IF(AQ109="5",BJ109,0)</f>
        <v>0</v>
      </c>
      <c r="AB109" s="64">
        <f aca="true" t="shared" si="159" ref="AB109:AB123">IF(AQ109="1",BH109,0)</f>
        <v>0</v>
      </c>
      <c r="AC109" s="64">
        <f aca="true" t="shared" si="160" ref="AC109:AC123">IF(AQ109="1",BI109,0)</f>
        <v>0</v>
      </c>
      <c r="AD109" s="64">
        <f aca="true" t="shared" si="161" ref="AD109:AD123">IF(AQ109="7",BH109,0)</f>
        <v>0</v>
      </c>
      <c r="AE109" s="64">
        <f aca="true" t="shared" si="162" ref="AE109:AE123">IF(AQ109="7",BI109,0)</f>
        <v>0</v>
      </c>
      <c r="AF109" s="64">
        <f aca="true" t="shared" si="163" ref="AF109:AF123">IF(AQ109="2",BH109,0)</f>
        <v>0</v>
      </c>
      <c r="AG109" s="64">
        <f aca="true" t="shared" si="164" ref="AG109:AG123">IF(AQ109="2",BI109,0)</f>
        <v>0</v>
      </c>
      <c r="AH109" s="64">
        <f aca="true" t="shared" si="165" ref="AH109:AH123">IF(AQ109="0",BJ109,0)</f>
        <v>0</v>
      </c>
      <c r="AI109" s="39" t="s">
        <v>519</v>
      </c>
      <c r="AJ109" s="62">
        <f aca="true" t="shared" si="166" ref="AJ109:AJ123">IF(AN109=0,K109,0)</f>
        <v>0</v>
      </c>
      <c r="AK109" s="62">
        <f aca="true" t="shared" si="167" ref="AK109:AK123">IF(AN109=15,K109,0)</f>
        <v>0</v>
      </c>
      <c r="AL109" s="62">
        <f aca="true" t="shared" si="168" ref="AL109:AL123">IF(AN109=21,K109,0)</f>
        <v>0</v>
      </c>
      <c r="AN109" s="64">
        <v>21</v>
      </c>
      <c r="AO109" s="64">
        <f aca="true" t="shared" si="169" ref="AO109:AO123">H109*0</f>
        <v>0</v>
      </c>
      <c r="AP109" s="64">
        <f aca="true" t="shared" si="170" ref="AP109:AP123">H109*(1-0)</f>
        <v>0</v>
      </c>
      <c r="AQ109" s="65" t="s">
        <v>13</v>
      </c>
      <c r="AV109" s="64">
        <f aca="true" t="shared" si="171" ref="AV109:AV123">AW109+AX109</f>
        <v>0</v>
      </c>
      <c r="AW109" s="64">
        <f aca="true" t="shared" si="172" ref="AW109:AW123">G109*AO109</f>
        <v>0</v>
      </c>
      <c r="AX109" s="64">
        <f aca="true" t="shared" si="173" ref="AX109:AX123">G109*AP109</f>
        <v>0</v>
      </c>
      <c r="AY109" s="66" t="s">
        <v>1635</v>
      </c>
      <c r="AZ109" s="66" t="s">
        <v>1679</v>
      </c>
      <c r="BA109" s="39" t="s">
        <v>1716</v>
      </c>
      <c r="BC109" s="64">
        <f aca="true" t="shared" si="174" ref="BC109:BC123">AW109+AX109</f>
        <v>0</v>
      </c>
      <c r="BD109" s="64">
        <f aca="true" t="shared" si="175" ref="BD109:BD123">H109/(100-BE109)*100</f>
        <v>0</v>
      </c>
      <c r="BE109" s="64">
        <v>0</v>
      </c>
      <c r="BF109" s="64">
        <f aca="true" t="shared" si="176" ref="BF109:BF123">M109</f>
        <v>0</v>
      </c>
      <c r="BH109" s="62">
        <f aca="true" t="shared" si="177" ref="BH109:BH123">G109*AO109</f>
        <v>0</v>
      </c>
      <c r="BI109" s="62">
        <f aca="true" t="shared" si="178" ref="BI109:BI123">G109*AP109</f>
        <v>0</v>
      </c>
      <c r="BJ109" s="62">
        <f aca="true" t="shared" si="179" ref="BJ109:BJ123">G109*H109</f>
        <v>0</v>
      </c>
      <c r="BK109" s="62" t="s">
        <v>1725</v>
      </c>
      <c r="BL109" s="64">
        <v>722</v>
      </c>
    </row>
    <row r="110" spans="1:64" s="38" customFormat="1" ht="19.5" customHeight="1">
      <c r="A110" s="60" t="s">
        <v>89</v>
      </c>
      <c r="B110" s="61" t="s">
        <v>519</v>
      </c>
      <c r="C110" s="61" t="s">
        <v>609</v>
      </c>
      <c r="D110" s="142" t="s">
        <v>1129</v>
      </c>
      <c r="E110" s="143"/>
      <c r="F110" s="61" t="s">
        <v>1584</v>
      </c>
      <c r="G110" s="62">
        <v>116</v>
      </c>
      <c r="H110" s="62">
        <v>0</v>
      </c>
      <c r="I110" s="62">
        <f t="shared" si="154"/>
        <v>0</v>
      </c>
      <c r="J110" s="62">
        <f t="shared" si="155"/>
        <v>0</v>
      </c>
      <c r="K110" s="62">
        <f t="shared" si="156"/>
        <v>0</v>
      </c>
      <c r="L110" s="62">
        <v>0</v>
      </c>
      <c r="M110" s="62">
        <f t="shared" si="157"/>
        <v>0</v>
      </c>
      <c r="N110" s="63"/>
      <c r="O110" s="54"/>
      <c r="Z110" s="64">
        <f t="shared" si="158"/>
        <v>0</v>
      </c>
      <c r="AB110" s="64">
        <f t="shared" si="159"/>
        <v>0</v>
      </c>
      <c r="AC110" s="64">
        <f t="shared" si="160"/>
        <v>0</v>
      </c>
      <c r="AD110" s="64">
        <f t="shared" si="161"/>
        <v>0</v>
      </c>
      <c r="AE110" s="64">
        <f t="shared" si="162"/>
        <v>0</v>
      </c>
      <c r="AF110" s="64">
        <f t="shared" si="163"/>
        <v>0</v>
      </c>
      <c r="AG110" s="64">
        <f t="shared" si="164"/>
        <v>0</v>
      </c>
      <c r="AH110" s="64">
        <f t="shared" si="165"/>
        <v>0</v>
      </c>
      <c r="AI110" s="39" t="s">
        <v>519</v>
      </c>
      <c r="AJ110" s="62">
        <f t="shared" si="166"/>
        <v>0</v>
      </c>
      <c r="AK110" s="62">
        <f t="shared" si="167"/>
        <v>0</v>
      </c>
      <c r="AL110" s="62">
        <f t="shared" si="168"/>
        <v>0</v>
      </c>
      <c r="AN110" s="64">
        <v>21</v>
      </c>
      <c r="AO110" s="64">
        <f t="shared" si="169"/>
        <v>0</v>
      </c>
      <c r="AP110" s="64">
        <f t="shared" si="170"/>
        <v>0</v>
      </c>
      <c r="AQ110" s="65" t="s">
        <v>13</v>
      </c>
      <c r="AV110" s="64">
        <f t="shared" si="171"/>
        <v>0</v>
      </c>
      <c r="AW110" s="64">
        <f t="shared" si="172"/>
        <v>0</v>
      </c>
      <c r="AX110" s="64">
        <f t="shared" si="173"/>
        <v>0</v>
      </c>
      <c r="AY110" s="66" t="s">
        <v>1635</v>
      </c>
      <c r="AZ110" s="66" t="s">
        <v>1679</v>
      </c>
      <c r="BA110" s="39" t="s">
        <v>1716</v>
      </c>
      <c r="BC110" s="64">
        <f t="shared" si="174"/>
        <v>0</v>
      </c>
      <c r="BD110" s="64">
        <f t="shared" si="175"/>
        <v>0</v>
      </c>
      <c r="BE110" s="64">
        <v>0</v>
      </c>
      <c r="BF110" s="64">
        <f t="shared" si="176"/>
        <v>0</v>
      </c>
      <c r="BH110" s="62">
        <f t="shared" si="177"/>
        <v>0</v>
      </c>
      <c r="BI110" s="62">
        <f t="shared" si="178"/>
        <v>0</v>
      </c>
      <c r="BJ110" s="62">
        <f t="shared" si="179"/>
        <v>0</v>
      </c>
      <c r="BK110" s="62" t="s">
        <v>1725</v>
      </c>
      <c r="BL110" s="64">
        <v>722</v>
      </c>
    </row>
    <row r="111" spans="1:64" s="38" customFormat="1" ht="19.5" customHeight="1">
      <c r="A111" s="60" t="s">
        <v>90</v>
      </c>
      <c r="B111" s="61" t="s">
        <v>519</v>
      </c>
      <c r="C111" s="61" t="s">
        <v>610</v>
      </c>
      <c r="D111" s="142" t="s">
        <v>2041</v>
      </c>
      <c r="E111" s="143"/>
      <c r="F111" s="111" t="s">
        <v>1583</v>
      </c>
      <c r="G111" s="108">
        <v>1</v>
      </c>
      <c r="H111" s="62">
        <v>0</v>
      </c>
      <c r="I111" s="62">
        <f t="shared" si="154"/>
        <v>0</v>
      </c>
      <c r="J111" s="62">
        <f t="shared" si="155"/>
        <v>0</v>
      </c>
      <c r="K111" s="62">
        <f t="shared" si="156"/>
        <v>0</v>
      </c>
      <c r="L111" s="62">
        <v>0</v>
      </c>
      <c r="M111" s="62">
        <f t="shared" si="157"/>
        <v>0</v>
      </c>
      <c r="N111" s="63"/>
      <c r="O111" s="54"/>
      <c r="Z111" s="64">
        <f t="shared" si="158"/>
        <v>0</v>
      </c>
      <c r="AB111" s="64">
        <f t="shared" si="159"/>
        <v>0</v>
      </c>
      <c r="AC111" s="64">
        <f t="shared" si="160"/>
        <v>0</v>
      </c>
      <c r="AD111" s="64">
        <f t="shared" si="161"/>
        <v>0</v>
      </c>
      <c r="AE111" s="64">
        <f t="shared" si="162"/>
        <v>0</v>
      </c>
      <c r="AF111" s="64">
        <f t="shared" si="163"/>
        <v>0</v>
      </c>
      <c r="AG111" s="64">
        <f t="shared" si="164"/>
        <v>0</v>
      </c>
      <c r="AH111" s="64">
        <f t="shared" si="165"/>
        <v>0</v>
      </c>
      <c r="AI111" s="39" t="s">
        <v>519</v>
      </c>
      <c r="AJ111" s="62">
        <f t="shared" si="166"/>
        <v>0</v>
      </c>
      <c r="AK111" s="62">
        <f t="shared" si="167"/>
        <v>0</v>
      </c>
      <c r="AL111" s="62">
        <f t="shared" si="168"/>
        <v>0</v>
      </c>
      <c r="AN111" s="64">
        <v>21</v>
      </c>
      <c r="AO111" s="64">
        <f t="shared" si="169"/>
        <v>0</v>
      </c>
      <c r="AP111" s="64">
        <f t="shared" si="170"/>
        <v>0</v>
      </c>
      <c r="AQ111" s="65" t="s">
        <v>13</v>
      </c>
      <c r="AV111" s="64">
        <f t="shared" si="171"/>
        <v>0</v>
      </c>
      <c r="AW111" s="64">
        <f t="shared" si="172"/>
        <v>0</v>
      </c>
      <c r="AX111" s="64">
        <f t="shared" si="173"/>
        <v>0</v>
      </c>
      <c r="AY111" s="66" t="s">
        <v>1635</v>
      </c>
      <c r="AZ111" s="66" t="s">
        <v>1679</v>
      </c>
      <c r="BA111" s="39" t="s">
        <v>1716</v>
      </c>
      <c r="BC111" s="64">
        <f t="shared" si="174"/>
        <v>0</v>
      </c>
      <c r="BD111" s="64">
        <f t="shared" si="175"/>
        <v>0</v>
      </c>
      <c r="BE111" s="64">
        <v>0</v>
      </c>
      <c r="BF111" s="64">
        <f t="shared" si="176"/>
        <v>0</v>
      </c>
      <c r="BH111" s="62">
        <f t="shared" si="177"/>
        <v>0</v>
      </c>
      <c r="BI111" s="62">
        <f t="shared" si="178"/>
        <v>0</v>
      </c>
      <c r="BJ111" s="62">
        <f t="shared" si="179"/>
        <v>0</v>
      </c>
      <c r="BK111" s="62" t="s">
        <v>1725</v>
      </c>
      <c r="BL111" s="64">
        <v>722</v>
      </c>
    </row>
    <row r="112" spans="1:64" s="38" customFormat="1" ht="19.5" customHeight="1">
      <c r="A112" s="60" t="s">
        <v>91</v>
      </c>
      <c r="B112" s="61" t="s">
        <v>519</v>
      </c>
      <c r="C112" s="61" t="s">
        <v>611</v>
      </c>
      <c r="D112" s="142" t="s">
        <v>1130</v>
      </c>
      <c r="E112" s="143"/>
      <c r="F112" s="61" t="s">
        <v>1584</v>
      </c>
      <c r="G112" s="62">
        <v>46</v>
      </c>
      <c r="H112" s="62">
        <v>0</v>
      </c>
      <c r="I112" s="62">
        <f t="shared" si="154"/>
        <v>0</v>
      </c>
      <c r="J112" s="62">
        <f t="shared" si="155"/>
        <v>0</v>
      </c>
      <c r="K112" s="62">
        <f t="shared" si="156"/>
        <v>0</v>
      </c>
      <c r="L112" s="62">
        <v>0</v>
      </c>
      <c r="M112" s="62">
        <f t="shared" si="157"/>
        <v>0</v>
      </c>
      <c r="N112" s="63"/>
      <c r="O112" s="54"/>
      <c r="Z112" s="64">
        <f t="shared" si="158"/>
        <v>0</v>
      </c>
      <c r="AB112" s="64">
        <f t="shared" si="159"/>
        <v>0</v>
      </c>
      <c r="AC112" s="64">
        <f t="shared" si="160"/>
        <v>0</v>
      </c>
      <c r="AD112" s="64">
        <f t="shared" si="161"/>
        <v>0</v>
      </c>
      <c r="AE112" s="64">
        <f t="shared" si="162"/>
        <v>0</v>
      </c>
      <c r="AF112" s="64">
        <f t="shared" si="163"/>
        <v>0</v>
      </c>
      <c r="AG112" s="64">
        <f t="shared" si="164"/>
        <v>0</v>
      </c>
      <c r="AH112" s="64">
        <f t="shared" si="165"/>
        <v>0</v>
      </c>
      <c r="AI112" s="39" t="s">
        <v>519</v>
      </c>
      <c r="AJ112" s="62">
        <f t="shared" si="166"/>
        <v>0</v>
      </c>
      <c r="AK112" s="62">
        <f t="shared" si="167"/>
        <v>0</v>
      </c>
      <c r="AL112" s="62">
        <f t="shared" si="168"/>
        <v>0</v>
      </c>
      <c r="AN112" s="64">
        <v>21</v>
      </c>
      <c r="AO112" s="64">
        <f t="shared" si="169"/>
        <v>0</v>
      </c>
      <c r="AP112" s="64">
        <f t="shared" si="170"/>
        <v>0</v>
      </c>
      <c r="AQ112" s="65" t="s">
        <v>13</v>
      </c>
      <c r="AV112" s="64">
        <f t="shared" si="171"/>
        <v>0</v>
      </c>
      <c r="AW112" s="64">
        <f t="shared" si="172"/>
        <v>0</v>
      </c>
      <c r="AX112" s="64">
        <f t="shared" si="173"/>
        <v>0</v>
      </c>
      <c r="AY112" s="66" t="s">
        <v>1635</v>
      </c>
      <c r="AZ112" s="66" t="s">
        <v>1679</v>
      </c>
      <c r="BA112" s="39" t="s">
        <v>1716</v>
      </c>
      <c r="BC112" s="64">
        <f t="shared" si="174"/>
        <v>0</v>
      </c>
      <c r="BD112" s="64">
        <f t="shared" si="175"/>
        <v>0</v>
      </c>
      <c r="BE112" s="64">
        <v>0</v>
      </c>
      <c r="BF112" s="64">
        <f t="shared" si="176"/>
        <v>0</v>
      </c>
      <c r="BH112" s="62">
        <f t="shared" si="177"/>
        <v>0</v>
      </c>
      <c r="BI112" s="62">
        <f t="shared" si="178"/>
        <v>0</v>
      </c>
      <c r="BJ112" s="62">
        <f t="shared" si="179"/>
        <v>0</v>
      </c>
      <c r="BK112" s="62" t="s">
        <v>1725</v>
      </c>
      <c r="BL112" s="64">
        <v>722</v>
      </c>
    </row>
    <row r="113" spans="1:64" s="38" customFormat="1" ht="19.5" customHeight="1">
      <c r="A113" s="60" t="s">
        <v>92</v>
      </c>
      <c r="B113" s="61" t="s">
        <v>519</v>
      </c>
      <c r="C113" s="61" t="s">
        <v>612</v>
      </c>
      <c r="D113" s="142" t="s">
        <v>1131</v>
      </c>
      <c r="E113" s="143"/>
      <c r="F113" s="61" t="s">
        <v>1584</v>
      </c>
      <c r="G113" s="62">
        <v>74</v>
      </c>
      <c r="H113" s="62">
        <v>0</v>
      </c>
      <c r="I113" s="62">
        <f t="shared" si="154"/>
        <v>0</v>
      </c>
      <c r="J113" s="62">
        <f t="shared" si="155"/>
        <v>0</v>
      </c>
      <c r="K113" s="62">
        <f t="shared" si="156"/>
        <v>0</v>
      </c>
      <c r="L113" s="62">
        <v>0</v>
      </c>
      <c r="M113" s="62">
        <f t="shared" si="157"/>
        <v>0</v>
      </c>
      <c r="N113" s="63"/>
      <c r="O113" s="54"/>
      <c r="Z113" s="64">
        <f t="shared" si="158"/>
        <v>0</v>
      </c>
      <c r="AB113" s="64">
        <f t="shared" si="159"/>
        <v>0</v>
      </c>
      <c r="AC113" s="64">
        <f t="shared" si="160"/>
        <v>0</v>
      </c>
      <c r="AD113" s="64">
        <f t="shared" si="161"/>
        <v>0</v>
      </c>
      <c r="AE113" s="64">
        <f t="shared" si="162"/>
        <v>0</v>
      </c>
      <c r="AF113" s="64">
        <f t="shared" si="163"/>
        <v>0</v>
      </c>
      <c r="AG113" s="64">
        <f t="shared" si="164"/>
        <v>0</v>
      </c>
      <c r="AH113" s="64">
        <f t="shared" si="165"/>
        <v>0</v>
      </c>
      <c r="AI113" s="39" t="s">
        <v>519</v>
      </c>
      <c r="AJ113" s="62">
        <f t="shared" si="166"/>
        <v>0</v>
      </c>
      <c r="AK113" s="62">
        <f t="shared" si="167"/>
        <v>0</v>
      </c>
      <c r="AL113" s="62">
        <f t="shared" si="168"/>
        <v>0</v>
      </c>
      <c r="AN113" s="64">
        <v>21</v>
      </c>
      <c r="AO113" s="64">
        <f t="shared" si="169"/>
        <v>0</v>
      </c>
      <c r="AP113" s="64">
        <f t="shared" si="170"/>
        <v>0</v>
      </c>
      <c r="AQ113" s="65" t="s">
        <v>13</v>
      </c>
      <c r="AV113" s="64">
        <f t="shared" si="171"/>
        <v>0</v>
      </c>
      <c r="AW113" s="64">
        <f t="shared" si="172"/>
        <v>0</v>
      </c>
      <c r="AX113" s="64">
        <f t="shared" si="173"/>
        <v>0</v>
      </c>
      <c r="AY113" s="66" t="s">
        <v>1635</v>
      </c>
      <c r="AZ113" s="66" t="s">
        <v>1679</v>
      </c>
      <c r="BA113" s="39" t="s">
        <v>1716</v>
      </c>
      <c r="BC113" s="64">
        <f t="shared" si="174"/>
        <v>0</v>
      </c>
      <c r="BD113" s="64">
        <f t="shared" si="175"/>
        <v>0</v>
      </c>
      <c r="BE113" s="64">
        <v>0</v>
      </c>
      <c r="BF113" s="64">
        <f t="shared" si="176"/>
        <v>0</v>
      </c>
      <c r="BH113" s="62">
        <f t="shared" si="177"/>
        <v>0</v>
      </c>
      <c r="BI113" s="62">
        <f t="shared" si="178"/>
        <v>0</v>
      </c>
      <c r="BJ113" s="62">
        <f t="shared" si="179"/>
        <v>0</v>
      </c>
      <c r="BK113" s="62" t="s">
        <v>1725</v>
      </c>
      <c r="BL113" s="64">
        <v>722</v>
      </c>
    </row>
    <row r="114" spans="1:64" s="38" customFormat="1" ht="19.5" customHeight="1">
      <c r="A114" s="60" t="s">
        <v>93</v>
      </c>
      <c r="B114" s="61" t="s">
        <v>519</v>
      </c>
      <c r="C114" s="61" t="s">
        <v>613</v>
      </c>
      <c r="D114" s="142" t="s">
        <v>1132</v>
      </c>
      <c r="E114" s="143"/>
      <c r="F114" s="61" t="s">
        <v>1584</v>
      </c>
      <c r="G114" s="62">
        <v>8</v>
      </c>
      <c r="H114" s="62">
        <v>0</v>
      </c>
      <c r="I114" s="62">
        <f t="shared" si="154"/>
        <v>0</v>
      </c>
      <c r="J114" s="62">
        <f t="shared" si="155"/>
        <v>0</v>
      </c>
      <c r="K114" s="62">
        <f t="shared" si="156"/>
        <v>0</v>
      </c>
      <c r="L114" s="62">
        <v>0</v>
      </c>
      <c r="M114" s="62">
        <f t="shared" si="157"/>
        <v>0</v>
      </c>
      <c r="N114" s="63"/>
      <c r="O114" s="54"/>
      <c r="Z114" s="64">
        <f t="shared" si="158"/>
        <v>0</v>
      </c>
      <c r="AB114" s="64">
        <f t="shared" si="159"/>
        <v>0</v>
      </c>
      <c r="AC114" s="64">
        <f t="shared" si="160"/>
        <v>0</v>
      </c>
      <c r="AD114" s="64">
        <f t="shared" si="161"/>
        <v>0</v>
      </c>
      <c r="AE114" s="64">
        <f t="shared" si="162"/>
        <v>0</v>
      </c>
      <c r="AF114" s="64">
        <f t="shared" si="163"/>
        <v>0</v>
      </c>
      <c r="AG114" s="64">
        <f t="shared" si="164"/>
        <v>0</v>
      </c>
      <c r="AH114" s="64">
        <f t="shared" si="165"/>
        <v>0</v>
      </c>
      <c r="AI114" s="39" t="s">
        <v>519</v>
      </c>
      <c r="AJ114" s="62">
        <f t="shared" si="166"/>
        <v>0</v>
      </c>
      <c r="AK114" s="62">
        <f t="shared" si="167"/>
        <v>0</v>
      </c>
      <c r="AL114" s="62">
        <f t="shared" si="168"/>
        <v>0</v>
      </c>
      <c r="AN114" s="64">
        <v>21</v>
      </c>
      <c r="AO114" s="64">
        <f t="shared" si="169"/>
        <v>0</v>
      </c>
      <c r="AP114" s="64">
        <f t="shared" si="170"/>
        <v>0</v>
      </c>
      <c r="AQ114" s="65" t="s">
        <v>13</v>
      </c>
      <c r="AV114" s="64">
        <f t="shared" si="171"/>
        <v>0</v>
      </c>
      <c r="AW114" s="64">
        <f t="shared" si="172"/>
        <v>0</v>
      </c>
      <c r="AX114" s="64">
        <f t="shared" si="173"/>
        <v>0</v>
      </c>
      <c r="AY114" s="66" t="s">
        <v>1635</v>
      </c>
      <c r="AZ114" s="66" t="s">
        <v>1679</v>
      </c>
      <c r="BA114" s="39" t="s">
        <v>1716</v>
      </c>
      <c r="BC114" s="64">
        <f t="shared" si="174"/>
        <v>0</v>
      </c>
      <c r="BD114" s="64">
        <f t="shared" si="175"/>
        <v>0</v>
      </c>
      <c r="BE114" s="64">
        <v>0</v>
      </c>
      <c r="BF114" s="64">
        <f t="shared" si="176"/>
        <v>0</v>
      </c>
      <c r="BH114" s="62">
        <f t="shared" si="177"/>
        <v>0</v>
      </c>
      <c r="BI114" s="62">
        <f t="shared" si="178"/>
        <v>0</v>
      </c>
      <c r="BJ114" s="62">
        <f t="shared" si="179"/>
        <v>0</v>
      </c>
      <c r="BK114" s="62" t="s">
        <v>1725</v>
      </c>
      <c r="BL114" s="64">
        <v>722</v>
      </c>
    </row>
    <row r="115" spans="1:64" s="38" customFormat="1" ht="19.5" customHeight="1">
      <c r="A115" s="60" t="s">
        <v>94</v>
      </c>
      <c r="B115" s="61" t="s">
        <v>519</v>
      </c>
      <c r="C115" s="61" t="s">
        <v>614</v>
      </c>
      <c r="D115" s="142" t="s">
        <v>2047</v>
      </c>
      <c r="E115" s="143"/>
      <c r="F115" s="111" t="s">
        <v>1583</v>
      </c>
      <c r="G115" s="108">
        <v>2</v>
      </c>
      <c r="H115" s="62">
        <v>0</v>
      </c>
      <c r="I115" s="62">
        <f t="shared" si="154"/>
        <v>0</v>
      </c>
      <c r="J115" s="62">
        <f t="shared" si="155"/>
        <v>0</v>
      </c>
      <c r="K115" s="62">
        <f t="shared" si="156"/>
        <v>0</v>
      </c>
      <c r="L115" s="62">
        <v>0</v>
      </c>
      <c r="M115" s="62">
        <f t="shared" si="157"/>
        <v>0</v>
      </c>
      <c r="N115" s="63"/>
      <c r="O115" s="54"/>
      <c r="Z115" s="64">
        <f t="shared" si="158"/>
        <v>0</v>
      </c>
      <c r="AB115" s="64">
        <f t="shared" si="159"/>
        <v>0</v>
      </c>
      <c r="AC115" s="64">
        <f t="shared" si="160"/>
        <v>0</v>
      </c>
      <c r="AD115" s="64">
        <f t="shared" si="161"/>
        <v>0</v>
      </c>
      <c r="AE115" s="64">
        <f t="shared" si="162"/>
        <v>0</v>
      </c>
      <c r="AF115" s="64">
        <f t="shared" si="163"/>
        <v>0</v>
      </c>
      <c r="AG115" s="64">
        <f t="shared" si="164"/>
        <v>0</v>
      </c>
      <c r="AH115" s="64">
        <f t="shared" si="165"/>
        <v>0</v>
      </c>
      <c r="AI115" s="39" t="s">
        <v>519</v>
      </c>
      <c r="AJ115" s="62">
        <f t="shared" si="166"/>
        <v>0</v>
      </c>
      <c r="AK115" s="62">
        <f t="shared" si="167"/>
        <v>0</v>
      </c>
      <c r="AL115" s="62">
        <f t="shared" si="168"/>
        <v>0</v>
      </c>
      <c r="AN115" s="64">
        <v>21</v>
      </c>
      <c r="AO115" s="64">
        <f t="shared" si="169"/>
        <v>0</v>
      </c>
      <c r="AP115" s="64">
        <f t="shared" si="170"/>
        <v>0</v>
      </c>
      <c r="AQ115" s="65" t="s">
        <v>13</v>
      </c>
      <c r="AV115" s="64">
        <f t="shared" si="171"/>
        <v>0</v>
      </c>
      <c r="AW115" s="64">
        <f t="shared" si="172"/>
        <v>0</v>
      </c>
      <c r="AX115" s="64">
        <f t="shared" si="173"/>
        <v>0</v>
      </c>
      <c r="AY115" s="66" t="s">
        <v>1635</v>
      </c>
      <c r="AZ115" s="66" t="s">
        <v>1679</v>
      </c>
      <c r="BA115" s="39" t="s">
        <v>1716</v>
      </c>
      <c r="BC115" s="64">
        <f t="shared" si="174"/>
        <v>0</v>
      </c>
      <c r="BD115" s="64">
        <f t="shared" si="175"/>
        <v>0</v>
      </c>
      <c r="BE115" s="64">
        <v>0</v>
      </c>
      <c r="BF115" s="64">
        <f t="shared" si="176"/>
        <v>0</v>
      </c>
      <c r="BH115" s="62">
        <f t="shared" si="177"/>
        <v>0</v>
      </c>
      <c r="BI115" s="62">
        <f t="shared" si="178"/>
        <v>0</v>
      </c>
      <c r="BJ115" s="62">
        <f t="shared" si="179"/>
        <v>0</v>
      </c>
      <c r="BK115" s="62" t="s">
        <v>1725</v>
      </c>
      <c r="BL115" s="64">
        <v>722</v>
      </c>
    </row>
    <row r="116" spans="1:64" s="38" customFormat="1" ht="19.5" customHeight="1">
      <c r="A116" s="60" t="s">
        <v>95</v>
      </c>
      <c r="B116" s="61" t="s">
        <v>519</v>
      </c>
      <c r="C116" s="61" t="s">
        <v>615</v>
      </c>
      <c r="D116" s="142" t="s">
        <v>1133</v>
      </c>
      <c r="E116" s="143"/>
      <c r="F116" s="61" t="s">
        <v>1583</v>
      </c>
      <c r="G116" s="62">
        <v>6</v>
      </c>
      <c r="H116" s="62">
        <v>0</v>
      </c>
      <c r="I116" s="62">
        <f t="shared" si="154"/>
        <v>0</v>
      </c>
      <c r="J116" s="62">
        <f t="shared" si="155"/>
        <v>0</v>
      </c>
      <c r="K116" s="62">
        <f t="shared" si="156"/>
        <v>0</v>
      </c>
      <c r="L116" s="62">
        <v>0</v>
      </c>
      <c r="M116" s="62">
        <f t="shared" si="157"/>
        <v>0</v>
      </c>
      <c r="N116" s="63"/>
      <c r="O116" s="54"/>
      <c r="Z116" s="64">
        <f t="shared" si="158"/>
        <v>0</v>
      </c>
      <c r="AB116" s="64">
        <f t="shared" si="159"/>
        <v>0</v>
      </c>
      <c r="AC116" s="64">
        <f t="shared" si="160"/>
        <v>0</v>
      </c>
      <c r="AD116" s="64">
        <f t="shared" si="161"/>
        <v>0</v>
      </c>
      <c r="AE116" s="64">
        <f t="shared" si="162"/>
        <v>0</v>
      </c>
      <c r="AF116" s="64">
        <f t="shared" si="163"/>
        <v>0</v>
      </c>
      <c r="AG116" s="64">
        <f t="shared" si="164"/>
        <v>0</v>
      </c>
      <c r="AH116" s="64">
        <f t="shared" si="165"/>
        <v>0</v>
      </c>
      <c r="AI116" s="39" t="s">
        <v>519</v>
      </c>
      <c r="AJ116" s="62">
        <f t="shared" si="166"/>
        <v>0</v>
      </c>
      <c r="AK116" s="62">
        <f t="shared" si="167"/>
        <v>0</v>
      </c>
      <c r="AL116" s="62">
        <f t="shared" si="168"/>
        <v>0</v>
      </c>
      <c r="AN116" s="64">
        <v>21</v>
      </c>
      <c r="AO116" s="64">
        <f t="shared" si="169"/>
        <v>0</v>
      </c>
      <c r="AP116" s="64">
        <f t="shared" si="170"/>
        <v>0</v>
      </c>
      <c r="AQ116" s="65" t="s">
        <v>13</v>
      </c>
      <c r="AV116" s="64">
        <f t="shared" si="171"/>
        <v>0</v>
      </c>
      <c r="AW116" s="64">
        <f t="shared" si="172"/>
        <v>0</v>
      </c>
      <c r="AX116" s="64">
        <f t="shared" si="173"/>
        <v>0</v>
      </c>
      <c r="AY116" s="66" t="s">
        <v>1635</v>
      </c>
      <c r="AZ116" s="66" t="s">
        <v>1679</v>
      </c>
      <c r="BA116" s="39" t="s">
        <v>1716</v>
      </c>
      <c r="BC116" s="64">
        <f t="shared" si="174"/>
        <v>0</v>
      </c>
      <c r="BD116" s="64">
        <f t="shared" si="175"/>
        <v>0</v>
      </c>
      <c r="BE116" s="64">
        <v>0</v>
      </c>
      <c r="BF116" s="64">
        <f t="shared" si="176"/>
        <v>0</v>
      </c>
      <c r="BH116" s="62">
        <f t="shared" si="177"/>
        <v>0</v>
      </c>
      <c r="BI116" s="62">
        <f t="shared" si="178"/>
        <v>0</v>
      </c>
      <c r="BJ116" s="62">
        <f t="shared" si="179"/>
        <v>0</v>
      </c>
      <c r="BK116" s="62" t="s">
        <v>1725</v>
      </c>
      <c r="BL116" s="64">
        <v>722</v>
      </c>
    </row>
    <row r="117" spans="1:64" s="38" customFormat="1" ht="19.5" customHeight="1">
      <c r="A117" s="60" t="s">
        <v>96</v>
      </c>
      <c r="B117" s="61" t="s">
        <v>519</v>
      </c>
      <c r="C117" s="61" t="s">
        <v>616</v>
      </c>
      <c r="D117" s="142" t="s">
        <v>1134</v>
      </c>
      <c r="E117" s="143"/>
      <c r="F117" s="61" t="s">
        <v>1583</v>
      </c>
      <c r="G117" s="62">
        <v>3</v>
      </c>
      <c r="H117" s="62">
        <v>0</v>
      </c>
      <c r="I117" s="62">
        <f t="shared" si="154"/>
        <v>0</v>
      </c>
      <c r="J117" s="62">
        <f t="shared" si="155"/>
        <v>0</v>
      </c>
      <c r="K117" s="62">
        <f t="shared" si="156"/>
        <v>0</v>
      </c>
      <c r="L117" s="62">
        <v>0</v>
      </c>
      <c r="M117" s="62">
        <f t="shared" si="157"/>
        <v>0</v>
      </c>
      <c r="N117" s="63"/>
      <c r="O117" s="54"/>
      <c r="Z117" s="64">
        <f t="shared" si="158"/>
        <v>0</v>
      </c>
      <c r="AB117" s="64">
        <f t="shared" si="159"/>
        <v>0</v>
      </c>
      <c r="AC117" s="64">
        <f t="shared" si="160"/>
        <v>0</v>
      </c>
      <c r="AD117" s="64">
        <f t="shared" si="161"/>
        <v>0</v>
      </c>
      <c r="AE117" s="64">
        <f t="shared" si="162"/>
        <v>0</v>
      </c>
      <c r="AF117" s="64">
        <f t="shared" si="163"/>
        <v>0</v>
      </c>
      <c r="AG117" s="64">
        <f t="shared" si="164"/>
        <v>0</v>
      </c>
      <c r="AH117" s="64">
        <f t="shared" si="165"/>
        <v>0</v>
      </c>
      <c r="AI117" s="39" t="s">
        <v>519</v>
      </c>
      <c r="AJ117" s="62">
        <f t="shared" si="166"/>
        <v>0</v>
      </c>
      <c r="AK117" s="62">
        <f t="shared" si="167"/>
        <v>0</v>
      </c>
      <c r="AL117" s="62">
        <f t="shared" si="168"/>
        <v>0</v>
      </c>
      <c r="AN117" s="64">
        <v>21</v>
      </c>
      <c r="AO117" s="64">
        <f t="shared" si="169"/>
        <v>0</v>
      </c>
      <c r="AP117" s="64">
        <f t="shared" si="170"/>
        <v>0</v>
      </c>
      <c r="AQ117" s="65" t="s">
        <v>13</v>
      </c>
      <c r="AV117" s="64">
        <f t="shared" si="171"/>
        <v>0</v>
      </c>
      <c r="AW117" s="64">
        <f t="shared" si="172"/>
        <v>0</v>
      </c>
      <c r="AX117" s="64">
        <f t="shared" si="173"/>
        <v>0</v>
      </c>
      <c r="AY117" s="66" t="s">
        <v>1635</v>
      </c>
      <c r="AZ117" s="66" t="s">
        <v>1679</v>
      </c>
      <c r="BA117" s="39" t="s">
        <v>1716</v>
      </c>
      <c r="BC117" s="64">
        <f t="shared" si="174"/>
        <v>0</v>
      </c>
      <c r="BD117" s="64">
        <f t="shared" si="175"/>
        <v>0</v>
      </c>
      <c r="BE117" s="64">
        <v>0</v>
      </c>
      <c r="BF117" s="64">
        <f t="shared" si="176"/>
        <v>0</v>
      </c>
      <c r="BH117" s="62">
        <f t="shared" si="177"/>
        <v>0</v>
      </c>
      <c r="BI117" s="62">
        <f t="shared" si="178"/>
        <v>0</v>
      </c>
      <c r="BJ117" s="62">
        <f t="shared" si="179"/>
        <v>0</v>
      </c>
      <c r="BK117" s="62" t="s">
        <v>1725</v>
      </c>
      <c r="BL117" s="64">
        <v>722</v>
      </c>
    </row>
    <row r="118" spans="1:64" s="38" customFormat="1" ht="19.5" customHeight="1">
      <c r="A118" s="60" t="s">
        <v>97</v>
      </c>
      <c r="B118" s="61" t="s">
        <v>519</v>
      </c>
      <c r="C118" s="61" t="s">
        <v>617</v>
      </c>
      <c r="D118" s="142" t="s">
        <v>1135</v>
      </c>
      <c r="E118" s="143"/>
      <c r="F118" s="61" t="s">
        <v>1583</v>
      </c>
      <c r="G118" s="62">
        <v>3</v>
      </c>
      <c r="H118" s="62">
        <v>0</v>
      </c>
      <c r="I118" s="62">
        <f t="shared" si="154"/>
        <v>0</v>
      </c>
      <c r="J118" s="62">
        <f t="shared" si="155"/>
        <v>0</v>
      </c>
      <c r="K118" s="62">
        <f t="shared" si="156"/>
        <v>0</v>
      </c>
      <c r="L118" s="62">
        <v>0</v>
      </c>
      <c r="M118" s="62">
        <f t="shared" si="157"/>
        <v>0</v>
      </c>
      <c r="N118" s="63"/>
      <c r="O118" s="54"/>
      <c r="Z118" s="64">
        <f t="shared" si="158"/>
        <v>0</v>
      </c>
      <c r="AB118" s="64">
        <f t="shared" si="159"/>
        <v>0</v>
      </c>
      <c r="AC118" s="64">
        <f t="shared" si="160"/>
        <v>0</v>
      </c>
      <c r="AD118" s="64">
        <f t="shared" si="161"/>
        <v>0</v>
      </c>
      <c r="AE118" s="64">
        <f t="shared" si="162"/>
        <v>0</v>
      </c>
      <c r="AF118" s="64">
        <f t="shared" si="163"/>
        <v>0</v>
      </c>
      <c r="AG118" s="64">
        <f t="shared" si="164"/>
        <v>0</v>
      </c>
      <c r="AH118" s="64">
        <f t="shared" si="165"/>
        <v>0</v>
      </c>
      <c r="AI118" s="39" t="s">
        <v>519</v>
      </c>
      <c r="AJ118" s="62">
        <f t="shared" si="166"/>
        <v>0</v>
      </c>
      <c r="AK118" s="62">
        <f t="shared" si="167"/>
        <v>0</v>
      </c>
      <c r="AL118" s="62">
        <f t="shared" si="168"/>
        <v>0</v>
      </c>
      <c r="AN118" s="64">
        <v>21</v>
      </c>
      <c r="AO118" s="64">
        <f t="shared" si="169"/>
        <v>0</v>
      </c>
      <c r="AP118" s="64">
        <f t="shared" si="170"/>
        <v>0</v>
      </c>
      <c r="AQ118" s="65" t="s">
        <v>13</v>
      </c>
      <c r="AV118" s="64">
        <f t="shared" si="171"/>
        <v>0</v>
      </c>
      <c r="AW118" s="64">
        <f t="shared" si="172"/>
        <v>0</v>
      </c>
      <c r="AX118" s="64">
        <f t="shared" si="173"/>
        <v>0</v>
      </c>
      <c r="AY118" s="66" t="s">
        <v>1635</v>
      </c>
      <c r="AZ118" s="66" t="s">
        <v>1679</v>
      </c>
      <c r="BA118" s="39" t="s">
        <v>1716</v>
      </c>
      <c r="BC118" s="64">
        <f t="shared" si="174"/>
        <v>0</v>
      </c>
      <c r="BD118" s="64">
        <f t="shared" si="175"/>
        <v>0</v>
      </c>
      <c r="BE118" s="64">
        <v>0</v>
      </c>
      <c r="BF118" s="64">
        <f t="shared" si="176"/>
        <v>0</v>
      </c>
      <c r="BH118" s="62">
        <f t="shared" si="177"/>
        <v>0</v>
      </c>
      <c r="BI118" s="62">
        <f t="shared" si="178"/>
        <v>0</v>
      </c>
      <c r="BJ118" s="62">
        <f t="shared" si="179"/>
        <v>0</v>
      </c>
      <c r="BK118" s="62" t="s">
        <v>1725</v>
      </c>
      <c r="BL118" s="64">
        <v>722</v>
      </c>
    </row>
    <row r="119" spans="1:64" s="38" customFormat="1" ht="19.5" customHeight="1">
      <c r="A119" s="60" t="s">
        <v>98</v>
      </c>
      <c r="B119" s="61" t="s">
        <v>519</v>
      </c>
      <c r="C119" s="61" t="s">
        <v>618</v>
      </c>
      <c r="D119" s="142" t="s">
        <v>1136</v>
      </c>
      <c r="E119" s="143"/>
      <c r="F119" s="61" t="s">
        <v>1583</v>
      </c>
      <c r="G119" s="62">
        <v>3</v>
      </c>
      <c r="H119" s="62">
        <v>0</v>
      </c>
      <c r="I119" s="62">
        <f t="shared" si="154"/>
        <v>0</v>
      </c>
      <c r="J119" s="62">
        <f t="shared" si="155"/>
        <v>0</v>
      </c>
      <c r="K119" s="62">
        <f t="shared" si="156"/>
        <v>0</v>
      </c>
      <c r="L119" s="62">
        <v>0</v>
      </c>
      <c r="M119" s="62">
        <f t="shared" si="157"/>
        <v>0</v>
      </c>
      <c r="N119" s="63"/>
      <c r="O119" s="54"/>
      <c r="Z119" s="64">
        <f t="shared" si="158"/>
        <v>0</v>
      </c>
      <c r="AB119" s="64">
        <f t="shared" si="159"/>
        <v>0</v>
      </c>
      <c r="AC119" s="64">
        <f t="shared" si="160"/>
        <v>0</v>
      </c>
      <c r="AD119" s="64">
        <f t="shared" si="161"/>
        <v>0</v>
      </c>
      <c r="AE119" s="64">
        <f t="shared" si="162"/>
        <v>0</v>
      </c>
      <c r="AF119" s="64">
        <f t="shared" si="163"/>
        <v>0</v>
      </c>
      <c r="AG119" s="64">
        <f t="shared" si="164"/>
        <v>0</v>
      </c>
      <c r="AH119" s="64">
        <f t="shared" si="165"/>
        <v>0</v>
      </c>
      <c r="AI119" s="39" t="s">
        <v>519</v>
      </c>
      <c r="AJ119" s="62">
        <f t="shared" si="166"/>
        <v>0</v>
      </c>
      <c r="AK119" s="62">
        <f t="shared" si="167"/>
        <v>0</v>
      </c>
      <c r="AL119" s="62">
        <f t="shared" si="168"/>
        <v>0</v>
      </c>
      <c r="AN119" s="64">
        <v>21</v>
      </c>
      <c r="AO119" s="64">
        <f t="shared" si="169"/>
        <v>0</v>
      </c>
      <c r="AP119" s="64">
        <f t="shared" si="170"/>
        <v>0</v>
      </c>
      <c r="AQ119" s="65" t="s">
        <v>13</v>
      </c>
      <c r="AV119" s="64">
        <f t="shared" si="171"/>
        <v>0</v>
      </c>
      <c r="AW119" s="64">
        <f t="shared" si="172"/>
        <v>0</v>
      </c>
      <c r="AX119" s="64">
        <f t="shared" si="173"/>
        <v>0</v>
      </c>
      <c r="AY119" s="66" t="s">
        <v>1635</v>
      </c>
      <c r="AZ119" s="66" t="s">
        <v>1679</v>
      </c>
      <c r="BA119" s="39" t="s">
        <v>1716</v>
      </c>
      <c r="BC119" s="64">
        <f t="shared" si="174"/>
        <v>0</v>
      </c>
      <c r="BD119" s="64">
        <f t="shared" si="175"/>
        <v>0</v>
      </c>
      <c r="BE119" s="64">
        <v>0</v>
      </c>
      <c r="BF119" s="64">
        <f t="shared" si="176"/>
        <v>0</v>
      </c>
      <c r="BH119" s="62">
        <f t="shared" si="177"/>
        <v>0</v>
      </c>
      <c r="BI119" s="62">
        <f t="shared" si="178"/>
        <v>0</v>
      </c>
      <c r="BJ119" s="62">
        <f t="shared" si="179"/>
        <v>0</v>
      </c>
      <c r="BK119" s="62" t="s">
        <v>1725</v>
      </c>
      <c r="BL119" s="64">
        <v>722</v>
      </c>
    </row>
    <row r="120" spans="1:64" s="38" customFormat="1" ht="19.5" customHeight="1">
      <c r="A120" s="60" t="s">
        <v>99</v>
      </c>
      <c r="B120" s="61" t="s">
        <v>519</v>
      </c>
      <c r="C120" s="61" t="s">
        <v>619</v>
      </c>
      <c r="D120" s="142" t="s">
        <v>1137</v>
      </c>
      <c r="E120" s="143"/>
      <c r="F120" s="61" t="s">
        <v>1583</v>
      </c>
      <c r="G120" s="62">
        <v>3</v>
      </c>
      <c r="H120" s="62">
        <v>0</v>
      </c>
      <c r="I120" s="62">
        <f t="shared" si="154"/>
        <v>0</v>
      </c>
      <c r="J120" s="62">
        <f t="shared" si="155"/>
        <v>0</v>
      </c>
      <c r="K120" s="62">
        <f t="shared" si="156"/>
        <v>0</v>
      </c>
      <c r="L120" s="62">
        <v>0</v>
      </c>
      <c r="M120" s="62">
        <f t="shared" si="157"/>
        <v>0</v>
      </c>
      <c r="N120" s="63"/>
      <c r="O120" s="54"/>
      <c r="Z120" s="64">
        <f t="shared" si="158"/>
        <v>0</v>
      </c>
      <c r="AB120" s="64">
        <f t="shared" si="159"/>
        <v>0</v>
      </c>
      <c r="AC120" s="64">
        <f t="shared" si="160"/>
        <v>0</v>
      </c>
      <c r="AD120" s="64">
        <f t="shared" si="161"/>
        <v>0</v>
      </c>
      <c r="AE120" s="64">
        <f t="shared" si="162"/>
        <v>0</v>
      </c>
      <c r="AF120" s="64">
        <f t="shared" si="163"/>
        <v>0</v>
      </c>
      <c r="AG120" s="64">
        <f t="shared" si="164"/>
        <v>0</v>
      </c>
      <c r="AH120" s="64">
        <f t="shared" si="165"/>
        <v>0</v>
      </c>
      <c r="AI120" s="39" t="s">
        <v>519</v>
      </c>
      <c r="AJ120" s="62">
        <f t="shared" si="166"/>
        <v>0</v>
      </c>
      <c r="AK120" s="62">
        <f t="shared" si="167"/>
        <v>0</v>
      </c>
      <c r="AL120" s="62">
        <f t="shared" si="168"/>
        <v>0</v>
      </c>
      <c r="AN120" s="64">
        <v>21</v>
      </c>
      <c r="AO120" s="64">
        <f t="shared" si="169"/>
        <v>0</v>
      </c>
      <c r="AP120" s="64">
        <f t="shared" si="170"/>
        <v>0</v>
      </c>
      <c r="AQ120" s="65" t="s">
        <v>13</v>
      </c>
      <c r="AV120" s="64">
        <f t="shared" si="171"/>
        <v>0</v>
      </c>
      <c r="AW120" s="64">
        <f t="shared" si="172"/>
        <v>0</v>
      </c>
      <c r="AX120" s="64">
        <f t="shared" si="173"/>
        <v>0</v>
      </c>
      <c r="AY120" s="66" t="s">
        <v>1635</v>
      </c>
      <c r="AZ120" s="66" t="s">
        <v>1679</v>
      </c>
      <c r="BA120" s="39" t="s">
        <v>1716</v>
      </c>
      <c r="BC120" s="64">
        <f t="shared" si="174"/>
        <v>0</v>
      </c>
      <c r="BD120" s="64">
        <f t="shared" si="175"/>
        <v>0</v>
      </c>
      <c r="BE120" s="64">
        <v>0</v>
      </c>
      <c r="BF120" s="64">
        <f t="shared" si="176"/>
        <v>0</v>
      </c>
      <c r="BH120" s="62">
        <f t="shared" si="177"/>
        <v>0</v>
      </c>
      <c r="BI120" s="62">
        <f t="shared" si="178"/>
        <v>0</v>
      </c>
      <c r="BJ120" s="62">
        <f t="shared" si="179"/>
        <v>0</v>
      </c>
      <c r="BK120" s="62" t="s">
        <v>1725</v>
      </c>
      <c r="BL120" s="64">
        <v>722</v>
      </c>
    </row>
    <row r="121" spans="1:64" s="38" customFormat="1" ht="19.5" customHeight="1">
      <c r="A121" s="60" t="s">
        <v>100</v>
      </c>
      <c r="B121" s="61" t="s">
        <v>519</v>
      </c>
      <c r="C121" s="61" t="s">
        <v>620</v>
      </c>
      <c r="D121" s="142" t="s">
        <v>1138</v>
      </c>
      <c r="E121" s="143"/>
      <c r="F121" s="61" t="s">
        <v>1583</v>
      </c>
      <c r="G121" s="62">
        <v>12</v>
      </c>
      <c r="H121" s="62">
        <v>0</v>
      </c>
      <c r="I121" s="62">
        <f t="shared" si="154"/>
        <v>0</v>
      </c>
      <c r="J121" s="62">
        <f t="shared" si="155"/>
        <v>0</v>
      </c>
      <c r="K121" s="62">
        <f t="shared" si="156"/>
        <v>0</v>
      </c>
      <c r="L121" s="62">
        <v>0</v>
      </c>
      <c r="M121" s="62">
        <f t="shared" si="157"/>
        <v>0</v>
      </c>
      <c r="N121" s="63"/>
      <c r="O121" s="54"/>
      <c r="Z121" s="64">
        <f t="shared" si="158"/>
        <v>0</v>
      </c>
      <c r="AB121" s="64">
        <f t="shared" si="159"/>
        <v>0</v>
      </c>
      <c r="AC121" s="64">
        <f t="shared" si="160"/>
        <v>0</v>
      </c>
      <c r="AD121" s="64">
        <f t="shared" si="161"/>
        <v>0</v>
      </c>
      <c r="AE121" s="64">
        <f t="shared" si="162"/>
        <v>0</v>
      </c>
      <c r="AF121" s="64">
        <f t="shared" si="163"/>
        <v>0</v>
      </c>
      <c r="AG121" s="64">
        <f t="shared" si="164"/>
        <v>0</v>
      </c>
      <c r="AH121" s="64">
        <f t="shared" si="165"/>
        <v>0</v>
      </c>
      <c r="AI121" s="39" t="s">
        <v>519</v>
      </c>
      <c r="AJ121" s="62">
        <f t="shared" si="166"/>
        <v>0</v>
      </c>
      <c r="AK121" s="62">
        <f t="shared" si="167"/>
        <v>0</v>
      </c>
      <c r="AL121" s="62">
        <f t="shared" si="168"/>
        <v>0</v>
      </c>
      <c r="AN121" s="64">
        <v>21</v>
      </c>
      <c r="AO121" s="64">
        <f t="shared" si="169"/>
        <v>0</v>
      </c>
      <c r="AP121" s="64">
        <f t="shared" si="170"/>
        <v>0</v>
      </c>
      <c r="AQ121" s="65" t="s">
        <v>13</v>
      </c>
      <c r="AV121" s="64">
        <f t="shared" si="171"/>
        <v>0</v>
      </c>
      <c r="AW121" s="64">
        <f t="shared" si="172"/>
        <v>0</v>
      </c>
      <c r="AX121" s="64">
        <f t="shared" si="173"/>
        <v>0</v>
      </c>
      <c r="AY121" s="66" t="s">
        <v>1635</v>
      </c>
      <c r="AZ121" s="66" t="s">
        <v>1679</v>
      </c>
      <c r="BA121" s="39" t="s">
        <v>1716</v>
      </c>
      <c r="BC121" s="64">
        <f t="shared" si="174"/>
        <v>0</v>
      </c>
      <c r="BD121" s="64">
        <f t="shared" si="175"/>
        <v>0</v>
      </c>
      <c r="BE121" s="64">
        <v>0</v>
      </c>
      <c r="BF121" s="64">
        <f t="shared" si="176"/>
        <v>0</v>
      </c>
      <c r="BH121" s="62">
        <f t="shared" si="177"/>
        <v>0</v>
      </c>
      <c r="BI121" s="62">
        <f t="shared" si="178"/>
        <v>0</v>
      </c>
      <c r="BJ121" s="62">
        <f t="shared" si="179"/>
        <v>0</v>
      </c>
      <c r="BK121" s="62" t="s">
        <v>1725</v>
      </c>
      <c r="BL121" s="64">
        <v>722</v>
      </c>
    </row>
    <row r="122" spans="1:64" s="38" customFormat="1" ht="19.5" customHeight="1">
      <c r="A122" s="60" t="s">
        <v>101</v>
      </c>
      <c r="B122" s="61" t="s">
        <v>519</v>
      </c>
      <c r="C122" s="61" t="s">
        <v>621</v>
      </c>
      <c r="D122" s="142" t="s">
        <v>1139</v>
      </c>
      <c r="E122" s="143"/>
      <c r="F122" s="61" t="s">
        <v>1584</v>
      </c>
      <c r="G122" s="62">
        <v>128</v>
      </c>
      <c r="H122" s="62">
        <v>0</v>
      </c>
      <c r="I122" s="62">
        <f t="shared" si="154"/>
        <v>0</v>
      </c>
      <c r="J122" s="62">
        <f t="shared" si="155"/>
        <v>0</v>
      </c>
      <c r="K122" s="62">
        <f t="shared" si="156"/>
        <v>0</v>
      </c>
      <c r="L122" s="62">
        <v>0</v>
      </c>
      <c r="M122" s="62">
        <f t="shared" si="157"/>
        <v>0</v>
      </c>
      <c r="N122" s="63"/>
      <c r="O122" s="54"/>
      <c r="Z122" s="64">
        <f t="shared" si="158"/>
        <v>0</v>
      </c>
      <c r="AB122" s="64">
        <f t="shared" si="159"/>
        <v>0</v>
      </c>
      <c r="AC122" s="64">
        <f t="shared" si="160"/>
        <v>0</v>
      </c>
      <c r="AD122" s="64">
        <f t="shared" si="161"/>
        <v>0</v>
      </c>
      <c r="AE122" s="64">
        <f t="shared" si="162"/>
        <v>0</v>
      </c>
      <c r="AF122" s="64">
        <f t="shared" si="163"/>
        <v>0</v>
      </c>
      <c r="AG122" s="64">
        <f t="shared" si="164"/>
        <v>0</v>
      </c>
      <c r="AH122" s="64">
        <f t="shared" si="165"/>
        <v>0</v>
      </c>
      <c r="AI122" s="39" t="s">
        <v>519</v>
      </c>
      <c r="AJ122" s="62">
        <f t="shared" si="166"/>
        <v>0</v>
      </c>
      <c r="AK122" s="62">
        <f t="shared" si="167"/>
        <v>0</v>
      </c>
      <c r="AL122" s="62">
        <f t="shared" si="168"/>
        <v>0</v>
      </c>
      <c r="AN122" s="64">
        <v>21</v>
      </c>
      <c r="AO122" s="64">
        <f t="shared" si="169"/>
        <v>0</v>
      </c>
      <c r="AP122" s="64">
        <f t="shared" si="170"/>
        <v>0</v>
      </c>
      <c r="AQ122" s="65" t="s">
        <v>13</v>
      </c>
      <c r="AV122" s="64">
        <f t="shared" si="171"/>
        <v>0</v>
      </c>
      <c r="AW122" s="64">
        <f t="shared" si="172"/>
        <v>0</v>
      </c>
      <c r="AX122" s="64">
        <f t="shared" si="173"/>
        <v>0</v>
      </c>
      <c r="AY122" s="66" t="s">
        <v>1635</v>
      </c>
      <c r="AZ122" s="66" t="s">
        <v>1679</v>
      </c>
      <c r="BA122" s="39" t="s">
        <v>1716</v>
      </c>
      <c r="BC122" s="64">
        <f t="shared" si="174"/>
        <v>0</v>
      </c>
      <c r="BD122" s="64">
        <f t="shared" si="175"/>
        <v>0</v>
      </c>
      <c r="BE122" s="64">
        <v>0</v>
      </c>
      <c r="BF122" s="64">
        <f t="shared" si="176"/>
        <v>0</v>
      </c>
      <c r="BH122" s="62">
        <f t="shared" si="177"/>
        <v>0</v>
      </c>
      <c r="BI122" s="62">
        <f t="shared" si="178"/>
        <v>0</v>
      </c>
      <c r="BJ122" s="62">
        <f t="shared" si="179"/>
        <v>0</v>
      </c>
      <c r="BK122" s="62" t="s">
        <v>1725</v>
      </c>
      <c r="BL122" s="64">
        <v>722</v>
      </c>
    </row>
    <row r="123" spans="1:64" s="38" customFormat="1" ht="19.5" customHeight="1">
      <c r="A123" s="60" t="s">
        <v>102</v>
      </c>
      <c r="B123" s="61" t="s">
        <v>519</v>
      </c>
      <c r="C123" s="61" t="s">
        <v>622</v>
      </c>
      <c r="D123" s="142" t="s">
        <v>1140</v>
      </c>
      <c r="E123" s="143"/>
      <c r="F123" s="61" t="s">
        <v>1586</v>
      </c>
      <c r="G123" s="62">
        <v>0.713</v>
      </c>
      <c r="H123" s="62">
        <v>0</v>
      </c>
      <c r="I123" s="62">
        <f t="shared" si="154"/>
        <v>0</v>
      </c>
      <c r="J123" s="62">
        <f t="shared" si="155"/>
        <v>0</v>
      </c>
      <c r="K123" s="62">
        <f t="shared" si="156"/>
        <v>0</v>
      </c>
      <c r="L123" s="62">
        <v>0</v>
      </c>
      <c r="M123" s="62">
        <f t="shared" si="157"/>
        <v>0</v>
      </c>
      <c r="N123" s="63" t="s">
        <v>1611</v>
      </c>
      <c r="O123" s="54"/>
      <c r="Z123" s="64">
        <f t="shared" si="158"/>
        <v>0</v>
      </c>
      <c r="AB123" s="64">
        <f t="shared" si="159"/>
        <v>0</v>
      </c>
      <c r="AC123" s="64">
        <f t="shared" si="160"/>
        <v>0</v>
      </c>
      <c r="AD123" s="64">
        <f t="shared" si="161"/>
        <v>0</v>
      </c>
      <c r="AE123" s="64">
        <f t="shared" si="162"/>
        <v>0</v>
      </c>
      <c r="AF123" s="64">
        <f t="shared" si="163"/>
        <v>0</v>
      </c>
      <c r="AG123" s="64">
        <f t="shared" si="164"/>
        <v>0</v>
      </c>
      <c r="AH123" s="64">
        <f t="shared" si="165"/>
        <v>0</v>
      </c>
      <c r="AI123" s="39" t="s">
        <v>519</v>
      </c>
      <c r="AJ123" s="62">
        <f t="shared" si="166"/>
        <v>0</v>
      </c>
      <c r="AK123" s="62">
        <f t="shared" si="167"/>
        <v>0</v>
      </c>
      <c r="AL123" s="62">
        <f t="shared" si="168"/>
        <v>0</v>
      </c>
      <c r="AN123" s="64">
        <v>21</v>
      </c>
      <c r="AO123" s="64">
        <f t="shared" si="169"/>
        <v>0</v>
      </c>
      <c r="AP123" s="64">
        <f t="shared" si="170"/>
        <v>0</v>
      </c>
      <c r="AQ123" s="65" t="s">
        <v>11</v>
      </c>
      <c r="AV123" s="64">
        <f t="shared" si="171"/>
        <v>0</v>
      </c>
      <c r="AW123" s="64">
        <f t="shared" si="172"/>
        <v>0</v>
      </c>
      <c r="AX123" s="64">
        <f t="shared" si="173"/>
        <v>0</v>
      </c>
      <c r="AY123" s="66" t="s">
        <v>1635</v>
      </c>
      <c r="AZ123" s="66" t="s">
        <v>1679</v>
      </c>
      <c r="BA123" s="39" t="s">
        <v>1716</v>
      </c>
      <c r="BC123" s="64">
        <f t="shared" si="174"/>
        <v>0</v>
      </c>
      <c r="BD123" s="64">
        <f t="shared" si="175"/>
        <v>0</v>
      </c>
      <c r="BE123" s="64">
        <v>0</v>
      </c>
      <c r="BF123" s="64">
        <f t="shared" si="176"/>
        <v>0</v>
      </c>
      <c r="BH123" s="62">
        <f t="shared" si="177"/>
        <v>0</v>
      </c>
      <c r="BI123" s="62">
        <f t="shared" si="178"/>
        <v>0</v>
      </c>
      <c r="BJ123" s="62">
        <f t="shared" si="179"/>
        <v>0</v>
      </c>
      <c r="BK123" s="62" t="s">
        <v>1725</v>
      </c>
      <c r="BL123" s="64">
        <v>722</v>
      </c>
    </row>
    <row r="124" spans="1:47" s="38" customFormat="1" ht="19.5" customHeight="1">
      <c r="A124" s="55"/>
      <c r="B124" s="56" t="s">
        <v>519</v>
      </c>
      <c r="C124" s="56" t="s">
        <v>623</v>
      </c>
      <c r="D124" s="140" t="s">
        <v>1141</v>
      </c>
      <c r="E124" s="141"/>
      <c r="F124" s="57" t="s">
        <v>6</v>
      </c>
      <c r="G124" s="57" t="s">
        <v>6</v>
      </c>
      <c r="H124" s="57" t="s">
        <v>6</v>
      </c>
      <c r="I124" s="58">
        <f>SUM(I125:I152)</f>
        <v>0</v>
      </c>
      <c r="J124" s="58">
        <f>SUM(J125:J152)</f>
        <v>0</v>
      </c>
      <c r="K124" s="58">
        <f>SUM(K125:K152)</f>
        <v>0</v>
      </c>
      <c r="L124" s="39"/>
      <c r="M124" s="58">
        <f>SUM(M125:M152)</f>
        <v>0</v>
      </c>
      <c r="N124" s="59"/>
      <c r="O124" s="54"/>
      <c r="AI124" s="39" t="s">
        <v>519</v>
      </c>
      <c r="AS124" s="58">
        <f>SUM(AJ125:AJ152)</f>
        <v>0</v>
      </c>
      <c r="AT124" s="58">
        <f>SUM(AK125:AK152)</f>
        <v>0</v>
      </c>
      <c r="AU124" s="58">
        <f>SUM(AL125:AL152)</f>
        <v>0</v>
      </c>
    </row>
    <row r="125" spans="1:64" s="38" customFormat="1" ht="19.5" customHeight="1">
      <c r="A125" s="60" t="s">
        <v>103</v>
      </c>
      <c r="B125" s="61" t="s">
        <v>519</v>
      </c>
      <c r="C125" s="61" t="s">
        <v>624</v>
      </c>
      <c r="D125" s="142" t="s">
        <v>1142</v>
      </c>
      <c r="E125" s="143"/>
      <c r="F125" s="61" t="s">
        <v>1583</v>
      </c>
      <c r="G125" s="62">
        <v>2</v>
      </c>
      <c r="H125" s="62">
        <v>0</v>
      </c>
      <c r="I125" s="62">
        <f aca="true" t="shared" si="180" ref="I125:I152">G125*AO125</f>
        <v>0</v>
      </c>
      <c r="J125" s="62">
        <f aca="true" t="shared" si="181" ref="J125:J152">G125*AP125</f>
        <v>0</v>
      </c>
      <c r="K125" s="62">
        <f aca="true" t="shared" si="182" ref="K125:K152">G125*H125</f>
        <v>0</v>
      </c>
      <c r="L125" s="62">
        <v>0</v>
      </c>
      <c r="M125" s="62">
        <f aca="true" t="shared" si="183" ref="M125:M152">G125*L125</f>
        <v>0</v>
      </c>
      <c r="N125" s="63"/>
      <c r="O125" s="54"/>
      <c r="Z125" s="64">
        <f aca="true" t="shared" si="184" ref="Z125:Z152">IF(AQ125="5",BJ125,0)</f>
        <v>0</v>
      </c>
      <c r="AB125" s="64">
        <f aca="true" t="shared" si="185" ref="AB125:AB152">IF(AQ125="1",BH125,0)</f>
        <v>0</v>
      </c>
      <c r="AC125" s="64">
        <f aca="true" t="shared" si="186" ref="AC125:AC152">IF(AQ125="1",BI125,0)</f>
        <v>0</v>
      </c>
      <c r="AD125" s="64">
        <f aca="true" t="shared" si="187" ref="AD125:AD152">IF(AQ125="7",BH125,0)</f>
        <v>0</v>
      </c>
      <c r="AE125" s="64">
        <f aca="true" t="shared" si="188" ref="AE125:AE152">IF(AQ125="7",BI125,0)</f>
        <v>0</v>
      </c>
      <c r="AF125" s="64">
        <f aca="true" t="shared" si="189" ref="AF125:AF152">IF(AQ125="2",BH125,0)</f>
        <v>0</v>
      </c>
      <c r="AG125" s="64">
        <f aca="true" t="shared" si="190" ref="AG125:AG152">IF(AQ125="2",BI125,0)</f>
        <v>0</v>
      </c>
      <c r="AH125" s="64">
        <f aca="true" t="shared" si="191" ref="AH125:AH152">IF(AQ125="0",BJ125,0)</f>
        <v>0</v>
      </c>
      <c r="AI125" s="39" t="s">
        <v>519</v>
      </c>
      <c r="AJ125" s="62">
        <f aca="true" t="shared" si="192" ref="AJ125:AJ152">IF(AN125=0,K125,0)</f>
        <v>0</v>
      </c>
      <c r="AK125" s="62">
        <f aca="true" t="shared" si="193" ref="AK125:AK152">IF(AN125=15,K125,0)</f>
        <v>0</v>
      </c>
      <c r="AL125" s="62">
        <f aca="true" t="shared" si="194" ref="AL125:AL152">IF(AN125=21,K125,0)</f>
        <v>0</v>
      </c>
      <c r="AN125" s="64">
        <v>21</v>
      </c>
      <c r="AO125" s="64">
        <f aca="true" t="shared" si="195" ref="AO125:AO152">H125*0</f>
        <v>0</v>
      </c>
      <c r="AP125" s="64">
        <f aca="true" t="shared" si="196" ref="AP125:AP152">H125*(1-0)</f>
        <v>0</v>
      </c>
      <c r="AQ125" s="65" t="s">
        <v>13</v>
      </c>
      <c r="AV125" s="64">
        <f aca="true" t="shared" si="197" ref="AV125:AV152">AW125+AX125</f>
        <v>0</v>
      </c>
      <c r="AW125" s="64">
        <f aca="true" t="shared" si="198" ref="AW125:AW152">G125*AO125</f>
        <v>0</v>
      </c>
      <c r="AX125" s="64">
        <f aca="true" t="shared" si="199" ref="AX125:AX152">G125*AP125</f>
        <v>0</v>
      </c>
      <c r="AY125" s="66" t="s">
        <v>1636</v>
      </c>
      <c r="AZ125" s="66" t="s">
        <v>1679</v>
      </c>
      <c r="BA125" s="39" t="s">
        <v>1716</v>
      </c>
      <c r="BC125" s="64">
        <f aca="true" t="shared" si="200" ref="BC125:BC152">AW125+AX125</f>
        <v>0</v>
      </c>
      <c r="BD125" s="64">
        <f aca="true" t="shared" si="201" ref="BD125:BD152">H125/(100-BE125)*100</f>
        <v>0</v>
      </c>
      <c r="BE125" s="64">
        <v>0</v>
      </c>
      <c r="BF125" s="64">
        <f aca="true" t="shared" si="202" ref="BF125:BF152">M125</f>
        <v>0</v>
      </c>
      <c r="BH125" s="62">
        <f aca="true" t="shared" si="203" ref="BH125:BH152">G125*AO125</f>
        <v>0</v>
      </c>
      <c r="BI125" s="62">
        <f aca="true" t="shared" si="204" ref="BI125:BI152">G125*AP125</f>
        <v>0</v>
      </c>
      <c r="BJ125" s="62">
        <f aca="true" t="shared" si="205" ref="BJ125:BJ152">G125*H125</f>
        <v>0</v>
      </c>
      <c r="BK125" s="62" t="s">
        <v>1725</v>
      </c>
      <c r="BL125" s="64">
        <v>725</v>
      </c>
    </row>
    <row r="126" spans="1:64" s="38" customFormat="1" ht="19.5" customHeight="1">
      <c r="A126" s="60" t="s">
        <v>104</v>
      </c>
      <c r="B126" s="61" t="s">
        <v>519</v>
      </c>
      <c r="C126" s="61" t="s">
        <v>625</v>
      </c>
      <c r="D126" s="142" t="s">
        <v>1143</v>
      </c>
      <c r="E126" s="143"/>
      <c r="F126" s="61" t="s">
        <v>1583</v>
      </c>
      <c r="G126" s="62">
        <v>2</v>
      </c>
      <c r="H126" s="62">
        <v>0</v>
      </c>
      <c r="I126" s="62">
        <f t="shared" si="180"/>
        <v>0</v>
      </c>
      <c r="J126" s="62">
        <f t="shared" si="181"/>
        <v>0</v>
      </c>
      <c r="K126" s="62">
        <f t="shared" si="182"/>
        <v>0</v>
      </c>
      <c r="L126" s="62">
        <v>0</v>
      </c>
      <c r="M126" s="62">
        <f t="shared" si="183"/>
        <v>0</v>
      </c>
      <c r="N126" s="63"/>
      <c r="O126" s="54"/>
      <c r="Z126" s="64">
        <f t="shared" si="184"/>
        <v>0</v>
      </c>
      <c r="AB126" s="64">
        <f t="shared" si="185"/>
        <v>0</v>
      </c>
      <c r="AC126" s="64">
        <f t="shared" si="186"/>
        <v>0</v>
      </c>
      <c r="AD126" s="64">
        <f t="shared" si="187"/>
        <v>0</v>
      </c>
      <c r="AE126" s="64">
        <f t="shared" si="188"/>
        <v>0</v>
      </c>
      <c r="AF126" s="64">
        <f t="shared" si="189"/>
        <v>0</v>
      </c>
      <c r="AG126" s="64">
        <f t="shared" si="190"/>
        <v>0</v>
      </c>
      <c r="AH126" s="64">
        <f t="shared" si="191"/>
        <v>0</v>
      </c>
      <c r="AI126" s="39" t="s">
        <v>519</v>
      </c>
      <c r="AJ126" s="62">
        <f t="shared" si="192"/>
        <v>0</v>
      </c>
      <c r="AK126" s="62">
        <f t="shared" si="193"/>
        <v>0</v>
      </c>
      <c r="AL126" s="62">
        <f t="shared" si="194"/>
        <v>0</v>
      </c>
      <c r="AN126" s="64">
        <v>21</v>
      </c>
      <c r="AO126" s="64">
        <f t="shared" si="195"/>
        <v>0</v>
      </c>
      <c r="AP126" s="64">
        <f t="shared" si="196"/>
        <v>0</v>
      </c>
      <c r="AQ126" s="65" t="s">
        <v>13</v>
      </c>
      <c r="AV126" s="64">
        <f t="shared" si="197"/>
        <v>0</v>
      </c>
      <c r="AW126" s="64">
        <f t="shared" si="198"/>
        <v>0</v>
      </c>
      <c r="AX126" s="64">
        <f t="shared" si="199"/>
        <v>0</v>
      </c>
      <c r="AY126" s="66" t="s">
        <v>1636</v>
      </c>
      <c r="AZ126" s="66" t="s">
        <v>1679</v>
      </c>
      <c r="BA126" s="39" t="s">
        <v>1716</v>
      </c>
      <c r="BC126" s="64">
        <f t="shared" si="200"/>
        <v>0</v>
      </c>
      <c r="BD126" s="64">
        <f t="shared" si="201"/>
        <v>0</v>
      </c>
      <c r="BE126" s="64">
        <v>0</v>
      </c>
      <c r="BF126" s="64">
        <f t="shared" si="202"/>
        <v>0</v>
      </c>
      <c r="BH126" s="62">
        <f t="shared" si="203"/>
        <v>0</v>
      </c>
      <c r="BI126" s="62">
        <f t="shared" si="204"/>
        <v>0</v>
      </c>
      <c r="BJ126" s="62">
        <f t="shared" si="205"/>
        <v>0</v>
      </c>
      <c r="BK126" s="62" t="s">
        <v>1725</v>
      </c>
      <c r="BL126" s="64">
        <v>725</v>
      </c>
    </row>
    <row r="127" spans="1:64" s="38" customFormat="1" ht="19.5" customHeight="1">
      <c r="A127" s="60" t="s">
        <v>105</v>
      </c>
      <c r="B127" s="61" t="s">
        <v>519</v>
      </c>
      <c r="C127" s="61" t="s">
        <v>626</v>
      </c>
      <c r="D127" s="142" t="s">
        <v>1144</v>
      </c>
      <c r="E127" s="143"/>
      <c r="F127" s="61" t="s">
        <v>1583</v>
      </c>
      <c r="G127" s="62">
        <v>2</v>
      </c>
      <c r="H127" s="62">
        <v>0</v>
      </c>
      <c r="I127" s="62">
        <f t="shared" si="180"/>
        <v>0</v>
      </c>
      <c r="J127" s="62">
        <f t="shared" si="181"/>
        <v>0</v>
      </c>
      <c r="K127" s="62">
        <f t="shared" si="182"/>
        <v>0</v>
      </c>
      <c r="L127" s="62">
        <v>0</v>
      </c>
      <c r="M127" s="62">
        <f t="shared" si="183"/>
        <v>0</v>
      </c>
      <c r="N127" s="63"/>
      <c r="O127" s="54"/>
      <c r="Z127" s="64">
        <f t="shared" si="184"/>
        <v>0</v>
      </c>
      <c r="AB127" s="64">
        <f t="shared" si="185"/>
        <v>0</v>
      </c>
      <c r="AC127" s="64">
        <f t="shared" si="186"/>
        <v>0</v>
      </c>
      <c r="AD127" s="64">
        <f t="shared" si="187"/>
        <v>0</v>
      </c>
      <c r="AE127" s="64">
        <f t="shared" si="188"/>
        <v>0</v>
      </c>
      <c r="AF127" s="64">
        <f t="shared" si="189"/>
        <v>0</v>
      </c>
      <c r="AG127" s="64">
        <f t="shared" si="190"/>
        <v>0</v>
      </c>
      <c r="AH127" s="64">
        <f t="shared" si="191"/>
        <v>0</v>
      </c>
      <c r="AI127" s="39" t="s">
        <v>519</v>
      </c>
      <c r="AJ127" s="62">
        <f t="shared" si="192"/>
        <v>0</v>
      </c>
      <c r="AK127" s="62">
        <f t="shared" si="193"/>
        <v>0</v>
      </c>
      <c r="AL127" s="62">
        <f t="shared" si="194"/>
        <v>0</v>
      </c>
      <c r="AN127" s="64">
        <v>21</v>
      </c>
      <c r="AO127" s="64">
        <f t="shared" si="195"/>
        <v>0</v>
      </c>
      <c r="AP127" s="64">
        <f t="shared" si="196"/>
        <v>0</v>
      </c>
      <c r="AQ127" s="65" t="s">
        <v>13</v>
      </c>
      <c r="AV127" s="64">
        <f t="shared" si="197"/>
        <v>0</v>
      </c>
      <c r="AW127" s="64">
        <f t="shared" si="198"/>
        <v>0</v>
      </c>
      <c r="AX127" s="64">
        <f t="shared" si="199"/>
        <v>0</v>
      </c>
      <c r="AY127" s="66" t="s">
        <v>1636</v>
      </c>
      <c r="AZ127" s="66" t="s">
        <v>1679</v>
      </c>
      <c r="BA127" s="39" t="s">
        <v>1716</v>
      </c>
      <c r="BC127" s="64">
        <f t="shared" si="200"/>
        <v>0</v>
      </c>
      <c r="BD127" s="64">
        <f t="shared" si="201"/>
        <v>0</v>
      </c>
      <c r="BE127" s="64">
        <v>0</v>
      </c>
      <c r="BF127" s="64">
        <f t="shared" si="202"/>
        <v>0</v>
      </c>
      <c r="BH127" s="62">
        <f t="shared" si="203"/>
        <v>0</v>
      </c>
      <c r="BI127" s="62">
        <f t="shared" si="204"/>
        <v>0</v>
      </c>
      <c r="BJ127" s="62">
        <f t="shared" si="205"/>
        <v>0</v>
      </c>
      <c r="BK127" s="62" t="s">
        <v>1725</v>
      </c>
      <c r="BL127" s="64">
        <v>725</v>
      </c>
    </row>
    <row r="128" spans="1:64" s="38" customFormat="1" ht="19.5" customHeight="1">
      <c r="A128" s="60" t="s">
        <v>106</v>
      </c>
      <c r="B128" s="61" t="s">
        <v>519</v>
      </c>
      <c r="C128" s="61" t="s">
        <v>627</v>
      </c>
      <c r="D128" s="142" t="s">
        <v>1145</v>
      </c>
      <c r="E128" s="143"/>
      <c r="F128" s="61" t="s">
        <v>1583</v>
      </c>
      <c r="G128" s="62">
        <v>2</v>
      </c>
      <c r="H128" s="62">
        <v>0</v>
      </c>
      <c r="I128" s="62">
        <f t="shared" si="180"/>
        <v>0</v>
      </c>
      <c r="J128" s="62">
        <f t="shared" si="181"/>
        <v>0</v>
      </c>
      <c r="K128" s="62">
        <f t="shared" si="182"/>
        <v>0</v>
      </c>
      <c r="L128" s="62">
        <v>0</v>
      </c>
      <c r="M128" s="62">
        <f t="shared" si="183"/>
        <v>0</v>
      </c>
      <c r="N128" s="63"/>
      <c r="O128" s="54"/>
      <c r="Z128" s="64">
        <f t="shared" si="184"/>
        <v>0</v>
      </c>
      <c r="AB128" s="64">
        <f t="shared" si="185"/>
        <v>0</v>
      </c>
      <c r="AC128" s="64">
        <f t="shared" si="186"/>
        <v>0</v>
      </c>
      <c r="AD128" s="64">
        <f t="shared" si="187"/>
        <v>0</v>
      </c>
      <c r="AE128" s="64">
        <f t="shared" si="188"/>
        <v>0</v>
      </c>
      <c r="AF128" s="64">
        <f t="shared" si="189"/>
        <v>0</v>
      </c>
      <c r="AG128" s="64">
        <f t="shared" si="190"/>
        <v>0</v>
      </c>
      <c r="AH128" s="64">
        <f t="shared" si="191"/>
        <v>0</v>
      </c>
      <c r="AI128" s="39" t="s">
        <v>519</v>
      </c>
      <c r="AJ128" s="62">
        <f t="shared" si="192"/>
        <v>0</v>
      </c>
      <c r="AK128" s="62">
        <f t="shared" si="193"/>
        <v>0</v>
      </c>
      <c r="AL128" s="62">
        <f t="shared" si="194"/>
        <v>0</v>
      </c>
      <c r="AN128" s="64">
        <v>21</v>
      </c>
      <c r="AO128" s="64">
        <f t="shared" si="195"/>
        <v>0</v>
      </c>
      <c r="AP128" s="64">
        <f t="shared" si="196"/>
        <v>0</v>
      </c>
      <c r="AQ128" s="65" t="s">
        <v>13</v>
      </c>
      <c r="AV128" s="64">
        <f t="shared" si="197"/>
        <v>0</v>
      </c>
      <c r="AW128" s="64">
        <f t="shared" si="198"/>
        <v>0</v>
      </c>
      <c r="AX128" s="64">
        <f t="shared" si="199"/>
        <v>0</v>
      </c>
      <c r="AY128" s="66" t="s">
        <v>1636</v>
      </c>
      <c r="AZ128" s="66" t="s">
        <v>1679</v>
      </c>
      <c r="BA128" s="39" t="s">
        <v>1716</v>
      </c>
      <c r="BC128" s="64">
        <f t="shared" si="200"/>
        <v>0</v>
      </c>
      <c r="BD128" s="64">
        <f t="shared" si="201"/>
        <v>0</v>
      </c>
      <c r="BE128" s="64">
        <v>0</v>
      </c>
      <c r="BF128" s="64">
        <f t="shared" si="202"/>
        <v>0</v>
      </c>
      <c r="BH128" s="62">
        <f t="shared" si="203"/>
        <v>0</v>
      </c>
      <c r="BI128" s="62">
        <f t="shared" si="204"/>
        <v>0</v>
      </c>
      <c r="BJ128" s="62">
        <f t="shared" si="205"/>
        <v>0</v>
      </c>
      <c r="BK128" s="62" t="s">
        <v>1725</v>
      </c>
      <c r="BL128" s="64">
        <v>725</v>
      </c>
    </row>
    <row r="129" spans="1:64" s="38" customFormat="1" ht="19.5" customHeight="1">
      <c r="A129" s="60" t="s">
        <v>107</v>
      </c>
      <c r="B129" s="61" t="s">
        <v>519</v>
      </c>
      <c r="C129" s="61" t="s">
        <v>628</v>
      </c>
      <c r="D129" s="142" t="s">
        <v>1146</v>
      </c>
      <c r="E129" s="143"/>
      <c r="F129" s="61" t="s">
        <v>1583</v>
      </c>
      <c r="G129" s="62">
        <v>10</v>
      </c>
      <c r="H129" s="62">
        <v>0</v>
      </c>
      <c r="I129" s="62">
        <f t="shared" si="180"/>
        <v>0</v>
      </c>
      <c r="J129" s="62">
        <f t="shared" si="181"/>
        <v>0</v>
      </c>
      <c r="K129" s="62">
        <f t="shared" si="182"/>
        <v>0</v>
      </c>
      <c r="L129" s="62">
        <v>0</v>
      </c>
      <c r="M129" s="62">
        <f t="shared" si="183"/>
        <v>0</v>
      </c>
      <c r="N129" s="63"/>
      <c r="O129" s="54"/>
      <c r="Z129" s="64">
        <f t="shared" si="184"/>
        <v>0</v>
      </c>
      <c r="AB129" s="64">
        <f t="shared" si="185"/>
        <v>0</v>
      </c>
      <c r="AC129" s="64">
        <f t="shared" si="186"/>
        <v>0</v>
      </c>
      <c r="AD129" s="64">
        <f t="shared" si="187"/>
        <v>0</v>
      </c>
      <c r="AE129" s="64">
        <f t="shared" si="188"/>
        <v>0</v>
      </c>
      <c r="AF129" s="64">
        <f t="shared" si="189"/>
        <v>0</v>
      </c>
      <c r="AG129" s="64">
        <f t="shared" si="190"/>
        <v>0</v>
      </c>
      <c r="AH129" s="64">
        <f t="shared" si="191"/>
        <v>0</v>
      </c>
      <c r="AI129" s="39" t="s">
        <v>519</v>
      </c>
      <c r="AJ129" s="62">
        <f t="shared" si="192"/>
        <v>0</v>
      </c>
      <c r="AK129" s="62">
        <f t="shared" si="193"/>
        <v>0</v>
      </c>
      <c r="AL129" s="62">
        <f t="shared" si="194"/>
        <v>0</v>
      </c>
      <c r="AN129" s="64">
        <v>21</v>
      </c>
      <c r="AO129" s="64">
        <f t="shared" si="195"/>
        <v>0</v>
      </c>
      <c r="AP129" s="64">
        <f t="shared" si="196"/>
        <v>0</v>
      </c>
      <c r="AQ129" s="65" t="s">
        <v>13</v>
      </c>
      <c r="AV129" s="64">
        <f t="shared" si="197"/>
        <v>0</v>
      </c>
      <c r="AW129" s="64">
        <f t="shared" si="198"/>
        <v>0</v>
      </c>
      <c r="AX129" s="64">
        <f t="shared" si="199"/>
        <v>0</v>
      </c>
      <c r="AY129" s="66" t="s">
        <v>1636</v>
      </c>
      <c r="AZ129" s="66" t="s">
        <v>1679</v>
      </c>
      <c r="BA129" s="39" t="s">
        <v>1716</v>
      </c>
      <c r="BC129" s="64">
        <f t="shared" si="200"/>
        <v>0</v>
      </c>
      <c r="BD129" s="64">
        <f t="shared" si="201"/>
        <v>0</v>
      </c>
      <c r="BE129" s="64">
        <v>0</v>
      </c>
      <c r="BF129" s="64">
        <f t="shared" si="202"/>
        <v>0</v>
      </c>
      <c r="BH129" s="62">
        <f t="shared" si="203"/>
        <v>0</v>
      </c>
      <c r="BI129" s="62">
        <f t="shared" si="204"/>
        <v>0</v>
      </c>
      <c r="BJ129" s="62">
        <f t="shared" si="205"/>
        <v>0</v>
      </c>
      <c r="BK129" s="62" t="s">
        <v>1725</v>
      </c>
      <c r="BL129" s="64">
        <v>725</v>
      </c>
    </row>
    <row r="130" spans="1:64" s="38" customFormat="1" ht="19.5" customHeight="1">
      <c r="A130" s="60" t="s">
        <v>108</v>
      </c>
      <c r="B130" s="61" t="s">
        <v>519</v>
      </c>
      <c r="C130" s="61" t="s">
        <v>629</v>
      </c>
      <c r="D130" s="142" t="s">
        <v>1147</v>
      </c>
      <c r="E130" s="143"/>
      <c r="F130" s="61" t="s">
        <v>1583</v>
      </c>
      <c r="G130" s="62">
        <v>2</v>
      </c>
      <c r="H130" s="62">
        <v>0</v>
      </c>
      <c r="I130" s="62">
        <f t="shared" si="180"/>
        <v>0</v>
      </c>
      <c r="J130" s="62">
        <f t="shared" si="181"/>
        <v>0</v>
      </c>
      <c r="K130" s="62">
        <f t="shared" si="182"/>
        <v>0</v>
      </c>
      <c r="L130" s="62">
        <v>0</v>
      </c>
      <c r="M130" s="62">
        <f t="shared" si="183"/>
        <v>0</v>
      </c>
      <c r="N130" s="63"/>
      <c r="O130" s="54"/>
      <c r="Z130" s="64">
        <f t="shared" si="184"/>
        <v>0</v>
      </c>
      <c r="AB130" s="64">
        <f t="shared" si="185"/>
        <v>0</v>
      </c>
      <c r="AC130" s="64">
        <f t="shared" si="186"/>
        <v>0</v>
      </c>
      <c r="AD130" s="64">
        <f t="shared" si="187"/>
        <v>0</v>
      </c>
      <c r="AE130" s="64">
        <f t="shared" si="188"/>
        <v>0</v>
      </c>
      <c r="AF130" s="64">
        <f t="shared" si="189"/>
        <v>0</v>
      </c>
      <c r="AG130" s="64">
        <f t="shared" si="190"/>
        <v>0</v>
      </c>
      <c r="AH130" s="64">
        <f t="shared" si="191"/>
        <v>0</v>
      </c>
      <c r="AI130" s="39" t="s">
        <v>519</v>
      </c>
      <c r="AJ130" s="62">
        <f t="shared" si="192"/>
        <v>0</v>
      </c>
      <c r="AK130" s="62">
        <f t="shared" si="193"/>
        <v>0</v>
      </c>
      <c r="AL130" s="62">
        <f t="shared" si="194"/>
        <v>0</v>
      </c>
      <c r="AN130" s="64">
        <v>21</v>
      </c>
      <c r="AO130" s="64">
        <f t="shared" si="195"/>
        <v>0</v>
      </c>
      <c r="AP130" s="64">
        <f t="shared" si="196"/>
        <v>0</v>
      </c>
      <c r="AQ130" s="65" t="s">
        <v>13</v>
      </c>
      <c r="AV130" s="64">
        <f t="shared" si="197"/>
        <v>0</v>
      </c>
      <c r="AW130" s="64">
        <f t="shared" si="198"/>
        <v>0</v>
      </c>
      <c r="AX130" s="64">
        <f t="shared" si="199"/>
        <v>0</v>
      </c>
      <c r="AY130" s="66" t="s">
        <v>1636</v>
      </c>
      <c r="AZ130" s="66" t="s">
        <v>1679</v>
      </c>
      <c r="BA130" s="39" t="s">
        <v>1716</v>
      </c>
      <c r="BC130" s="64">
        <f t="shared" si="200"/>
        <v>0</v>
      </c>
      <c r="BD130" s="64">
        <f t="shared" si="201"/>
        <v>0</v>
      </c>
      <c r="BE130" s="64">
        <v>0</v>
      </c>
      <c r="BF130" s="64">
        <f t="shared" si="202"/>
        <v>0</v>
      </c>
      <c r="BH130" s="62">
        <f t="shared" si="203"/>
        <v>0</v>
      </c>
      <c r="BI130" s="62">
        <f t="shared" si="204"/>
        <v>0</v>
      </c>
      <c r="BJ130" s="62">
        <f t="shared" si="205"/>
        <v>0</v>
      </c>
      <c r="BK130" s="62" t="s">
        <v>1725</v>
      </c>
      <c r="BL130" s="64">
        <v>725</v>
      </c>
    </row>
    <row r="131" spans="1:64" s="38" customFormat="1" ht="19.5" customHeight="1">
      <c r="A131" s="60" t="s">
        <v>109</v>
      </c>
      <c r="B131" s="61" t="s">
        <v>519</v>
      </c>
      <c r="C131" s="61" t="s">
        <v>630</v>
      </c>
      <c r="D131" s="142" t="s">
        <v>1148</v>
      </c>
      <c r="E131" s="143"/>
      <c r="F131" s="61" t="s">
        <v>1583</v>
      </c>
      <c r="G131" s="62">
        <v>10</v>
      </c>
      <c r="H131" s="62">
        <v>0</v>
      </c>
      <c r="I131" s="62">
        <f t="shared" si="180"/>
        <v>0</v>
      </c>
      <c r="J131" s="62">
        <f t="shared" si="181"/>
        <v>0</v>
      </c>
      <c r="K131" s="62">
        <f t="shared" si="182"/>
        <v>0</v>
      </c>
      <c r="L131" s="62">
        <v>0</v>
      </c>
      <c r="M131" s="62">
        <f t="shared" si="183"/>
        <v>0</v>
      </c>
      <c r="N131" s="63"/>
      <c r="O131" s="54"/>
      <c r="Z131" s="64">
        <f t="shared" si="184"/>
        <v>0</v>
      </c>
      <c r="AB131" s="64">
        <f t="shared" si="185"/>
        <v>0</v>
      </c>
      <c r="AC131" s="64">
        <f t="shared" si="186"/>
        <v>0</v>
      </c>
      <c r="AD131" s="64">
        <f t="shared" si="187"/>
        <v>0</v>
      </c>
      <c r="AE131" s="64">
        <f t="shared" si="188"/>
        <v>0</v>
      </c>
      <c r="AF131" s="64">
        <f t="shared" si="189"/>
        <v>0</v>
      </c>
      <c r="AG131" s="64">
        <f t="shared" si="190"/>
        <v>0</v>
      </c>
      <c r="AH131" s="64">
        <f t="shared" si="191"/>
        <v>0</v>
      </c>
      <c r="AI131" s="39" t="s">
        <v>519</v>
      </c>
      <c r="AJ131" s="62">
        <f t="shared" si="192"/>
        <v>0</v>
      </c>
      <c r="AK131" s="62">
        <f t="shared" si="193"/>
        <v>0</v>
      </c>
      <c r="AL131" s="62">
        <f t="shared" si="194"/>
        <v>0</v>
      </c>
      <c r="AN131" s="64">
        <v>21</v>
      </c>
      <c r="AO131" s="64">
        <f t="shared" si="195"/>
        <v>0</v>
      </c>
      <c r="AP131" s="64">
        <f t="shared" si="196"/>
        <v>0</v>
      </c>
      <c r="AQ131" s="65" t="s">
        <v>13</v>
      </c>
      <c r="AV131" s="64">
        <f t="shared" si="197"/>
        <v>0</v>
      </c>
      <c r="AW131" s="64">
        <f t="shared" si="198"/>
        <v>0</v>
      </c>
      <c r="AX131" s="64">
        <f t="shared" si="199"/>
        <v>0</v>
      </c>
      <c r="AY131" s="66" t="s">
        <v>1636</v>
      </c>
      <c r="AZ131" s="66" t="s">
        <v>1679</v>
      </c>
      <c r="BA131" s="39" t="s">
        <v>1716</v>
      </c>
      <c r="BC131" s="64">
        <f t="shared" si="200"/>
        <v>0</v>
      </c>
      <c r="BD131" s="64">
        <f t="shared" si="201"/>
        <v>0</v>
      </c>
      <c r="BE131" s="64">
        <v>0</v>
      </c>
      <c r="BF131" s="64">
        <f t="shared" si="202"/>
        <v>0</v>
      </c>
      <c r="BH131" s="62">
        <f t="shared" si="203"/>
        <v>0</v>
      </c>
      <c r="BI131" s="62">
        <f t="shared" si="204"/>
        <v>0</v>
      </c>
      <c r="BJ131" s="62">
        <f t="shared" si="205"/>
        <v>0</v>
      </c>
      <c r="BK131" s="62" t="s">
        <v>1725</v>
      </c>
      <c r="BL131" s="64">
        <v>725</v>
      </c>
    </row>
    <row r="132" spans="1:64" s="38" customFormat="1" ht="19.5" customHeight="1">
      <c r="A132" s="60" t="s">
        <v>110</v>
      </c>
      <c r="B132" s="61" t="s">
        <v>519</v>
      </c>
      <c r="C132" s="61" t="s">
        <v>631</v>
      </c>
      <c r="D132" s="142" t="s">
        <v>1149</v>
      </c>
      <c r="E132" s="143"/>
      <c r="F132" s="61" t="s">
        <v>1583</v>
      </c>
      <c r="G132" s="62">
        <v>10</v>
      </c>
      <c r="H132" s="62">
        <v>0</v>
      </c>
      <c r="I132" s="62">
        <f t="shared" si="180"/>
        <v>0</v>
      </c>
      <c r="J132" s="62">
        <f t="shared" si="181"/>
        <v>0</v>
      </c>
      <c r="K132" s="62">
        <f t="shared" si="182"/>
        <v>0</v>
      </c>
      <c r="L132" s="62">
        <v>0</v>
      </c>
      <c r="M132" s="62">
        <f t="shared" si="183"/>
        <v>0</v>
      </c>
      <c r="N132" s="63"/>
      <c r="O132" s="54"/>
      <c r="Z132" s="64">
        <f t="shared" si="184"/>
        <v>0</v>
      </c>
      <c r="AB132" s="64">
        <f t="shared" si="185"/>
        <v>0</v>
      </c>
      <c r="AC132" s="64">
        <f t="shared" si="186"/>
        <v>0</v>
      </c>
      <c r="AD132" s="64">
        <f t="shared" si="187"/>
        <v>0</v>
      </c>
      <c r="AE132" s="64">
        <f t="shared" si="188"/>
        <v>0</v>
      </c>
      <c r="AF132" s="64">
        <f t="shared" si="189"/>
        <v>0</v>
      </c>
      <c r="AG132" s="64">
        <f t="shared" si="190"/>
        <v>0</v>
      </c>
      <c r="AH132" s="64">
        <f t="shared" si="191"/>
        <v>0</v>
      </c>
      <c r="AI132" s="39" t="s">
        <v>519</v>
      </c>
      <c r="AJ132" s="62">
        <f t="shared" si="192"/>
        <v>0</v>
      </c>
      <c r="AK132" s="62">
        <f t="shared" si="193"/>
        <v>0</v>
      </c>
      <c r="AL132" s="62">
        <f t="shared" si="194"/>
        <v>0</v>
      </c>
      <c r="AN132" s="64">
        <v>21</v>
      </c>
      <c r="AO132" s="64">
        <f t="shared" si="195"/>
        <v>0</v>
      </c>
      <c r="AP132" s="64">
        <f t="shared" si="196"/>
        <v>0</v>
      </c>
      <c r="AQ132" s="65" t="s">
        <v>13</v>
      </c>
      <c r="AV132" s="64">
        <f t="shared" si="197"/>
        <v>0</v>
      </c>
      <c r="AW132" s="64">
        <f t="shared" si="198"/>
        <v>0</v>
      </c>
      <c r="AX132" s="64">
        <f t="shared" si="199"/>
        <v>0</v>
      </c>
      <c r="AY132" s="66" t="s">
        <v>1636</v>
      </c>
      <c r="AZ132" s="66" t="s">
        <v>1679</v>
      </c>
      <c r="BA132" s="39" t="s">
        <v>1716</v>
      </c>
      <c r="BC132" s="64">
        <f t="shared" si="200"/>
        <v>0</v>
      </c>
      <c r="BD132" s="64">
        <f t="shared" si="201"/>
        <v>0</v>
      </c>
      <c r="BE132" s="64">
        <v>0</v>
      </c>
      <c r="BF132" s="64">
        <f t="shared" si="202"/>
        <v>0</v>
      </c>
      <c r="BH132" s="62">
        <f t="shared" si="203"/>
        <v>0</v>
      </c>
      <c r="BI132" s="62">
        <f t="shared" si="204"/>
        <v>0</v>
      </c>
      <c r="BJ132" s="62">
        <f t="shared" si="205"/>
        <v>0</v>
      </c>
      <c r="BK132" s="62" t="s">
        <v>1725</v>
      </c>
      <c r="BL132" s="64">
        <v>725</v>
      </c>
    </row>
    <row r="133" spans="1:64" s="38" customFormat="1" ht="19.5" customHeight="1">
      <c r="A133" s="60" t="s">
        <v>111</v>
      </c>
      <c r="B133" s="61" t="s">
        <v>519</v>
      </c>
      <c r="C133" s="61" t="s">
        <v>632</v>
      </c>
      <c r="D133" s="142" t="s">
        <v>1150</v>
      </c>
      <c r="E133" s="143"/>
      <c r="F133" s="61" t="s">
        <v>1583</v>
      </c>
      <c r="G133" s="62">
        <v>9</v>
      </c>
      <c r="H133" s="62">
        <v>0</v>
      </c>
      <c r="I133" s="62">
        <f t="shared" si="180"/>
        <v>0</v>
      </c>
      <c r="J133" s="62">
        <f t="shared" si="181"/>
        <v>0</v>
      </c>
      <c r="K133" s="62">
        <f t="shared" si="182"/>
        <v>0</v>
      </c>
      <c r="L133" s="62">
        <v>0</v>
      </c>
      <c r="M133" s="62">
        <f t="shared" si="183"/>
        <v>0</v>
      </c>
      <c r="N133" s="63"/>
      <c r="O133" s="54"/>
      <c r="Z133" s="64">
        <f t="shared" si="184"/>
        <v>0</v>
      </c>
      <c r="AB133" s="64">
        <f t="shared" si="185"/>
        <v>0</v>
      </c>
      <c r="AC133" s="64">
        <f t="shared" si="186"/>
        <v>0</v>
      </c>
      <c r="AD133" s="64">
        <f t="shared" si="187"/>
        <v>0</v>
      </c>
      <c r="AE133" s="64">
        <f t="shared" si="188"/>
        <v>0</v>
      </c>
      <c r="AF133" s="64">
        <f t="shared" si="189"/>
        <v>0</v>
      </c>
      <c r="AG133" s="64">
        <f t="shared" si="190"/>
        <v>0</v>
      </c>
      <c r="AH133" s="64">
        <f t="shared" si="191"/>
        <v>0</v>
      </c>
      <c r="AI133" s="39" t="s">
        <v>519</v>
      </c>
      <c r="AJ133" s="62">
        <f t="shared" si="192"/>
        <v>0</v>
      </c>
      <c r="AK133" s="62">
        <f t="shared" si="193"/>
        <v>0</v>
      </c>
      <c r="AL133" s="62">
        <f t="shared" si="194"/>
        <v>0</v>
      </c>
      <c r="AN133" s="64">
        <v>21</v>
      </c>
      <c r="AO133" s="64">
        <f t="shared" si="195"/>
        <v>0</v>
      </c>
      <c r="AP133" s="64">
        <f t="shared" si="196"/>
        <v>0</v>
      </c>
      <c r="AQ133" s="65" t="s">
        <v>13</v>
      </c>
      <c r="AV133" s="64">
        <f t="shared" si="197"/>
        <v>0</v>
      </c>
      <c r="AW133" s="64">
        <f t="shared" si="198"/>
        <v>0</v>
      </c>
      <c r="AX133" s="64">
        <f t="shared" si="199"/>
        <v>0</v>
      </c>
      <c r="AY133" s="66" t="s">
        <v>1636</v>
      </c>
      <c r="AZ133" s="66" t="s">
        <v>1679</v>
      </c>
      <c r="BA133" s="39" t="s">
        <v>1716</v>
      </c>
      <c r="BC133" s="64">
        <f t="shared" si="200"/>
        <v>0</v>
      </c>
      <c r="BD133" s="64">
        <f t="shared" si="201"/>
        <v>0</v>
      </c>
      <c r="BE133" s="64">
        <v>0</v>
      </c>
      <c r="BF133" s="64">
        <f t="shared" si="202"/>
        <v>0</v>
      </c>
      <c r="BH133" s="62">
        <f t="shared" si="203"/>
        <v>0</v>
      </c>
      <c r="BI133" s="62">
        <f t="shared" si="204"/>
        <v>0</v>
      </c>
      <c r="BJ133" s="62">
        <f t="shared" si="205"/>
        <v>0</v>
      </c>
      <c r="BK133" s="62" t="s">
        <v>1725</v>
      </c>
      <c r="BL133" s="64">
        <v>725</v>
      </c>
    </row>
    <row r="134" spans="1:64" s="38" customFormat="1" ht="19.5" customHeight="1">
      <c r="A134" s="60" t="s">
        <v>112</v>
      </c>
      <c r="B134" s="61" t="s">
        <v>519</v>
      </c>
      <c r="C134" s="61" t="s">
        <v>633</v>
      </c>
      <c r="D134" s="142" t="s">
        <v>1151</v>
      </c>
      <c r="E134" s="143"/>
      <c r="F134" s="61" t="s">
        <v>1583</v>
      </c>
      <c r="G134" s="62">
        <v>2</v>
      </c>
      <c r="H134" s="62">
        <v>0</v>
      </c>
      <c r="I134" s="62">
        <f t="shared" si="180"/>
        <v>0</v>
      </c>
      <c r="J134" s="62">
        <f t="shared" si="181"/>
        <v>0</v>
      </c>
      <c r="K134" s="62">
        <f t="shared" si="182"/>
        <v>0</v>
      </c>
      <c r="L134" s="62">
        <v>0</v>
      </c>
      <c r="M134" s="62">
        <f t="shared" si="183"/>
        <v>0</v>
      </c>
      <c r="N134" s="63"/>
      <c r="O134" s="54"/>
      <c r="Z134" s="64">
        <f t="shared" si="184"/>
        <v>0</v>
      </c>
      <c r="AB134" s="64">
        <f t="shared" si="185"/>
        <v>0</v>
      </c>
      <c r="AC134" s="64">
        <f t="shared" si="186"/>
        <v>0</v>
      </c>
      <c r="AD134" s="64">
        <f t="shared" si="187"/>
        <v>0</v>
      </c>
      <c r="AE134" s="64">
        <f t="shared" si="188"/>
        <v>0</v>
      </c>
      <c r="AF134" s="64">
        <f t="shared" si="189"/>
        <v>0</v>
      </c>
      <c r="AG134" s="64">
        <f t="shared" si="190"/>
        <v>0</v>
      </c>
      <c r="AH134" s="64">
        <f t="shared" si="191"/>
        <v>0</v>
      </c>
      <c r="AI134" s="39" t="s">
        <v>519</v>
      </c>
      <c r="AJ134" s="62">
        <f t="shared" si="192"/>
        <v>0</v>
      </c>
      <c r="AK134" s="62">
        <f t="shared" si="193"/>
        <v>0</v>
      </c>
      <c r="AL134" s="62">
        <f t="shared" si="194"/>
        <v>0</v>
      </c>
      <c r="AN134" s="64">
        <v>21</v>
      </c>
      <c r="AO134" s="64">
        <f t="shared" si="195"/>
        <v>0</v>
      </c>
      <c r="AP134" s="64">
        <f t="shared" si="196"/>
        <v>0</v>
      </c>
      <c r="AQ134" s="65" t="s">
        <v>13</v>
      </c>
      <c r="AV134" s="64">
        <f t="shared" si="197"/>
        <v>0</v>
      </c>
      <c r="AW134" s="64">
        <f t="shared" si="198"/>
        <v>0</v>
      </c>
      <c r="AX134" s="64">
        <f t="shared" si="199"/>
        <v>0</v>
      </c>
      <c r="AY134" s="66" t="s">
        <v>1636</v>
      </c>
      <c r="AZ134" s="66" t="s">
        <v>1679</v>
      </c>
      <c r="BA134" s="39" t="s">
        <v>1716</v>
      </c>
      <c r="BC134" s="64">
        <f t="shared" si="200"/>
        <v>0</v>
      </c>
      <c r="BD134" s="64">
        <f t="shared" si="201"/>
        <v>0</v>
      </c>
      <c r="BE134" s="64">
        <v>0</v>
      </c>
      <c r="BF134" s="64">
        <f t="shared" si="202"/>
        <v>0</v>
      </c>
      <c r="BH134" s="62">
        <f t="shared" si="203"/>
        <v>0</v>
      </c>
      <c r="BI134" s="62">
        <f t="shared" si="204"/>
        <v>0</v>
      </c>
      <c r="BJ134" s="62">
        <f t="shared" si="205"/>
        <v>0</v>
      </c>
      <c r="BK134" s="62" t="s">
        <v>1725</v>
      </c>
      <c r="BL134" s="64">
        <v>725</v>
      </c>
    </row>
    <row r="135" spans="1:64" s="38" customFormat="1" ht="19.5" customHeight="1">
      <c r="A135" s="60" t="s">
        <v>113</v>
      </c>
      <c r="B135" s="61" t="s">
        <v>519</v>
      </c>
      <c r="C135" s="61" t="s">
        <v>634</v>
      </c>
      <c r="D135" s="142" t="s">
        <v>1152</v>
      </c>
      <c r="E135" s="143"/>
      <c r="F135" s="61" t="s">
        <v>1583</v>
      </c>
      <c r="G135" s="62">
        <v>14</v>
      </c>
      <c r="H135" s="62">
        <v>0</v>
      </c>
      <c r="I135" s="62">
        <f t="shared" si="180"/>
        <v>0</v>
      </c>
      <c r="J135" s="62">
        <f t="shared" si="181"/>
        <v>0</v>
      </c>
      <c r="K135" s="62">
        <f t="shared" si="182"/>
        <v>0</v>
      </c>
      <c r="L135" s="62">
        <v>0</v>
      </c>
      <c r="M135" s="62">
        <f t="shared" si="183"/>
        <v>0</v>
      </c>
      <c r="N135" s="63"/>
      <c r="O135" s="54"/>
      <c r="Z135" s="64">
        <f t="shared" si="184"/>
        <v>0</v>
      </c>
      <c r="AB135" s="64">
        <f t="shared" si="185"/>
        <v>0</v>
      </c>
      <c r="AC135" s="64">
        <f t="shared" si="186"/>
        <v>0</v>
      </c>
      <c r="AD135" s="64">
        <f t="shared" si="187"/>
        <v>0</v>
      </c>
      <c r="AE135" s="64">
        <f t="shared" si="188"/>
        <v>0</v>
      </c>
      <c r="AF135" s="64">
        <f t="shared" si="189"/>
        <v>0</v>
      </c>
      <c r="AG135" s="64">
        <f t="shared" si="190"/>
        <v>0</v>
      </c>
      <c r="AH135" s="64">
        <f t="shared" si="191"/>
        <v>0</v>
      </c>
      <c r="AI135" s="39" t="s">
        <v>519</v>
      </c>
      <c r="AJ135" s="62">
        <f t="shared" si="192"/>
        <v>0</v>
      </c>
      <c r="AK135" s="62">
        <f t="shared" si="193"/>
        <v>0</v>
      </c>
      <c r="AL135" s="62">
        <f t="shared" si="194"/>
        <v>0</v>
      </c>
      <c r="AN135" s="64">
        <v>21</v>
      </c>
      <c r="AO135" s="64">
        <f t="shared" si="195"/>
        <v>0</v>
      </c>
      <c r="AP135" s="64">
        <f t="shared" si="196"/>
        <v>0</v>
      </c>
      <c r="AQ135" s="65" t="s">
        <v>13</v>
      </c>
      <c r="AV135" s="64">
        <f t="shared" si="197"/>
        <v>0</v>
      </c>
      <c r="AW135" s="64">
        <f t="shared" si="198"/>
        <v>0</v>
      </c>
      <c r="AX135" s="64">
        <f t="shared" si="199"/>
        <v>0</v>
      </c>
      <c r="AY135" s="66" t="s">
        <v>1636</v>
      </c>
      <c r="AZ135" s="66" t="s">
        <v>1679</v>
      </c>
      <c r="BA135" s="39" t="s">
        <v>1716</v>
      </c>
      <c r="BC135" s="64">
        <f t="shared" si="200"/>
        <v>0</v>
      </c>
      <c r="BD135" s="64">
        <f t="shared" si="201"/>
        <v>0</v>
      </c>
      <c r="BE135" s="64">
        <v>0</v>
      </c>
      <c r="BF135" s="64">
        <f t="shared" si="202"/>
        <v>0</v>
      </c>
      <c r="BH135" s="62">
        <f t="shared" si="203"/>
        <v>0</v>
      </c>
      <c r="BI135" s="62">
        <f t="shared" si="204"/>
        <v>0</v>
      </c>
      <c r="BJ135" s="62">
        <f t="shared" si="205"/>
        <v>0</v>
      </c>
      <c r="BK135" s="62" t="s">
        <v>1725</v>
      </c>
      <c r="BL135" s="64">
        <v>725</v>
      </c>
    </row>
    <row r="136" spans="1:64" s="38" customFormat="1" ht="19.5" customHeight="1">
      <c r="A136" s="60" t="s">
        <v>114</v>
      </c>
      <c r="B136" s="61" t="s">
        <v>519</v>
      </c>
      <c r="C136" s="61" t="s">
        <v>635</v>
      </c>
      <c r="D136" s="142" t="s">
        <v>1153</v>
      </c>
      <c r="E136" s="143"/>
      <c r="F136" s="61" t="s">
        <v>1583</v>
      </c>
      <c r="G136" s="62">
        <v>2</v>
      </c>
      <c r="H136" s="62">
        <v>0</v>
      </c>
      <c r="I136" s="62">
        <f t="shared" si="180"/>
        <v>0</v>
      </c>
      <c r="J136" s="62">
        <f t="shared" si="181"/>
        <v>0</v>
      </c>
      <c r="K136" s="62">
        <f t="shared" si="182"/>
        <v>0</v>
      </c>
      <c r="L136" s="62">
        <v>0</v>
      </c>
      <c r="M136" s="62">
        <f t="shared" si="183"/>
        <v>0</v>
      </c>
      <c r="N136" s="63"/>
      <c r="O136" s="54"/>
      <c r="Z136" s="64">
        <f t="shared" si="184"/>
        <v>0</v>
      </c>
      <c r="AB136" s="64">
        <f t="shared" si="185"/>
        <v>0</v>
      </c>
      <c r="AC136" s="64">
        <f t="shared" si="186"/>
        <v>0</v>
      </c>
      <c r="AD136" s="64">
        <f t="shared" si="187"/>
        <v>0</v>
      </c>
      <c r="AE136" s="64">
        <f t="shared" si="188"/>
        <v>0</v>
      </c>
      <c r="AF136" s="64">
        <f t="shared" si="189"/>
        <v>0</v>
      </c>
      <c r="AG136" s="64">
        <f t="shared" si="190"/>
        <v>0</v>
      </c>
      <c r="AH136" s="64">
        <f t="shared" si="191"/>
        <v>0</v>
      </c>
      <c r="AI136" s="39" t="s">
        <v>519</v>
      </c>
      <c r="AJ136" s="62">
        <f t="shared" si="192"/>
        <v>0</v>
      </c>
      <c r="AK136" s="62">
        <f t="shared" si="193"/>
        <v>0</v>
      </c>
      <c r="AL136" s="62">
        <f t="shared" si="194"/>
        <v>0</v>
      </c>
      <c r="AN136" s="64">
        <v>21</v>
      </c>
      <c r="AO136" s="64">
        <f t="shared" si="195"/>
        <v>0</v>
      </c>
      <c r="AP136" s="64">
        <f t="shared" si="196"/>
        <v>0</v>
      </c>
      <c r="AQ136" s="65" t="s">
        <v>13</v>
      </c>
      <c r="AV136" s="64">
        <f t="shared" si="197"/>
        <v>0</v>
      </c>
      <c r="AW136" s="64">
        <f t="shared" si="198"/>
        <v>0</v>
      </c>
      <c r="AX136" s="64">
        <f t="shared" si="199"/>
        <v>0</v>
      </c>
      <c r="AY136" s="66" t="s">
        <v>1636</v>
      </c>
      <c r="AZ136" s="66" t="s">
        <v>1679</v>
      </c>
      <c r="BA136" s="39" t="s">
        <v>1716</v>
      </c>
      <c r="BC136" s="64">
        <f t="shared" si="200"/>
        <v>0</v>
      </c>
      <c r="BD136" s="64">
        <f t="shared" si="201"/>
        <v>0</v>
      </c>
      <c r="BE136" s="64">
        <v>0</v>
      </c>
      <c r="BF136" s="64">
        <f t="shared" si="202"/>
        <v>0</v>
      </c>
      <c r="BH136" s="62">
        <f t="shared" si="203"/>
        <v>0</v>
      </c>
      <c r="BI136" s="62">
        <f t="shared" si="204"/>
        <v>0</v>
      </c>
      <c r="BJ136" s="62">
        <f t="shared" si="205"/>
        <v>0</v>
      </c>
      <c r="BK136" s="62" t="s">
        <v>1725</v>
      </c>
      <c r="BL136" s="64">
        <v>725</v>
      </c>
    </row>
    <row r="137" spans="1:64" s="38" customFormat="1" ht="19.5" customHeight="1">
      <c r="A137" s="60" t="s">
        <v>115</v>
      </c>
      <c r="B137" s="61" t="s">
        <v>519</v>
      </c>
      <c r="C137" s="61" t="s">
        <v>636</v>
      </c>
      <c r="D137" s="142" t="s">
        <v>1154</v>
      </c>
      <c r="E137" s="143"/>
      <c r="F137" s="61" t="s">
        <v>1583</v>
      </c>
      <c r="G137" s="62">
        <v>2</v>
      </c>
      <c r="H137" s="62">
        <v>0</v>
      </c>
      <c r="I137" s="62">
        <f t="shared" si="180"/>
        <v>0</v>
      </c>
      <c r="J137" s="62">
        <f t="shared" si="181"/>
        <v>0</v>
      </c>
      <c r="K137" s="62">
        <f t="shared" si="182"/>
        <v>0</v>
      </c>
      <c r="L137" s="62">
        <v>0</v>
      </c>
      <c r="M137" s="62">
        <f t="shared" si="183"/>
        <v>0</v>
      </c>
      <c r="N137" s="63"/>
      <c r="O137" s="54"/>
      <c r="Z137" s="64">
        <f t="shared" si="184"/>
        <v>0</v>
      </c>
      <c r="AB137" s="64">
        <f t="shared" si="185"/>
        <v>0</v>
      </c>
      <c r="AC137" s="64">
        <f t="shared" si="186"/>
        <v>0</v>
      </c>
      <c r="AD137" s="64">
        <f t="shared" si="187"/>
        <v>0</v>
      </c>
      <c r="AE137" s="64">
        <f t="shared" si="188"/>
        <v>0</v>
      </c>
      <c r="AF137" s="64">
        <f t="shared" si="189"/>
        <v>0</v>
      </c>
      <c r="AG137" s="64">
        <f t="shared" si="190"/>
        <v>0</v>
      </c>
      <c r="AH137" s="64">
        <f t="shared" si="191"/>
        <v>0</v>
      </c>
      <c r="AI137" s="39" t="s">
        <v>519</v>
      </c>
      <c r="AJ137" s="62">
        <f t="shared" si="192"/>
        <v>0</v>
      </c>
      <c r="AK137" s="62">
        <f t="shared" si="193"/>
        <v>0</v>
      </c>
      <c r="AL137" s="62">
        <f t="shared" si="194"/>
        <v>0</v>
      </c>
      <c r="AN137" s="64">
        <v>21</v>
      </c>
      <c r="AO137" s="64">
        <f t="shared" si="195"/>
        <v>0</v>
      </c>
      <c r="AP137" s="64">
        <f t="shared" si="196"/>
        <v>0</v>
      </c>
      <c r="AQ137" s="65" t="s">
        <v>13</v>
      </c>
      <c r="AV137" s="64">
        <f t="shared" si="197"/>
        <v>0</v>
      </c>
      <c r="AW137" s="64">
        <f t="shared" si="198"/>
        <v>0</v>
      </c>
      <c r="AX137" s="64">
        <f t="shared" si="199"/>
        <v>0</v>
      </c>
      <c r="AY137" s="66" t="s">
        <v>1636</v>
      </c>
      <c r="AZ137" s="66" t="s">
        <v>1679</v>
      </c>
      <c r="BA137" s="39" t="s">
        <v>1716</v>
      </c>
      <c r="BC137" s="64">
        <f t="shared" si="200"/>
        <v>0</v>
      </c>
      <c r="BD137" s="64">
        <f t="shared" si="201"/>
        <v>0</v>
      </c>
      <c r="BE137" s="64">
        <v>0</v>
      </c>
      <c r="BF137" s="64">
        <f t="shared" si="202"/>
        <v>0</v>
      </c>
      <c r="BH137" s="62">
        <f t="shared" si="203"/>
        <v>0</v>
      </c>
      <c r="BI137" s="62">
        <f t="shared" si="204"/>
        <v>0</v>
      </c>
      <c r="BJ137" s="62">
        <f t="shared" si="205"/>
        <v>0</v>
      </c>
      <c r="BK137" s="62" t="s">
        <v>1725</v>
      </c>
      <c r="BL137" s="64">
        <v>725</v>
      </c>
    </row>
    <row r="138" spans="1:64" s="38" customFormat="1" ht="19.5" customHeight="1">
      <c r="A138" s="60" t="s">
        <v>116</v>
      </c>
      <c r="B138" s="61" t="s">
        <v>519</v>
      </c>
      <c r="C138" s="61" t="s">
        <v>637</v>
      </c>
      <c r="D138" s="142" t="s">
        <v>1155</v>
      </c>
      <c r="E138" s="143"/>
      <c r="F138" s="61" t="s">
        <v>1583</v>
      </c>
      <c r="G138" s="62">
        <v>6</v>
      </c>
      <c r="H138" s="62">
        <v>0</v>
      </c>
      <c r="I138" s="62">
        <f t="shared" si="180"/>
        <v>0</v>
      </c>
      <c r="J138" s="62">
        <f t="shared" si="181"/>
        <v>0</v>
      </c>
      <c r="K138" s="62">
        <f t="shared" si="182"/>
        <v>0</v>
      </c>
      <c r="L138" s="62">
        <v>0</v>
      </c>
      <c r="M138" s="62">
        <f t="shared" si="183"/>
        <v>0</v>
      </c>
      <c r="N138" s="63"/>
      <c r="O138" s="54"/>
      <c r="Z138" s="64">
        <f t="shared" si="184"/>
        <v>0</v>
      </c>
      <c r="AB138" s="64">
        <f t="shared" si="185"/>
        <v>0</v>
      </c>
      <c r="AC138" s="64">
        <f t="shared" si="186"/>
        <v>0</v>
      </c>
      <c r="AD138" s="64">
        <f t="shared" si="187"/>
        <v>0</v>
      </c>
      <c r="AE138" s="64">
        <f t="shared" si="188"/>
        <v>0</v>
      </c>
      <c r="AF138" s="64">
        <f t="shared" si="189"/>
        <v>0</v>
      </c>
      <c r="AG138" s="64">
        <f t="shared" si="190"/>
        <v>0</v>
      </c>
      <c r="AH138" s="64">
        <f t="shared" si="191"/>
        <v>0</v>
      </c>
      <c r="AI138" s="39" t="s">
        <v>519</v>
      </c>
      <c r="AJ138" s="62">
        <f t="shared" si="192"/>
        <v>0</v>
      </c>
      <c r="AK138" s="62">
        <f t="shared" si="193"/>
        <v>0</v>
      </c>
      <c r="AL138" s="62">
        <f t="shared" si="194"/>
        <v>0</v>
      </c>
      <c r="AN138" s="64">
        <v>21</v>
      </c>
      <c r="AO138" s="64">
        <f t="shared" si="195"/>
        <v>0</v>
      </c>
      <c r="AP138" s="64">
        <f t="shared" si="196"/>
        <v>0</v>
      </c>
      <c r="AQ138" s="65" t="s">
        <v>13</v>
      </c>
      <c r="AV138" s="64">
        <f t="shared" si="197"/>
        <v>0</v>
      </c>
      <c r="AW138" s="64">
        <f t="shared" si="198"/>
        <v>0</v>
      </c>
      <c r="AX138" s="64">
        <f t="shared" si="199"/>
        <v>0</v>
      </c>
      <c r="AY138" s="66" t="s">
        <v>1636</v>
      </c>
      <c r="AZ138" s="66" t="s">
        <v>1679</v>
      </c>
      <c r="BA138" s="39" t="s">
        <v>1716</v>
      </c>
      <c r="BC138" s="64">
        <f t="shared" si="200"/>
        <v>0</v>
      </c>
      <c r="BD138" s="64">
        <f t="shared" si="201"/>
        <v>0</v>
      </c>
      <c r="BE138" s="64">
        <v>0</v>
      </c>
      <c r="BF138" s="64">
        <f t="shared" si="202"/>
        <v>0</v>
      </c>
      <c r="BH138" s="62">
        <f t="shared" si="203"/>
        <v>0</v>
      </c>
      <c r="BI138" s="62">
        <f t="shared" si="204"/>
        <v>0</v>
      </c>
      <c r="BJ138" s="62">
        <f t="shared" si="205"/>
        <v>0</v>
      </c>
      <c r="BK138" s="62" t="s">
        <v>1725</v>
      </c>
      <c r="BL138" s="64">
        <v>725</v>
      </c>
    </row>
    <row r="139" spans="1:64" s="38" customFormat="1" ht="19.5" customHeight="1">
      <c r="A139" s="60" t="s">
        <v>117</v>
      </c>
      <c r="B139" s="61" t="s">
        <v>519</v>
      </c>
      <c r="C139" s="61" t="s">
        <v>638</v>
      </c>
      <c r="D139" s="142" t="s">
        <v>1156</v>
      </c>
      <c r="E139" s="143"/>
      <c r="F139" s="61" t="s">
        <v>1583</v>
      </c>
      <c r="G139" s="62">
        <v>10</v>
      </c>
      <c r="H139" s="62">
        <v>0</v>
      </c>
      <c r="I139" s="62">
        <f t="shared" si="180"/>
        <v>0</v>
      </c>
      <c r="J139" s="62">
        <f t="shared" si="181"/>
        <v>0</v>
      </c>
      <c r="K139" s="62">
        <f t="shared" si="182"/>
        <v>0</v>
      </c>
      <c r="L139" s="62">
        <v>0</v>
      </c>
      <c r="M139" s="62">
        <f t="shared" si="183"/>
        <v>0</v>
      </c>
      <c r="N139" s="63"/>
      <c r="O139" s="54"/>
      <c r="Z139" s="64">
        <f t="shared" si="184"/>
        <v>0</v>
      </c>
      <c r="AB139" s="64">
        <f t="shared" si="185"/>
        <v>0</v>
      </c>
      <c r="AC139" s="64">
        <f t="shared" si="186"/>
        <v>0</v>
      </c>
      <c r="AD139" s="64">
        <f t="shared" si="187"/>
        <v>0</v>
      </c>
      <c r="AE139" s="64">
        <f t="shared" si="188"/>
        <v>0</v>
      </c>
      <c r="AF139" s="64">
        <f t="shared" si="189"/>
        <v>0</v>
      </c>
      <c r="AG139" s="64">
        <f t="shared" si="190"/>
        <v>0</v>
      </c>
      <c r="AH139" s="64">
        <f t="shared" si="191"/>
        <v>0</v>
      </c>
      <c r="AI139" s="39" t="s">
        <v>519</v>
      </c>
      <c r="AJ139" s="62">
        <f t="shared" si="192"/>
        <v>0</v>
      </c>
      <c r="AK139" s="62">
        <f t="shared" si="193"/>
        <v>0</v>
      </c>
      <c r="AL139" s="62">
        <f t="shared" si="194"/>
        <v>0</v>
      </c>
      <c r="AN139" s="64">
        <v>21</v>
      </c>
      <c r="AO139" s="64">
        <f t="shared" si="195"/>
        <v>0</v>
      </c>
      <c r="AP139" s="64">
        <f t="shared" si="196"/>
        <v>0</v>
      </c>
      <c r="AQ139" s="65" t="s">
        <v>13</v>
      </c>
      <c r="AV139" s="64">
        <f t="shared" si="197"/>
        <v>0</v>
      </c>
      <c r="AW139" s="64">
        <f t="shared" si="198"/>
        <v>0</v>
      </c>
      <c r="AX139" s="64">
        <f t="shared" si="199"/>
        <v>0</v>
      </c>
      <c r="AY139" s="66" t="s">
        <v>1636</v>
      </c>
      <c r="AZ139" s="66" t="s">
        <v>1679</v>
      </c>
      <c r="BA139" s="39" t="s">
        <v>1716</v>
      </c>
      <c r="BC139" s="64">
        <f t="shared" si="200"/>
        <v>0</v>
      </c>
      <c r="BD139" s="64">
        <f t="shared" si="201"/>
        <v>0</v>
      </c>
      <c r="BE139" s="64">
        <v>0</v>
      </c>
      <c r="BF139" s="64">
        <f t="shared" si="202"/>
        <v>0</v>
      </c>
      <c r="BH139" s="62">
        <f t="shared" si="203"/>
        <v>0</v>
      </c>
      <c r="BI139" s="62">
        <f t="shared" si="204"/>
        <v>0</v>
      </c>
      <c r="BJ139" s="62">
        <f t="shared" si="205"/>
        <v>0</v>
      </c>
      <c r="BK139" s="62" t="s">
        <v>1725</v>
      </c>
      <c r="BL139" s="64">
        <v>725</v>
      </c>
    </row>
    <row r="140" spans="1:64" s="38" customFormat="1" ht="19.5" customHeight="1">
      <c r="A140" s="60" t="s">
        <v>118</v>
      </c>
      <c r="B140" s="61" t="s">
        <v>519</v>
      </c>
      <c r="C140" s="61" t="s">
        <v>639</v>
      </c>
      <c r="D140" s="142" t="s">
        <v>1157</v>
      </c>
      <c r="E140" s="143"/>
      <c r="F140" s="61" t="s">
        <v>1583</v>
      </c>
      <c r="G140" s="62">
        <v>1</v>
      </c>
      <c r="H140" s="62">
        <v>0</v>
      </c>
      <c r="I140" s="62">
        <f t="shared" si="180"/>
        <v>0</v>
      </c>
      <c r="J140" s="62">
        <f t="shared" si="181"/>
        <v>0</v>
      </c>
      <c r="K140" s="62">
        <f t="shared" si="182"/>
        <v>0</v>
      </c>
      <c r="L140" s="62">
        <v>0</v>
      </c>
      <c r="M140" s="62">
        <f t="shared" si="183"/>
        <v>0</v>
      </c>
      <c r="N140" s="63"/>
      <c r="O140" s="54"/>
      <c r="Z140" s="64">
        <f t="shared" si="184"/>
        <v>0</v>
      </c>
      <c r="AB140" s="64">
        <f t="shared" si="185"/>
        <v>0</v>
      </c>
      <c r="AC140" s="64">
        <f t="shared" si="186"/>
        <v>0</v>
      </c>
      <c r="AD140" s="64">
        <f t="shared" si="187"/>
        <v>0</v>
      </c>
      <c r="AE140" s="64">
        <f t="shared" si="188"/>
        <v>0</v>
      </c>
      <c r="AF140" s="64">
        <f t="shared" si="189"/>
        <v>0</v>
      </c>
      <c r="AG140" s="64">
        <f t="shared" si="190"/>
        <v>0</v>
      </c>
      <c r="AH140" s="64">
        <f t="shared" si="191"/>
        <v>0</v>
      </c>
      <c r="AI140" s="39" t="s">
        <v>519</v>
      </c>
      <c r="AJ140" s="62">
        <f t="shared" si="192"/>
        <v>0</v>
      </c>
      <c r="AK140" s="62">
        <f t="shared" si="193"/>
        <v>0</v>
      </c>
      <c r="AL140" s="62">
        <f t="shared" si="194"/>
        <v>0</v>
      </c>
      <c r="AN140" s="64">
        <v>21</v>
      </c>
      <c r="AO140" s="64">
        <f t="shared" si="195"/>
        <v>0</v>
      </c>
      <c r="AP140" s="64">
        <f t="shared" si="196"/>
        <v>0</v>
      </c>
      <c r="AQ140" s="65" t="s">
        <v>13</v>
      </c>
      <c r="AV140" s="64">
        <f t="shared" si="197"/>
        <v>0</v>
      </c>
      <c r="AW140" s="64">
        <f t="shared" si="198"/>
        <v>0</v>
      </c>
      <c r="AX140" s="64">
        <f t="shared" si="199"/>
        <v>0</v>
      </c>
      <c r="AY140" s="66" t="s">
        <v>1636</v>
      </c>
      <c r="AZ140" s="66" t="s">
        <v>1679</v>
      </c>
      <c r="BA140" s="39" t="s">
        <v>1716</v>
      </c>
      <c r="BC140" s="64">
        <f t="shared" si="200"/>
        <v>0</v>
      </c>
      <c r="BD140" s="64">
        <f t="shared" si="201"/>
        <v>0</v>
      </c>
      <c r="BE140" s="64">
        <v>0</v>
      </c>
      <c r="BF140" s="64">
        <f t="shared" si="202"/>
        <v>0</v>
      </c>
      <c r="BH140" s="62">
        <f t="shared" si="203"/>
        <v>0</v>
      </c>
      <c r="BI140" s="62">
        <f t="shared" si="204"/>
        <v>0</v>
      </c>
      <c r="BJ140" s="62">
        <f t="shared" si="205"/>
        <v>0</v>
      </c>
      <c r="BK140" s="62" t="s">
        <v>1725</v>
      </c>
      <c r="BL140" s="64">
        <v>725</v>
      </c>
    </row>
    <row r="141" spans="1:64" s="38" customFormat="1" ht="19.5" customHeight="1">
      <c r="A141" s="60" t="s">
        <v>119</v>
      </c>
      <c r="B141" s="61" t="s">
        <v>519</v>
      </c>
      <c r="C141" s="61" t="s">
        <v>640</v>
      </c>
      <c r="D141" s="142" t="s">
        <v>1158</v>
      </c>
      <c r="E141" s="143"/>
      <c r="F141" s="61" t="s">
        <v>1583</v>
      </c>
      <c r="G141" s="62">
        <v>1</v>
      </c>
      <c r="H141" s="62">
        <v>0</v>
      </c>
      <c r="I141" s="62">
        <f t="shared" si="180"/>
        <v>0</v>
      </c>
      <c r="J141" s="62">
        <f t="shared" si="181"/>
        <v>0</v>
      </c>
      <c r="K141" s="62">
        <f t="shared" si="182"/>
        <v>0</v>
      </c>
      <c r="L141" s="62">
        <v>0</v>
      </c>
      <c r="M141" s="62">
        <f t="shared" si="183"/>
        <v>0</v>
      </c>
      <c r="N141" s="63"/>
      <c r="O141" s="54"/>
      <c r="Z141" s="64">
        <f t="shared" si="184"/>
        <v>0</v>
      </c>
      <c r="AB141" s="64">
        <f t="shared" si="185"/>
        <v>0</v>
      </c>
      <c r="AC141" s="64">
        <f t="shared" si="186"/>
        <v>0</v>
      </c>
      <c r="AD141" s="64">
        <f t="shared" si="187"/>
        <v>0</v>
      </c>
      <c r="AE141" s="64">
        <f t="shared" si="188"/>
        <v>0</v>
      </c>
      <c r="AF141" s="64">
        <f t="shared" si="189"/>
        <v>0</v>
      </c>
      <c r="AG141" s="64">
        <f t="shared" si="190"/>
        <v>0</v>
      </c>
      <c r="AH141" s="64">
        <f t="shared" si="191"/>
        <v>0</v>
      </c>
      <c r="AI141" s="39" t="s">
        <v>519</v>
      </c>
      <c r="AJ141" s="62">
        <f t="shared" si="192"/>
        <v>0</v>
      </c>
      <c r="AK141" s="62">
        <f t="shared" si="193"/>
        <v>0</v>
      </c>
      <c r="AL141" s="62">
        <f t="shared" si="194"/>
        <v>0</v>
      </c>
      <c r="AN141" s="64">
        <v>21</v>
      </c>
      <c r="AO141" s="64">
        <f t="shared" si="195"/>
        <v>0</v>
      </c>
      <c r="AP141" s="64">
        <f t="shared" si="196"/>
        <v>0</v>
      </c>
      <c r="AQ141" s="65" t="s">
        <v>13</v>
      </c>
      <c r="AV141" s="64">
        <f t="shared" si="197"/>
        <v>0</v>
      </c>
      <c r="AW141" s="64">
        <f t="shared" si="198"/>
        <v>0</v>
      </c>
      <c r="AX141" s="64">
        <f t="shared" si="199"/>
        <v>0</v>
      </c>
      <c r="AY141" s="66" t="s">
        <v>1636</v>
      </c>
      <c r="AZ141" s="66" t="s">
        <v>1679</v>
      </c>
      <c r="BA141" s="39" t="s">
        <v>1716</v>
      </c>
      <c r="BC141" s="64">
        <f t="shared" si="200"/>
        <v>0</v>
      </c>
      <c r="BD141" s="64">
        <f t="shared" si="201"/>
        <v>0</v>
      </c>
      <c r="BE141" s="64">
        <v>0</v>
      </c>
      <c r="BF141" s="64">
        <f t="shared" si="202"/>
        <v>0</v>
      </c>
      <c r="BH141" s="62">
        <f t="shared" si="203"/>
        <v>0</v>
      </c>
      <c r="BI141" s="62">
        <f t="shared" si="204"/>
        <v>0</v>
      </c>
      <c r="BJ141" s="62">
        <f t="shared" si="205"/>
        <v>0</v>
      </c>
      <c r="BK141" s="62" t="s">
        <v>1725</v>
      </c>
      <c r="BL141" s="64">
        <v>725</v>
      </c>
    </row>
    <row r="142" spans="1:64" s="38" customFormat="1" ht="19.5" customHeight="1">
      <c r="A142" s="60" t="s">
        <v>120</v>
      </c>
      <c r="B142" s="61" t="s">
        <v>519</v>
      </c>
      <c r="C142" s="61" t="s">
        <v>641</v>
      </c>
      <c r="D142" s="142" t="s">
        <v>1159</v>
      </c>
      <c r="E142" s="143"/>
      <c r="F142" s="61" t="s">
        <v>1583</v>
      </c>
      <c r="G142" s="62">
        <v>22</v>
      </c>
      <c r="H142" s="62">
        <v>0</v>
      </c>
      <c r="I142" s="62">
        <f t="shared" si="180"/>
        <v>0</v>
      </c>
      <c r="J142" s="62">
        <f t="shared" si="181"/>
        <v>0</v>
      </c>
      <c r="K142" s="62">
        <f t="shared" si="182"/>
        <v>0</v>
      </c>
      <c r="L142" s="62">
        <v>0</v>
      </c>
      <c r="M142" s="62">
        <f t="shared" si="183"/>
        <v>0</v>
      </c>
      <c r="N142" s="63"/>
      <c r="O142" s="54"/>
      <c r="Z142" s="64">
        <f t="shared" si="184"/>
        <v>0</v>
      </c>
      <c r="AB142" s="64">
        <f t="shared" si="185"/>
        <v>0</v>
      </c>
      <c r="AC142" s="64">
        <f t="shared" si="186"/>
        <v>0</v>
      </c>
      <c r="AD142" s="64">
        <f t="shared" si="187"/>
        <v>0</v>
      </c>
      <c r="AE142" s="64">
        <f t="shared" si="188"/>
        <v>0</v>
      </c>
      <c r="AF142" s="64">
        <f t="shared" si="189"/>
        <v>0</v>
      </c>
      <c r="AG142" s="64">
        <f t="shared" si="190"/>
        <v>0</v>
      </c>
      <c r="AH142" s="64">
        <f t="shared" si="191"/>
        <v>0</v>
      </c>
      <c r="AI142" s="39" t="s">
        <v>519</v>
      </c>
      <c r="AJ142" s="62">
        <f t="shared" si="192"/>
        <v>0</v>
      </c>
      <c r="AK142" s="62">
        <f t="shared" si="193"/>
        <v>0</v>
      </c>
      <c r="AL142" s="62">
        <f t="shared" si="194"/>
        <v>0</v>
      </c>
      <c r="AN142" s="64">
        <v>21</v>
      </c>
      <c r="AO142" s="64">
        <f t="shared" si="195"/>
        <v>0</v>
      </c>
      <c r="AP142" s="64">
        <f t="shared" si="196"/>
        <v>0</v>
      </c>
      <c r="AQ142" s="65" t="s">
        <v>13</v>
      </c>
      <c r="AV142" s="64">
        <f t="shared" si="197"/>
        <v>0</v>
      </c>
      <c r="AW142" s="64">
        <f t="shared" si="198"/>
        <v>0</v>
      </c>
      <c r="AX142" s="64">
        <f t="shared" si="199"/>
        <v>0</v>
      </c>
      <c r="AY142" s="66" t="s">
        <v>1636</v>
      </c>
      <c r="AZ142" s="66" t="s">
        <v>1679</v>
      </c>
      <c r="BA142" s="39" t="s">
        <v>1716</v>
      </c>
      <c r="BC142" s="64">
        <f t="shared" si="200"/>
        <v>0</v>
      </c>
      <c r="BD142" s="64">
        <f t="shared" si="201"/>
        <v>0</v>
      </c>
      <c r="BE142" s="64">
        <v>0</v>
      </c>
      <c r="BF142" s="64">
        <f t="shared" si="202"/>
        <v>0</v>
      </c>
      <c r="BH142" s="62">
        <f t="shared" si="203"/>
        <v>0</v>
      </c>
      <c r="BI142" s="62">
        <f t="shared" si="204"/>
        <v>0</v>
      </c>
      <c r="BJ142" s="62">
        <f t="shared" si="205"/>
        <v>0</v>
      </c>
      <c r="BK142" s="62" t="s">
        <v>1725</v>
      </c>
      <c r="BL142" s="64">
        <v>725</v>
      </c>
    </row>
    <row r="143" spans="1:64" s="38" customFormat="1" ht="19.5" customHeight="1">
      <c r="A143" s="60" t="s">
        <v>121</v>
      </c>
      <c r="B143" s="61" t="s">
        <v>519</v>
      </c>
      <c r="C143" s="61" t="s">
        <v>642</v>
      </c>
      <c r="D143" s="142" t="s">
        <v>1160</v>
      </c>
      <c r="E143" s="143"/>
      <c r="F143" s="61" t="s">
        <v>1583</v>
      </c>
      <c r="G143" s="62">
        <v>3</v>
      </c>
      <c r="H143" s="62">
        <v>0</v>
      </c>
      <c r="I143" s="62">
        <f t="shared" si="180"/>
        <v>0</v>
      </c>
      <c r="J143" s="62">
        <f t="shared" si="181"/>
        <v>0</v>
      </c>
      <c r="K143" s="62">
        <f t="shared" si="182"/>
        <v>0</v>
      </c>
      <c r="L143" s="62">
        <v>0</v>
      </c>
      <c r="M143" s="62">
        <f t="shared" si="183"/>
        <v>0</v>
      </c>
      <c r="N143" s="63"/>
      <c r="O143" s="54"/>
      <c r="Z143" s="64">
        <f t="shared" si="184"/>
        <v>0</v>
      </c>
      <c r="AB143" s="64">
        <f t="shared" si="185"/>
        <v>0</v>
      </c>
      <c r="AC143" s="64">
        <f t="shared" si="186"/>
        <v>0</v>
      </c>
      <c r="AD143" s="64">
        <f t="shared" si="187"/>
        <v>0</v>
      </c>
      <c r="AE143" s="64">
        <f t="shared" si="188"/>
        <v>0</v>
      </c>
      <c r="AF143" s="64">
        <f t="shared" si="189"/>
        <v>0</v>
      </c>
      <c r="AG143" s="64">
        <f t="shared" si="190"/>
        <v>0</v>
      </c>
      <c r="AH143" s="64">
        <f t="shared" si="191"/>
        <v>0</v>
      </c>
      <c r="AI143" s="39" t="s">
        <v>519</v>
      </c>
      <c r="AJ143" s="62">
        <f t="shared" si="192"/>
        <v>0</v>
      </c>
      <c r="AK143" s="62">
        <f t="shared" si="193"/>
        <v>0</v>
      </c>
      <c r="AL143" s="62">
        <f t="shared" si="194"/>
        <v>0</v>
      </c>
      <c r="AN143" s="64">
        <v>21</v>
      </c>
      <c r="AO143" s="64">
        <f t="shared" si="195"/>
        <v>0</v>
      </c>
      <c r="AP143" s="64">
        <f t="shared" si="196"/>
        <v>0</v>
      </c>
      <c r="AQ143" s="65" t="s">
        <v>13</v>
      </c>
      <c r="AV143" s="64">
        <f t="shared" si="197"/>
        <v>0</v>
      </c>
      <c r="AW143" s="64">
        <f t="shared" si="198"/>
        <v>0</v>
      </c>
      <c r="AX143" s="64">
        <f t="shared" si="199"/>
        <v>0</v>
      </c>
      <c r="AY143" s="66" t="s">
        <v>1636</v>
      </c>
      <c r="AZ143" s="66" t="s">
        <v>1679</v>
      </c>
      <c r="BA143" s="39" t="s">
        <v>1716</v>
      </c>
      <c r="BC143" s="64">
        <f t="shared" si="200"/>
        <v>0</v>
      </c>
      <c r="BD143" s="64">
        <f t="shared" si="201"/>
        <v>0</v>
      </c>
      <c r="BE143" s="64">
        <v>0</v>
      </c>
      <c r="BF143" s="64">
        <f t="shared" si="202"/>
        <v>0</v>
      </c>
      <c r="BH143" s="62">
        <f t="shared" si="203"/>
        <v>0</v>
      </c>
      <c r="BI143" s="62">
        <f t="shared" si="204"/>
        <v>0</v>
      </c>
      <c r="BJ143" s="62">
        <f t="shared" si="205"/>
        <v>0</v>
      </c>
      <c r="BK143" s="62" t="s">
        <v>1725</v>
      </c>
      <c r="BL143" s="64">
        <v>725</v>
      </c>
    </row>
    <row r="144" spans="1:64" s="38" customFormat="1" ht="19.5" customHeight="1">
      <c r="A144" s="60" t="s">
        <v>122</v>
      </c>
      <c r="B144" s="61" t="s">
        <v>519</v>
      </c>
      <c r="C144" s="61" t="s">
        <v>643</v>
      </c>
      <c r="D144" s="142" t="s">
        <v>1161</v>
      </c>
      <c r="E144" s="143"/>
      <c r="F144" s="61" t="s">
        <v>1583</v>
      </c>
      <c r="G144" s="62">
        <v>1</v>
      </c>
      <c r="H144" s="62">
        <v>0</v>
      </c>
      <c r="I144" s="62">
        <f t="shared" si="180"/>
        <v>0</v>
      </c>
      <c r="J144" s="62">
        <f t="shared" si="181"/>
        <v>0</v>
      </c>
      <c r="K144" s="62">
        <f t="shared" si="182"/>
        <v>0</v>
      </c>
      <c r="L144" s="62">
        <v>0</v>
      </c>
      <c r="M144" s="62">
        <f t="shared" si="183"/>
        <v>0</v>
      </c>
      <c r="N144" s="63"/>
      <c r="O144" s="54"/>
      <c r="Z144" s="64">
        <f t="shared" si="184"/>
        <v>0</v>
      </c>
      <c r="AB144" s="64">
        <f t="shared" si="185"/>
        <v>0</v>
      </c>
      <c r="AC144" s="64">
        <f t="shared" si="186"/>
        <v>0</v>
      </c>
      <c r="AD144" s="64">
        <f t="shared" si="187"/>
        <v>0</v>
      </c>
      <c r="AE144" s="64">
        <f t="shared" si="188"/>
        <v>0</v>
      </c>
      <c r="AF144" s="64">
        <f t="shared" si="189"/>
        <v>0</v>
      </c>
      <c r="AG144" s="64">
        <f t="shared" si="190"/>
        <v>0</v>
      </c>
      <c r="AH144" s="64">
        <f t="shared" si="191"/>
        <v>0</v>
      </c>
      <c r="AI144" s="39" t="s">
        <v>519</v>
      </c>
      <c r="AJ144" s="62">
        <f t="shared" si="192"/>
        <v>0</v>
      </c>
      <c r="AK144" s="62">
        <f t="shared" si="193"/>
        <v>0</v>
      </c>
      <c r="AL144" s="62">
        <f t="shared" si="194"/>
        <v>0</v>
      </c>
      <c r="AN144" s="64">
        <v>21</v>
      </c>
      <c r="AO144" s="64">
        <f t="shared" si="195"/>
        <v>0</v>
      </c>
      <c r="AP144" s="64">
        <f t="shared" si="196"/>
        <v>0</v>
      </c>
      <c r="AQ144" s="65" t="s">
        <v>13</v>
      </c>
      <c r="AV144" s="64">
        <f t="shared" si="197"/>
        <v>0</v>
      </c>
      <c r="AW144" s="64">
        <f t="shared" si="198"/>
        <v>0</v>
      </c>
      <c r="AX144" s="64">
        <f t="shared" si="199"/>
        <v>0</v>
      </c>
      <c r="AY144" s="66" t="s">
        <v>1636</v>
      </c>
      <c r="AZ144" s="66" t="s">
        <v>1679</v>
      </c>
      <c r="BA144" s="39" t="s">
        <v>1716</v>
      </c>
      <c r="BC144" s="64">
        <f t="shared" si="200"/>
        <v>0</v>
      </c>
      <c r="BD144" s="64">
        <f t="shared" si="201"/>
        <v>0</v>
      </c>
      <c r="BE144" s="64">
        <v>0</v>
      </c>
      <c r="BF144" s="64">
        <f t="shared" si="202"/>
        <v>0</v>
      </c>
      <c r="BH144" s="62">
        <f t="shared" si="203"/>
        <v>0</v>
      </c>
      <c r="BI144" s="62">
        <f t="shared" si="204"/>
        <v>0</v>
      </c>
      <c r="BJ144" s="62">
        <f t="shared" si="205"/>
        <v>0</v>
      </c>
      <c r="BK144" s="62" t="s">
        <v>1725</v>
      </c>
      <c r="BL144" s="64">
        <v>725</v>
      </c>
    </row>
    <row r="145" spans="1:64" s="38" customFormat="1" ht="19.5" customHeight="1">
      <c r="A145" s="60" t="s">
        <v>123</v>
      </c>
      <c r="B145" s="61" t="s">
        <v>519</v>
      </c>
      <c r="C145" s="61" t="s">
        <v>644</v>
      </c>
      <c r="D145" s="142" t="s">
        <v>1162</v>
      </c>
      <c r="E145" s="143"/>
      <c r="F145" s="61" t="s">
        <v>1583</v>
      </c>
      <c r="G145" s="62">
        <v>2</v>
      </c>
      <c r="H145" s="62">
        <v>0</v>
      </c>
      <c r="I145" s="62">
        <f t="shared" si="180"/>
        <v>0</v>
      </c>
      <c r="J145" s="62">
        <f t="shared" si="181"/>
        <v>0</v>
      </c>
      <c r="K145" s="62">
        <f t="shared" si="182"/>
        <v>0</v>
      </c>
      <c r="L145" s="62">
        <v>0</v>
      </c>
      <c r="M145" s="62">
        <f t="shared" si="183"/>
        <v>0</v>
      </c>
      <c r="N145" s="63"/>
      <c r="O145" s="54"/>
      <c r="Z145" s="64">
        <f t="shared" si="184"/>
        <v>0</v>
      </c>
      <c r="AB145" s="64">
        <f t="shared" si="185"/>
        <v>0</v>
      </c>
      <c r="AC145" s="64">
        <f t="shared" si="186"/>
        <v>0</v>
      </c>
      <c r="AD145" s="64">
        <f t="shared" si="187"/>
        <v>0</v>
      </c>
      <c r="AE145" s="64">
        <f t="shared" si="188"/>
        <v>0</v>
      </c>
      <c r="AF145" s="64">
        <f t="shared" si="189"/>
        <v>0</v>
      </c>
      <c r="AG145" s="64">
        <f t="shared" si="190"/>
        <v>0</v>
      </c>
      <c r="AH145" s="64">
        <f t="shared" si="191"/>
        <v>0</v>
      </c>
      <c r="AI145" s="39" t="s">
        <v>519</v>
      </c>
      <c r="AJ145" s="62">
        <f t="shared" si="192"/>
        <v>0</v>
      </c>
      <c r="AK145" s="62">
        <f t="shared" si="193"/>
        <v>0</v>
      </c>
      <c r="AL145" s="62">
        <f t="shared" si="194"/>
        <v>0</v>
      </c>
      <c r="AN145" s="64">
        <v>21</v>
      </c>
      <c r="AO145" s="64">
        <f t="shared" si="195"/>
        <v>0</v>
      </c>
      <c r="AP145" s="64">
        <f t="shared" si="196"/>
        <v>0</v>
      </c>
      <c r="AQ145" s="65" t="s">
        <v>13</v>
      </c>
      <c r="AV145" s="64">
        <f t="shared" si="197"/>
        <v>0</v>
      </c>
      <c r="AW145" s="64">
        <f t="shared" si="198"/>
        <v>0</v>
      </c>
      <c r="AX145" s="64">
        <f t="shared" si="199"/>
        <v>0</v>
      </c>
      <c r="AY145" s="66" t="s">
        <v>1636</v>
      </c>
      <c r="AZ145" s="66" t="s">
        <v>1679</v>
      </c>
      <c r="BA145" s="39" t="s">
        <v>1716</v>
      </c>
      <c r="BC145" s="64">
        <f t="shared" si="200"/>
        <v>0</v>
      </c>
      <c r="BD145" s="64">
        <f t="shared" si="201"/>
        <v>0</v>
      </c>
      <c r="BE145" s="64">
        <v>0</v>
      </c>
      <c r="BF145" s="64">
        <f t="shared" si="202"/>
        <v>0</v>
      </c>
      <c r="BH145" s="62">
        <f t="shared" si="203"/>
        <v>0</v>
      </c>
      <c r="BI145" s="62">
        <f t="shared" si="204"/>
        <v>0</v>
      </c>
      <c r="BJ145" s="62">
        <f t="shared" si="205"/>
        <v>0</v>
      </c>
      <c r="BK145" s="62" t="s">
        <v>1725</v>
      </c>
      <c r="BL145" s="64">
        <v>725</v>
      </c>
    </row>
    <row r="146" spans="1:64" s="38" customFormat="1" ht="19.5" customHeight="1">
      <c r="A146" s="60" t="s">
        <v>124</v>
      </c>
      <c r="B146" s="61" t="s">
        <v>519</v>
      </c>
      <c r="C146" s="61" t="s">
        <v>645</v>
      </c>
      <c r="D146" s="142" t="s">
        <v>1163</v>
      </c>
      <c r="E146" s="143"/>
      <c r="F146" s="61" t="s">
        <v>1583</v>
      </c>
      <c r="G146" s="62">
        <v>2</v>
      </c>
      <c r="H146" s="62">
        <v>0</v>
      </c>
      <c r="I146" s="62">
        <f t="shared" si="180"/>
        <v>0</v>
      </c>
      <c r="J146" s="62">
        <f t="shared" si="181"/>
        <v>0</v>
      </c>
      <c r="K146" s="62">
        <f t="shared" si="182"/>
        <v>0</v>
      </c>
      <c r="L146" s="62">
        <v>0</v>
      </c>
      <c r="M146" s="62">
        <f t="shared" si="183"/>
        <v>0</v>
      </c>
      <c r="N146" s="63"/>
      <c r="O146" s="54"/>
      <c r="Z146" s="64">
        <f t="shared" si="184"/>
        <v>0</v>
      </c>
      <c r="AB146" s="64">
        <f t="shared" si="185"/>
        <v>0</v>
      </c>
      <c r="AC146" s="64">
        <f t="shared" si="186"/>
        <v>0</v>
      </c>
      <c r="AD146" s="64">
        <f t="shared" si="187"/>
        <v>0</v>
      </c>
      <c r="AE146" s="64">
        <f t="shared" si="188"/>
        <v>0</v>
      </c>
      <c r="AF146" s="64">
        <f t="shared" si="189"/>
        <v>0</v>
      </c>
      <c r="AG146" s="64">
        <f t="shared" si="190"/>
        <v>0</v>
      </c>
      <c r="AH146" s="64">
        <f t="shared" si="191"/>
        <v>0</v>
      </c>
      <c r="AI146" s="39" t="s">
        <v>519</v>
      </c>
      <c r="AJ146" s="62">
        <f t="shared" si="192"/>
        <v>0</v>
      </c>
      <c r="AK146" s="62">
        <f t="shared" si="193"/>
        <v>0</v>
      </c>
      <c r="AL146" s="62">
        <f t="shared" si="194"/>
        <v>0</v>
      </c>
      <c r="AN146" s="64">
        <v>21</v>
      </c>
      <c r="AO146" s="64">
        <f t="shared" si="195"/>
        <v>0</v>
      </c>
      <c r="AP146" s="64">
        <f t="shared" si="196"/>
        <v>0</v>
      </c>
      <c r="AQ146" s="65" t="s">
        <v>13</v>
      </c>
      <c r="AV146" s="64">
        <f t="shared" si="197"/>
        <v>0</v>
      </c>
      <c r="AW146" s="64">
        <f t="shared" si="198"/>
        <v>0</v>
      </c>
      <c r="AX146" s="64">
        <f t="shared" si="199"/>
        <v>0</v>
      </c>
      <c r="AY146" s="66" t="s">
        <v>1636</v>
      </c>
      <c r="AZ146" s="66" t="s">
        <v>1679</v>
      </c>
      <c r="BA146" s="39" t="s">
        <v>1716</v>
      </c>
      <c r="BC146" s="64">
        <f t="shared" si="200"/>
        <v>0</v>
      </c>
      <c r="BD146" s="64">
        <f t="shared" si="201"/>
        <v>0</v>
      </c>
      <c r="BE146" s="64">
        <v>0</v>
      </c>
      <c r="BF146" s="64">
        <f t="shared" si="202"/>
        <v>0</v>
      </c>
      <c r="BH146" s="62">
        <f t="shared" si="203"/>
        <v>0</v>
      </c>
      <c r="BI146" s="62">
        <f t="shared" si="204"/>
        <v>0</v>
      </c>
      <c r="BJ146" s="62">
        <f t="shared" si="205"/>
        <v>0</v>
      </c>
      <c r="BK146" s="62" t="s">
        <v>1725</v>
      </c>
      <c r="BL146" s="64">
        <v>725</v>
      </c>
    </row>
    <row r="147" spans="1:64" s="38" customFormat="1" ht="19.5" customHeight="1">
      <c r="A147" s="60" t="s">
        <v>125</v>
      </c>
      <c r="B147" s="61" t="s">
        <v>519</v>
      </c>
      <c r="C147" s="61" t="s">
        <v>646</v>
      </c>
      <c r="D147" s="142" t="s">
        <v>1164</v>
      </c>
      <c r="E147" s="143"/>
      <c r="F147" s="61" t="s">
        <v>1583</v>
      </c>
      <c r="G147" s="62">
        <v>2</v>
      </c>
      <c r="H147" s="62">
        <v>0</v>
      </c>
      <c r="I147" s="62">
        <f t="shared" si="180"/>
        <v>0</v>
      </c>
      <c r="J147" s="62">
        <f t="shared" si="181"/>
        <v>0</v>
      </c>
      <c r="K147" s="62">
        <f t="shared" si="182"/>
        <v>0</v>
      </c>
      <c r="L147" s="62">
        <v>0</v>
      </c>
      <c r="M147" s="62">
        <f t="shared" si="183"/>
        <v>0</v>
      </c>
      <c r="N147" s="63"/>
      <c r="O147" s="54"/>
      <c r="Z147" s="64">
        <f t="shared" si="184"/>
        <v>0</v>
      </c>
      <c r="AB147" s="64">
        <f t="shared" si="185"/>
        <v>0</v>
      </c>
      <c r="AC147" s="64">
        <f t="shared" si="186"/>
        <v>0</v>
      </c>
      <c r="AD147" s="64">
        <f t="shared" si="187"/>
        <v>0</v>
      </c>
      <c r="AE147" s="64">
        <f t="shared" si="188"/>
        <v>0</v>
      </c>
      <c r="AF147" s="64">
        <f t="shared" si="189"/>
        <v>0</v>
      </c>
      <c r="AG147" s="64">
        <f t="shared" si="190"/>
        <v>0</v>
      </c>
      <c r="AH147" s="64">
        <f t="shared" si="191"/>
        <v>0</v>
      </c>
      <c r="AI147" s="39" t="s">
        <v>519</v>
      </c>
      <c r="AJ147" s="62">
        <f t="shared" si="192"/>
        <v>0</v>
      </c>
      <c r="AK147" s="62">
        <f t="shared" si="193"/>
        <v>0</v>
      </c>
      <c r="AL147" s="62">
        <f t="shared" si="194"/>
        <v>0</v>
      </c>
      <c r="AN147" s="64">
        <v>21</v>
      </c>
      <c r="AO147" s="64">
        <f t="shared" si="195"/>
        <v>0</v>
      </c>
      <c r="AP147" s="64">
        <f t="shared" si="196"/>
        <v>0</v>
      </c>
      <c r="AQ147" s="65" t="s">
        <v>13</v>
      </c>
      <c r="AV147" s="64">
        <f t="shared" si="197"/>
        <v>0</v>
      </c>
      <c r="AW147" s="64">
        <f t="shared" si="198"/>
        <v>0</v>
      </c>
      <c r="AX147" s="64">
        <f t="shared" si="199"/>
        <v>0</v>
      </c>
      <c r="AY147" s="66" t="s">
        <v>1636</v>
      </c>
      <c r="AZ147" s="66" t="s">
        <v>1679</v>
      </c>
      <c r="BA147" s="39" t="s">
        <v>1716</v>
      </c>
      <c r="BC147" s="64">
        <f t="shared" si="200"/>
        <v>0</v>
      </c>
      <c r="BD147" s="64">
        <f t="shared" si="201"/>
        <v>0</v>
      </c>
      <c r="BE147" s="64">
        <v>0</v>
      </c>
      <c r="BF147" s="64">
        <f t="shared" si="202"/>
        <v>0</v>
      </c>
      <c r="BH147" s="62">
        <f t="shared" si="203"/>
        <v>0</v>
      </c>
      <c r="BI147" s="62">
        <f t="shared" si="204"/>
        <v>0</v>
      </c>
      <c r="BJ147" s="62">
        <f t="shared" si="205"/>
        <v>0</v>
      </c>
      <c r="BK147" s="62" t="s">
        <v>1725</v>
      </c>
      <c r="BL147" s="64">
        <v>725</v>
      </c>
    </row>
    <row r="148" spans="1:64" s="38" customFormat="1" ht="19.5" customHeight="1">
      <c r="A148" s="60" t="s">
        <v>126</v>
      </c>
      <c r="B148" s="61" t="s">
        <v>519</v>
      </c>
      <c r="C148" s="61" t="s">
        <v>647</v>
      </c>
      <c r="D148" s="142" t="s">
        <v>1165</v>
      </c>
      <c r="E148" s="143"/>
      <c r="F148" s="61" t="s">
        <v>1583</v>
      </c>
      <c r="G148" s="62">
        <v>8</v>
      </c>
      <c r="H148" s="62">
        <v>0</v>
      </c>
      <c r="I148" s="62">
        <f t="shared" si="180"/>
        <v>0</v>
      </c>
      <c r="J148" s="62">
        <f t="shared" si="181"/>
        <v>0</v>
      </c>
      <c r="K148" s="62">
        <f t="shared" si="182"/>
        <v>0</v>
      </c>
      <c r="L148" s="62">
        <v>0</v>
      </c>
      <c r="M148" s="62">
        <f t="shared" si="183"/>
        <v>0</v>
      </c>
      <c r="N148" s="63"/>
      <c r="O148" s="54"/>
      <c r="Z148" s="64">
        <f t="shared" si="184"/>
        <v>0</v>
      </c>
      <c r="AB148" s="64">
        <f t="shared" si="185"/>
        <v>0</v>
      </c>
      <c r="AC148" s="64">
        <f t="shared" si="186"/>
        <v>0</v>
      </c>
      <c r="AD148" s="64">
        <f t="shared" si="187"/>
        <v>0</v>
      </c>
      <c r="AE148" s="64">
        <f t="shared" si="188"/>
        <v>0</v>
      </c>
      <c r="AF148" s="64">
        <f t="shared" si="189"/>
        <v>0</v>
      </c>
      <c r="AG148" s="64">
        <f t="shared" si="190"/>
        <v>0</v>
      </c>
      <c r="AH148" s="64">
        <f t="shared" si="191"/>
        <v>0</v>
      </c>
      <c r="AI148" s="39" t="s">
        <v>519</v>
      </c>
      <c r="AJ148" s="62">
        <f t="shared" si="192"/>
        <v>0</v>
      </c>
      <c r="AK148" s="62">
        <f t="shared" si="193"/>
        <v>0</v>
      </c>
      <c r="AL148" s="62">
        <f t="shared" si="194"/>
        <v>0</v>
      </c>
      <c r="AN148" s="64">
        <v>21</v>
      </c>
      <c r="AO148" s="64">
        <f t="shared" si="195"/>
        <v>0</v>
      </c>
      <c r="AP148" s="64">
        <f t="shared" si="196"/>
        <v>0</v>
      </c>
      <c r="AQ148" s="65" t="s">
        <v>13</v>
      </c>
      <c r="AV148" s="64">
        <f t="shared" si="197"/>
        <v>0</v>
      </c>
      <c r="AW148" s="64">
        <f t="shared" si="198"/>
        <v>0</v>
      </c>
      <c r="AX148" s="64">
        <f t="shared" si="199"/>
        <v>0</v>
      </c>
      <c r="AY148" s="66" t="s">
        <v>1636</v>
      </c>
      <c r="AZ148" s="66" t="s">
        <v>1679</v>
      </c>
      <c r="BA148" s="39" t="s">
        <v>1716</v>
      </c>
      <c r="BC148" s="64">
        <f t="shared" si="200"/>
        <v>0</v>
      </c>
      <c r="BD148" s="64">
        <f t="shared" si="201"/>
        <v>0</v>
      </c>
      <c r="BE148" s="64">
        <v>0</v>
      </c>
      <c r="BF148" s="64">
        <f t="shared" si="202"/>
        <v>0</v>
      </c>
      <c r="BH148" s="62">
        <f t="shared" si="203"/>
        <v>0</v>
      </c>
      <c r="BI148" s="62">
        <f t="shared" si="204"/>
        <v>0</v>
      </c>
      <c r="BJ148" s="62">
        <f t="shared" si="205"/>
        <v>0</v>
      </c>
      <c r="BK148" s="62" t="s">
        <v>1725</v>
      </c>
      <c r="BL148" s="64">
        <v>725</v>
      </c>
    </row>
    <row r="149" spans="1:64" s="38" customFormat="1" ht="19.5" customHeight="1">
      <c r="A149" s="60" t="s">
        <v>127</v>
      </c>
      <c r="B149" s="61" t="s">
        <v>519</v>
      </c>
      <c r="C149" s="61" t="s">
        <v>648</v>
      </c>
      <c r="D149" s="142" t="s">
        <v>1166</v>
      </c>
      <c r="E149" s="143"/>
      <c r="F149" s="61" t="s">
        <v>1583</v>
      </c>
      <c r="G149" s="62">
        <v>8</v>
      </c>
      <c r="H149" s="62">
        <v>0</v>
      </c>
      <c r="I149" s="62">
        <f t="shared" si="180"/>
        <v>0</v>
      </c>
      <c r="J149" s="62">
        <f t="shared" si="181"/>
        <v>0</v>
      </c>
      <c r="K149" s="62">
        <f t="shared" si="182"/>
        <v>0</v>
      </c>
      <c r="L149" s="62">
        <v>0</v>
      </c>
      <c r="M149" s="62">
        <f t="shared" si="183"/>
        <v>0</v>
      </c>
      <c r="N149" s="63"/>
      <c r="O149" s="54"/>
      <c r="Z149" s="64">
        <f t="shared" si="184"/>
        <v>0</v>
      </c>
      <c r="AB149" s="64">
        <f t="shared" si="185"/>
        <v>0</v>
      </c>
      <c r="AC149" s="64">
        <f t="shared" si="186"/>
        <v>0</v>
      </c>
      <c r="AD149" s="64">
        <f t="shared" si="187"/>
        <v>0</v>
      </c>
      <c r="AE149" s="64">
        <f t="shared" si="188"/>
        <v>0</v>
      </c>
      <c r="AF149" s="64">
        <f t="shared" si="189"/>
        <v>0</v>
      </c>
      <c r="AG149" s="64">
        <f t="shared" si="190"/>
        <v>0</v>
      </c>
      <c r="AH149" s="64">
        <f t="shared" si="191"/>
        <v>0</v>
      </c>
      <c r="AI149" s="39" t="s">
        <v>519</v>
      </c>
      <c r="AJ149" s="62">
        <f t="shared" si="192"/>
        <v>0</v>
      </c>
      <c r="AK149" s="62">
        <f t="shared" si="193"/>
        <v>0</v>
      </c>
      <c r="AL149" s="62">
        <f t="shared" si="194"/>
        <v>0</v>
      </c>
      <c r="AN149" s="64">
        <v>21</v>
      </c>
      <c r="AO149" s="64">
        <f t="shared" si="195"/>
        <v>0</v>
      </c>
      <c r="AP149" s="64">
        <f t="shared" si="196"/>
        <v>0</v>
      </c>
      <c r="AQ149" s="65" t="s">
        <v>13</v>
      </c>
      <c r="AV149" s="64">
        <f t="shared" si="197"/>
        <v>0</v>
      </c>
      <c r="AW149" s="64">
        <f t="shared" si="198"/>
        <v>0</v>
      </c>
      <c r="AX149" s="64">
        <f t="shared" si="199"/>
        <v>0</v>
      </c>
      <c r="AY149" s="66" t="s">
        <v>1636</v>
      </c>
      <c r="AZ149" s="66" t="s">
        <v>1679</v>
      </c>
      <c r="BA149" s="39" t="s">
        <v>1716</v>
      </c>
      <c r="BC149" s="64">
        <f t="shared" si="200"/>
        <v>0</v>
      </c>
      <c r="BD149" s="64">
        <f t="shared" si="201"/>
        <v>0</v>
      </c>
      <c r="BE149" s="64">
        <v>0</v>
      </c>
      <c r="BF149" s="64">
        <f t="shared" si="202"/>
        <v>0</v>
      </c>
      <c r="BH149" s="62">
        <f t="shared" si="203"/>
        <v>0</v>
      </c>
      <c r="BI149" s="62">
        <f t="shared" si="204"/>
        <v>0</v>
      </c>
      <c r="BJ149" s="62">
        <f t="shared" si="205"/>
        <v>0</v>
      </c>
      <c r="BK149" s="62" t="s">
        <v>1725</v>
      </c>
      <c r="BL149" s="64">
        <v>725</v>
      </c>
    </row>
    <row r="150" spans="1:64" s="38" customFormat="1" ht="19.5" customHeight="1">
      <c r="A150" s="60" t="s">
        <v>128</v>
      </c>
      <c r="B150" s="61" t="s">
        <v>519</v>
      </c>
      <c r="C150" s="61" t="s">
        <v>649</v>
      </c>
      <c r="D150" s="142" t="s">
        <v>1167</v>
      </c>
      <c r="E150" s="143"/>
      <c r="F150" s="61" t="s">
        <v>1583</v>
      </c>
      <c r="G150" s="62">
        <v>8</v>
      </c>
      <c r="H150" s="62">
        <v>0</v>
      </c>
      <c r="I150" s="62">
        <f t="shared" si="180"/>
        <v>0</v>
      </c>
      <c r="J150" s="62">
        <f t="shared" si="181"/>
        <v>0</v>
      </c>
      <c r="K150" s="62">
        <f t="shared" si="182"/>
        <v>0</v>
      </c>
      <c r="L150" s="62">
        <v>0</v>
      </c>
      <c r="M150" s="62">
        <f t="shared" si="183"/>
        <v>0</v>
      </c>
      <c r="N150" s="63"/>
      <c r="O150" s="54"/>
      <c r="Z150" s="64">
        <f t="shared" si="184"/>
        <v>0</v>
      </c>
      <c r="AB150" s="64">
        <f t="shared" si="185"/>
        <v>0</v>
      </c>
      <c r="AC150" s="64">
        <f t="shared" si="186"/>
        <v>0</v>
      </c>
      <c r="AD150" s="64">
        <f t="shared" si="187"/>
        <v>0</v>
      </c>
      <c r="AE150" s="64">
        <f t="shared" si="188"/>
        <v>0</v>
      </c>
      <c r="AF150" s="64">
        <f t="shared" si="189"/>
        <v>0</v>
      </c>
      <c r="AG150" s="64">
        <f t="shared" si="190"/>
        <v>0</v>
      </c>
      <c r="AH150" s="64">
        <f t="shared" si="191"/>
        <v>0</v>
      </c>
      <c r="AI150" s="39" t="s">
        <v>519</v>
      </c>
      <c r="AJ150" s="62">
        <f t="shared" si="192"/>
        <v>0</v>
      </c>
      <c r="AK150" s="62">
        <f t="shared" si="193"/>
        <v>0</v>
      </c>
      <c r="AL150" s="62">
        <f t="shared" si="194"/>
        <v>0</v>
      </c>
      <c r="AN150" s="64">
        <v>21</v>
      </c>
      <c r="AO150" s="64">
        <f t="shared" si="195"/>
        <v>0</v>
      </c>
      <c r="AP150" s="64">
        <f t="shared" si="196"/>
        <v>0</v>
      </c>
      <c r="AQ150" s="65" t="s">
        <v>13</v>
      </c>
      <c r="AV150" s="64">
        <f t="shared" si="197"/>
        <v>0</v>
      </c>
      <c r="AW150" s="64">
        <f t="shared" si="198"/>
        <v>0</v>
      </c>
      <c r="AX150" s="64">
        <f t="shared" si="199"/>
        <v>0</v>
      </c>
      <c r="AY150" s="66" t="s">
        <v>1636</v>
      </c>
      <c r="AZ150" s="66" t="s">
        <v>1679</v>
      </c>
      <c r="BA150" s="39" t="s">
        <v>1716</v>
      </c>
      <c r="BC150" s="64">
        <f t="shared" si="200"/>
        <v>0</v>
      </c>
      <c r="BD150" s="64">
        <f t="shared" si="201"/>
        <v>0</v>
      </c>
      <c r="BE150" s="64">
        <v>0</v>
      </c>
      <c r="BF150" s="64">
        <f t="shared" si="202"/>
        <v>0</v>
      </c>
      <c r="BH150" s="62">
        <f t="shared" si="203"/>
        <v>0</v>
      </c>
      <c r="BI150" s="62">
        <f t="shared" si="204"/>
        <v>0</v>
      </c>
      <c r="BJ150" s="62">
        <f t="shared" si="205"/>
        <v>0</v>
      </c>
      <c r="BK150" s="62" t="s">
        <v>1725</v>
      </c>
      <c r="BL150" s="64">
        <v>725</v>
      </c>
    </row>
    <row r="151" spans="1:64" s="38" customFormat="1" ht="19.5" customHeight="1">
      <c r="A151" s="60" t="s">
        <v>129</v>
      </c>
      <c r="B151" s="61" t="s">
        <v>519</v>
      </c>
      <c r="C151" s="61" t="s">
        <v>650</v>
      </c>
      <c r="D151" s="142" t="s">
        <v>1168</v>
      </c>
      <c r="E151" s="143"/>
      <c r="F151" s="61" t="s">
        <v>1583</v>
      </c>
      <c r="G151" s="62">
        <v>8</v>
      </c>
      <c r="H151" s="62">
        <v>0</v>
      </c>
      <c r="I151" s="62">
        <f t="shared" si="180"/>
        <v>0</v>
      </c>
      <c r="J151" s="62">
        <f t="shared" si="181"/>
        <v>0</v>
      </c>
      <c r="K151" s="62">
        <f t="shared" si="182"/>
        <v>0</v>
      </c>
      <c r="L151" s="62">
        <v>0</v>
      </c>
      <c r="M151" s="62">
        <f t="shared" si="183"/>
        <v>0</v>
      </c>
      <c r="N151" s="63"/>
      <c r="O151" s="54"/>
      <c r="Z151" s="64">
        <f t="shared" si="184"/>
        <v>0</v>
      </c>
      <c r="AB151" s="64">
        <f t="shared" si="185"/>
        <v>0</v>
      </c>
      <c r="AC151" s="64">
        <f t="shared" si="186"/>
        <v>0</v>
      </c>
      <c r="AD151" s="64">
        <f t="shared" si="187"/>
        <v>0</v>
      </c>
      <c r="AE151" s="64">
        <f t="shared" si="188"/>
        <v>0</v>
      </c>
      <c r="AF151" s="64">
        <f t="shared" si="189"/>
        <v>0</v>
      </c>
      <c r="AG151" s="64">
        <f t="shared" si="190"/>
        <v>0</v>
      </c>
      <c r="AH151" s="64">
        <f t="shared" si="191"/>
        <v>0</v>
      </c>
      <c r="AI151" s="39" t="s">
        <v>519</v>
      </c>
      <c r="AJ151" s="62">
        <f t="shared" si="192"/>
        <v>0</v>
      </c>
      <c r="AK151" s="62">
        <f t="shared" si="193"/>
        <v>0</v>
      </c>
      <c r="AL151" s="62">
        <f t="shared" si="194"/>
        <v>0</v>
      </c>
      <c r="AN151" s="64">
        <v>21</v>
      </c>
      <c r="AO151" s="64">
        <f t="shared" si="195"/>
        <v>0</v>
      </c>
      <c r="AP151" s="64">
        <f t="shared" si="196"/>
        <v>0</v>
      </c>
      <c r="AQ151" s="65" t="s">
        <v>13</v>
      </c>
      <c r="AV151" s="64">
        <f t="shared" si="197"/>
        <v>0</v>
      </c>
      <c r="AW151" s="64">
        <f t="shared" si="198"/>
        <v>0</v>
      </c>
      <c r="AX151" s="64">
        <f t="shared" si="199"/>
        <v>0</v>
      </c>
      <c r="AY151" s="66" t="s">
        <v>1636</v>
      </c>
      <c r="AZ151" s="66" t="s">
        <v>1679</v>
      </c>
      <c r="BA151" s="39" t="s">
        <v>1716</v>
      </c>
      <c r="BC151" s="64">
        <f t="shared" si="200"/>
        <v>0</v>
      </c>
      <c r="BD151" s="64">
        <f t="shared" si="201"/>
        <v>0</v>
      </c>
      <c r="BE151" s="64">
        <v>0</v>
      </c>
      <c r="BF151" s="64">
        <f t="shared" si="202"/>
        <v>0</v>
      </c>
      <c r="BH151" s="62">
        <f t="shared" si="203"/>
        <v>0</v>
      </c>
      <c r="BI151" s="62">
        <f t="shared" si="204"/>
        <v>0</v>
      </c>
      <c r="BJ151" s="62">
        <f t="shared" si="205"/>
        <v>0</v>
      </c>
      <c r="BK151" s="62" t="s">
        <v>1725</v>
      </c>
      <c r="BL151" s="64">
        <v>725</v>
      </c>
    </row>
    <row r="152" spans="1:64" s="38" customFormat="1" ht="19.5" customHeight="1">
      <c r="A152" s="60" t="s">
        <v>130</v>
      </c>
      <c r="B152" s="61" t="s">
        <v>519</v>
      </c>
      <c r="C152" s="61" t="s">
        <v>651</v>
      </c>
      <c r="D152" s="142" t="s">
        <v>1169</v>
      </c>
      <c r="E152" s="143"/>
      <c r="F152" s="61" t="s">
        <v>1586</v>
      </c>
      <c r="G152" s="62">
        <v>1.046</v>
      </c>
      <c r="H152" s="62">
        <v>0</v>
      </c>
      <c r="I152" s="62">
        <f t="shared" si="180"/>
        <v>0</v>
      </c>
      <c r="J152" s="62">
        <f t="shared" si="181"/>
        <v>0</v>
      </c>
      <c r="K152" s="62">
        <f t="shared" si="182"/>
        <v>0</v>
      </c>
      <c r="L152" s="62">
        <v>0</v>
      </c>
      <c r="M152" s="62">
        <f t="shared" si="183"/>
        <v>0</v>
      </c>
      <c r="N152" s="63" t="s">
        <v>1611</v>
      </c>
      <c r="O152" s="54"/>
      <c r="Z152" s="64">
        <f t="shared" si="184"/>
        <v>0</v>
      </c>
      <c r="AB152" s="64">
        <f t="shared" si="185"/>
        <v>0</v>
      </c>
      <c r="AC152" s="64">
        <f t="shared" si="186"/>
        <v>0</v>
      </c>
      <c r="AD152" s="64">
        <f t="shared" si="187"/>
        <v>0</v>
      </c>
      <c r="AE152" s="64">
        <f t="shared" si="188"/>
        <v>0</v>
      </c>
      <c r="AF152" s="64">
        <f t="shared" si="189"/>
        <v>0</v>
      </c>
      <c r="AG152" s="64">
        <f t="shared" si="190"/>
        <v>0</v>
      </c>
      <c r="AH152" s="64">
        <f t="shared" si="191"/>
        <v>0</v>
      </c>
      <c r="AI152" s="39" t="s">
        <v>519</v>
      </c>
      <c r="AJ152" s="62">
        <f t="shared" si="192"/>
        <v>0</v>
      </c>
      <c r="AK152" s="62">
        <f t="shared" si="193"/>
        <v>0</v>
      </c>
      <c r="AL152" s="62">
        <f t="shared" si="194"/>
        <v>0</v>
      </c>
      <c r="AN152" s="64">
        <v>21</v>
      </c>
      <c r="AO152" s="64">
        <f t="shared" si="195"/>
        <v>0</v>
      </c>
      <c r="AP152" s="64">
        <f t="shared" si="196"/>
        <v>0</v>
      </c>
      <c r="AQ152" s="65" t="s">
        <v>11</v>
      </c>
      <c r="AV152" s="64">
        <f t="shared" si="197"/>
        <v>0</v>
      </c>
      <c r="AW152" s="64">
        <f t="shared" si="198"/>
        <v>0</v>
      </c>
      <c r="AX152" s="64">
        <f t="shared" si="199"/>
        <v>0</v>
      </c>
      <c r="AY152" s="66" t="s">
        <v>1636</v>
      </c>
      <c r="AZ152" s="66" t="s">
        <v>1679</v>
      </c>
      <c r="BA152" s="39" t="s">
        <v>1716</v>
      </c>
      <c r="BC152" s="64">
        <f t="shared" si="200"/>
        <v>0</v>
      </c>
      <c r="BD152" s="64">
        <f t="shared" si="201"/>
        <v>0</v>
      </c>
      <c r="BE152" s="64">
        <v>0</v>
      </c>
      <c r="BF152" s="64">
        <f t="shared" si="202"/>
        <v>0</v>
      </c>
      <c r="BH152" s="62">
        <f t="shared" si="203"/>
        <v>0</v>
      </c>
      <c r="BI152" s="62">
        <f t="shared" si="204"/>
        <v>0</v>
      </c>
      <c r="BJ152" s="62">
        <f t="shared" si="205"/>
        <v>0</v>
      </c>
      <c r="BK152" s="62" t="s">
        <v>1725</v>
      </c>
      <c r="BL152" s="64">
        <v>725</v>
      </c>
    </row>
    <row r="153" spans="1:47" s="38" customFormat="1" ht="19.5" customHeight="1">
      <c r="A153" s="55"/>
      <c r="B153" s="56" t="s">
        <v>519</v>
      </c>
      <c r="C153" s="56" t="s">
        <v>652</v>
      </c>
      <c r="D153" s="140" t="s">
        <v>1170</v>
      </c>
      <c r="E153" s="141"/>
      <c r="F153" s="57" t="s">
        <v>6</v>
      </c>
      <c r="G153" s="57" t="s">
        <v>6</v>
      </c>
      <c r="H153" s="57" t="s">
        <v>6</v>
      </c>
      <c r="I153" s="58">
        <f>SUM(I154:I157)</f>
        <v>0</v>
      </c>
      <c r="J153" s="58">
        <f>SUM(J154:J157)</f>
        <v>0</v>
      </c>
      <c r="K153" s="58">
        <f>SUM(K154:K157)</f>
        <v>0</v>
      </c>
      <c r="L153" s="39"/>
      <c r="M153" s="58">
        <f>SUM(M154:M157)</f>
        <v>0</v>
      </c>
      <c r="N153" s="59"/>
      <c r="O153" s="54"/>
      <c r="AI153" s="39" t="s">
        <v>519</v>
      </c>
      <c r="AS153" s="58">
        <f>SUM(AJ154:AJ157)</f>
        <v>0</v>
      </c>
      <c r="AT153" s="58">
        <f>SUM(AK154:AK157)</f>
        <v>0</v>
      </c>
      <c r="AU153" s="58">
        <f>SUM(AL154:AL157)</f>
        <v>0</v>
      </c>
    </row>
    <row r="154" spans="1:64" s="38" customFormat="1" ht="19.5" customHeight="1">
      <c r="A154" s="60" t="s">
        <v>131</v>
      </c>
      <c r="B154" s="61" t="s">
        <v>519</v>
      </c>
      <c r="C154" s="61" t="s">
        <v>653</v>
      </c>
      <c r="D154" s="142" t="s">
        <v>1171</v>
      </c>
      <c r="E154" s="143"/>
      <c r="F154" s="61" t="s">
        <v>1583</v>
      </c>
      <c r="G154" s="62">
        <v>2</v>
      </c>
      <c r="H154" s="62">
        <v>0</v>
      </c>
      <c r="I154" s="62">
        <f>G154*AO154</f>
        <v>0</v>
      </c>
      <c r="J154" s="62">
        <f>G154*AP154</f>
        <v>0</v>
      </c>
      <c r="K154" s="62">
        <f>G154*H154</f>
        <v>0</v>
      </c>
      <c r="L154" s="62">
        <v>0</v>
      </c>
      <c r="M154" s="62">
        <f>G154*L154</f>
        <v>0</v>
      </c>
      <c r="N154" s="63"/>
      <c r="O154" s="54"/>
      <c r="Z154" s="64">
        <f>IF(AQ154="5",BJ154,0)</f>
        <v>0</v>
      </c>
      <c r="AB154" s="64">
        <f>IF(AQ154="1",BH154,0)</f>
        <v>0</v>
      </c>
      <c r="AC154" s="64">
        <f>IF(AQ154="1",BI154,0)</f>
        <v>0</v>
      </c>
      <c r="AD154" s="64">
        <f>IF(AQ154="7",BH154,0)</f>
        <v>0</v>
      </c>
      <c r="AE154" s="64">
        <f>IF(AQ154="7",BI154,0)</f>
        <v>0</v>
      </c>
      <c r="AF154" s="64">
        <f>IF(AQ154="2",BH154,0)</f>
        <v>0</v>
      </c>
      <c r="AG154" s="64">
        <f>IF(AQ154="2",BI154,0)</f>
        <v>0</v>
      </c>
      <c r="AH154" s="64">
        <f>IF(AQ154="0",BJ154,0)</f>
        <v>0</v>
      </c>
      <c r="AI154" s="39" t="s">
        <v>519</v>
      </c>
      <c r="AJ154" s="62">
        <f>IF(AN154=0,K154,0)</f>
        <v>0</v>
      </c>
      <c r="AK154" s="62">
        <f>IF(AN154=15,K154,0)</f>
        <v>0</v>
      </c>
      <c r="AL154" s="62">
        <f>IF(AN154=21,K154,0)</f>
        <v>0</v>
      </c>
      <c r="AN154" s="64">
        <v>21</v>
      </c>
      <c r="AO154" s="64">
        <f>H154*0</f>
        <v>0</v>
      </c>
      <c r="AP154" s="64">
        <f>H154*(1-0)</f>
        <v>0</v>
      </c>
      <c r="AQ154" s="65" t="s">
        <v>13</v>
      </c>
      <c r="AV154" s="64">
        <f>AW154+AX154</f>
        <v>0</v>
      </c>
      <c r="AW154" s="64">
        <f>G154*AO154</f>
        <v>0</v>
      </c>
      <c r="AX154" s="64">
        <f>G154*AP154</f>
        <v>0</v>
      </c>
      <c r="AY154" s="66" t="s">
        <v>1637</v>
      </c>
      <c r="AZ154" s="66" t="s">
        <v>1679</v>
      </c>
      <c r="BA154" s="39" t="s">
        <v>1716</v>
      </c>
      <c r="BC154" s="64">
        <f>AW154+AX154</f>
        <v>0</v>
      </c>
      <c r="BD154" s="64">
        <f>H154/(100-BE154)*100</f>
        <v>0</v>
      </c>
      <c r="BE154" s="64">
        <v>0</v>
      </c>
      <c r="BF154" s="64">
        <f>M154</f>
        <v>0</v>
      </c>
      <c r="BH154" s="62">
        <f>G154*AO154</f>
        <v>0</v>
      </c>
      <c r="BI154" s="62">
        <f>G154*AP154</f>
        <v>0</v>
      </c>
      <c r="BJ154" s="62">
        <f>G154*H154</f>
        <v>0</v>
      </c>
      <c r="BK154" s="62" t="s">
        <v>1725</v>
      </c>
      <c r="BL154" s="64">
        <v>726</v>
      </c>
    </row>
    <row r="155" spans="1:64" s="38" customFormat="1" ht="19.5" customHeight="1">
      <c r="A155" s="60" t="s">
        <v>132</v>
      </c>
      <c r="B155" s="61" t="s">
        <v>519</v>
      </c>
      <c r="C155" s="61" t="s">
        <v>654</v>
      </c>
      <c r="D155" s="142" t="s">
        <v>1172</v>
      </c>
      <c r="E155" s="143"/>
      <c r="F155" s="61" t="s">
        <v>1583</v>
      </c>
      <c r="G155" s="62">
        <v>8</v>
      </c>
      <c r="H155" s="62">
        <v>0</v>
      </c>
      <c r="I155" s="62">
        <f>G155*AO155</f>
        <v>0</v>
      </c>
      <c r="J155" s="62">
        <f>G155*AP155</f>
        <v>0</v>
      </c>
      <c r="K155" s="62">
        <f>G155*H155</f>
        <v>0</v>
      </c>
      <c r="L155" s="62">
        <v>0</v>
      </c>
      <c r="M155" s="62">
        <f>G155*L155</f>
        <v>0</v>
      </c>
      <c r="N155" s="63"/>
      <c r="O155" s="54"/>
      <c r="Z155" s="64">
        <f>IF(AQ155="5",BJ155,0)</f>
        <v>0</v>
      </c>
      <c r="AB155" s="64">
        <f>IF(AQ155="1",BH155,0)</f>
        <v>0</v>
      </c>
      <c r="AC155" s="64">
        <f>IF(AQ155="1",BI155,0)</f>
        <v>0</v>
      </c>
      <c r="AD155" s="64">
        <f>IF(AQ155="7",BH155,0)</f>
        <v>0</v>
      </c>
      <c r="AE155" s="64">
        <f>IF(AQ155="7",BI155,0)</f>
        <v>0</v>
      </c>
      <c r="AF155" s="64">
        <f>IF(AQ155="2",BH155,0)</f>
        <v>0</v>
      </c>
      <c r="AG155" s="64">
        <f>IF(AQ155="2",BI155,0)</f>
        <v>0</v>
      </c>
      <c r="AH155" s="64">
        <f>IF(AQ155="0",BJ155,0)</f>
        <v>0</v>
      </c>
      <c r="AI155" s="39" t="s">
        <v>519</v>
      </c>
      <c r="AJ155" s="62">
        <f>IF(AN155=0,K155,0)</f>
        <v>0</v>
      </c>
      <c r="AK155" s="62">
        <f>IF(AN155=15,K155,0)</f>
        <v>0</v>
      </c>
      <c r="AL155" s="62">
        <f>IF(AN155=21,K155,0)</f>
        <v>0</v>
      </c>
      <c r="AN155" s="64">
        <v>21</v>
      </c>
      <c r="AO155" s="64">
        <f>H155*0</f>
        <v>0</v>
      </c>
      <c r="AP155" s="64">
        <f>H155*(1-0)</f>
        <v>0</v>
      </c>
      <c r="AQ155" s="65" t="s">
        <v>13</v>
      </c>
      <c r="AV155" s="64">
        <f>AW155+AX155</f>
        <v>0</v>
      </c>
      <c r="AW155" s="64">
        <f>G155*AO155</f>
        <v>0</v>
      </c>
      <c r="AX155" s="64">
        <f>G155*AP155</f>
        <v>0</v>
      </c>
      <c r="AY155" s="66" t="s">
        <v>1637</v>
      </c>
      <c r="AZ155" s="66" t="s">
        <v>1679</v>
      </c>
      <c r="BA155" s="39" t="s">
        <v>1716</v>
      </c>
      <c r="BC155" s="64">
        <f>AW155+AX155</f>
        <v>0</v>
      </c>
      <c r="BD155" s="64">
        <f>H155/(100-BE155)*100</f>
        <v>0</v>
      </c>
      <c r="BE155" s="64">
        <v>0</v>
      </c>
      <c r="BF155" s="64">
        <f>M155</f>
        <v>0</v>
      </c>
      <c r="BH155" s="62">
        <f>G155*AO155</f>
        <v>0</v>
      </c>
      <c r="BI155" s="62">
        <f>G155*AP155</f>
        <v>0</v>
      </c>
      <c r="BJ155" s="62">
        <f>G155*H155</f>
        <v>0</v>
      </c>
      <c r="BK155" s="62" t="s">
        <v>1725</v>
      </c>
      <c r="BL155" s="64">
        <v>726</v>
      </c>
    </row>
    <row r="156" spans="1:64" s="38" customFormat="1" ht="19.5" customHeight="1">
      <c r="A156" s="60" t="s">
        <v>133</v>
      </c>
      <c r="B156" s="61" t="s">
        <v>519</v>
      </c>
      <c r="C156" s="61" t="s">
        <v>655</v>
      </c>
      <c r="D156" s="142" t="s">
        <v>1173</v>
      </c>
      <c r="E156" s="143"/>
      <c r="F156" s="61" t="s">
        <v>1583</v>
      </c>
      <c r="G156" s="62">
        <v>8</v>
      </c>
      <c r="H156" s="62">
        <v>0</v>
      </c>
      <c r="I156" s="62">
        <f>G156*AO156</f>
        <v>0</v>
      </c>
      <c r="J156" s="62">
        <f>G156*AP156</f>
        <v>0</v>
      </c>
      <c r="K156" s="62">
        <f>G156*H156</f>
        <v>0</v>
      </c>
      <c r="L156" s="62">
        <v>0</v>
      </c>
      <c r="M156" s="62">
        <f>G156*L156</f>
        <v>0</v>
      </c>
      <c r="N156" s="63"/>
      <c r="O156" s="54"/>
      <c r="Z156" s="64">
        <f>IF(AQ156="5",BJ156,0)</f>
        <v>0</v>
      </c>
      <c r="AB156" s="64">
        <f>IF(AQ156="1",BH156,0)</f>
        <v>0</v>
      </c>
      <c r="AC156" s="64">
        <f>IF(AQ156="1",BI156,0)</f>
        <v>0</v>
      </c>
      <c r="AD156" s="64">
        <f>IF(AQ156="7",BH156,0)</f>
        <v>0</v>
      </c>
      <c r="AE156" s="64">
        <f>IF(AQ156="7",BI156,0)</f>
        <v>0</v>
      </c>
      <c r="AF156" s="64">
        <f>IF(AQ156="2",BH156,0)</f>
        <v>0</v>
      </c>
      <c r="AG156" s="64">
        <f>IF(AQ156="2",BI156,0)</f>
        <v>0</v>
      </c>
      <c r="AH156" s="64">
        <f>IF(AQ156="0",BJ156,0)</f>
        <v>0</v>
      </c>
      <c r="AI156" s="39" t="s">
        <v>519</v>
      </c>
      <c r="AJ156" s="62">
        <f>IF(AN156=0,K156,0)</f>
        <v>0</v>
      </c>
      <c r="AK156" s="62">
        <f>IF(AN156=15,K156,0)</f>
        <v>0</v>
      </c>
      <c r="AL156" s="62">
        <f>IF(AN156=21,K156,0)</f>
        <v>0</v>
      </c>
      <c r="AN156" s="64">
        <v>21</v>
      </c>
      <c r="AO156" s="64">
        <f>H156*0</f>
        <v>0</v>
      </c>
      <c r="AP156" s="64">
        <f>H156*(1-0)</f>
        <v>0</v>
      </c>
      <c r="AQ156" s="65" t="s">
        <v>13</v>
      </c>
      <c r="AV156" s="64">
        <f>AW156+AX156</f>
        <v>0</v>
      </c>
      <c r="AW156" s="64">
        <f>G156*AO156</f>
        <v>0</v>
      </c>
      <c r="AX156" s="64">
        <f>G156*AP156</f>
        <v>0</v>
      </c>
      <c r="AY156" s="66" t="s">
        <v>1637</v>
      </c>
      <c r="AZ156" s="66" t="s">
        <v>1679</v>
      </c>
      <c r="BA156" s="39" t="s">
        <v>1716</v>
      </c>
      <c r="BC156" s="64">
        <f>AW156+AX156</f>
        <v>0</v>
      </c>
      <c r="BD156" s="64">
        <f>H156/(100-BE156)*100</f>
        <v>0</v>
      </c>
      <c r="BE156" s="64">
        <v>0</v>
      </c>
      <c r="BF156" s="64">
        <f>M156</f>
        <v>0</v>
      </c>
      <c r="BH156" s="62">
        <f>G156*AO156</f>
        <v>0</v>
      </c>
      <c r="BI156" s="62">
        <f>G156*AP156</f>
        <v>0</v>
      </c>
      <c r="BJ156" s="62">
        <f>G156*H156</f>
        <v>0</v>
      </c>
      <c r="BK156" s="62" t="s">
        <v>1725</v>
      </c>
      <c r="BL156" s="64">
        <v>726</v>
      </c>
    </row>
    <row r="157" spans="1:64" s="38" customFormat="1" ht="19.5" customHeight="1">
      <c r="A157" s="60" t="s">
        <v>134</v>
      </c>
      <c r="B157" s="61" t="s">
        <v>519</v>
      </c>
      <c r="C157" s="61" t="s">
        <v>656</v>
      </c>
      <c r="D157" s="142" t="s">
        <v>1174</v>
      </c>
      <c r="E157" s="143"/>
      <c r="F157" s="61" t="s">
        <v>1586</v>
      </c>
      <c r="G157" s="62">
        <v>0.268</v>
      </c>
      <c r="H157" s="62">
        <v>0</v>
      </c>
      <c r="I157" s="62">
        <f>G157*AO157</f>
        <v>0</v>
      </c>
      <c r="J157" s="62">
        <f>G157*AP157</f>
        <v>0</v>
      </c>
      <c r="K157" s="62">
        <f>G157*H157</f>
        <v>0</v>
      </c>
      <c r="L157" s="62">
        <v>0</v>
      </c>
      <c r="M157" s="62">
        <f>G157*L157</f>
        <v>0</v>
      </c>
      <c r="N157" s="63" t="s">
        <v>1611</v>
      </c>
      <c r="O157" s="54"/>
      <c r="Z157" s="64">
        <f>IF(AQ157="5",BJ157,0)</f>
        <v>0</v>
      </c>
      <c r="AB157" s="64">
        <f>IF(AQ157="1",BH157,0)</f>
        <v>0</v>
      </c>
      <c r="AC157" s="64">
        <f>IF(AQ157="1",BI157,0)</f>
        <v>0</v>
      </c>
      <c r="AD157" s="64">
        <f>IF(AQ157="7",BH157,0)</f>
        <v>0</v>
      </c>
      <c r="AE157" s="64">
        <f>IF(AQ157="7",BI157,0)</f>
        <v>0</v>
      </c>
      <c r="AF157" s="64">
        <f>IF(AQ157="2",BH157,0)</f>
        <v>0</v>
      </c>
      <c r="AG157" s="64">
        <f>IF(AQ157="2",BI157,0)</f>
        <v>0</v>
      </c>
      <c r="AH157" s="64">
        <f>IF(AQ157="0",BJ157,0)</f>
        <v>0</v>
      </c>
      <c r="AI157" s="39" t="s">
        <v>519</v>
      </c>
      <c r="AJ157" s="62">
        <f>IF(AN157=0,K157,0)</f>
        <v>0</v>
      </c>
      <c r="AK157" s="62">
        <f>IF(AN157=15,K157,0)</f>
        <v>0</v>
      </c>
      <c r="AL157" s="62">
        <f>IF(AN157=21,K157,0)</f>
        <v>0</v>
      </c>
      <c r="AN157" s="64">
        <v>21</v>
      </c>
      <c r="AO157" s="64">
        <f>H157*0</f>
        <v>0</v>
      </c>
      <c r="AP157" s="64">
        <f>H157*(1-0)</f>
        <v>0</v>
      </c>
      <c r="AQ157" s="65" t="s">
        <v>11</v>
      </c>
      <c r="AV157" s="64">
        <f>AW157+AX157</f>
        <v>0</v>
      </c>
      <c r="AW157" s="64">
        <f>G157*AO157</f>
        <v>0</v>
      </c>
      <c r="AX157" s="64">
        <f>G157*AP157</f>
        <v>0</v>
      </c>
      <c r="AY157" s="66" t="s">
        <v>1637</v>
      </c>
      <c r="AZ157" s="66" t="s">
        <v>1679</v>
      </c>
      <c r="BA157" s="39" t="s">
        <v>1716</v>
      </c>
      <c r="BC157" s="64">
        <f>AW157+AX157</f>
        <v>0</v>
      </c>
      <c r="BD157" s="64">
        <f>H157/(100-BE157)*100</f>
        <v>0</v>
      </c>
      <c r="BE157" s="64">
        <v>0</v>
      </c>
      <c r="BF157" s="64">
        <f>M157</f>
        <v>0</v>
      </c>
      <c r="BH157" s="62">
        <f>G157*AO157</f>
        <v>0</v>
      </c>
      <c r="BI157" s="62">
        <f>G157*AP157</f>
        <v>0</v>
      </c>
      <c r="BJ157" s="62">
        <f>G157*H157</f>
        <v>0</v>
      </c>
      <c r="BK157" s="62" t="s">
        <v>1725</v>
      </c>
      <c r="BL157" s="64">
        <v>726</v>
      </c>
    </row>
    <row r="158" spans="1:47" s="38" customFormat="1" ht="19.5" customHeight="1">
      <c r="A158" s="55"/>
      <c r="B158" s="56" t="s">
        <v>519</v>
      </c>
      <c r="C158" s="56" t="s">
        <v>657</v>
      </c>
      <c r="D158" s="140" t="s">
        <v>1175</v>
      </c>
      <c r="E158" s="141"/>
      <c r="F158" s="57" t="s">
        <v>6</v>
      </c>
      <c r="G158" s="57" t="s">
        <v>6</v>
      </c>
      <c r="H158" s="57" t="s">
        <v>6</v>
      </c>
      <c r="I158" s="58">
        <f>SUM(I159:I167)</f>
        <v>0</v>
      </c>
      <c r="J158" s="58">
        <f>SUM(J159:J167)</f>
        <v>0</v>
      </c>
      <c r="K158" s="58">
        <f>SUM(K159:K167)</f>
        <v>0</v>
      </c>
      <c r="L158" s="39"/>
      <c r="M158" s="58">
        <f>SUM(M159:M167)</f>
        <v>0</v>
      </c>
      <c r="N158" s="59"/>
      <c r="O158" s="54"/>
      <c r="AI158" s="39" t="s">
        <v>519</v>
      </c>
      <c r="AS158" s="58">
        <f>SUM(AJ159:AJ167)</f>
        <v>0</v>
      </c>
      <c r="AT158" s="58">
        <f>SUM(AK159:AK167)</f>
        <v>0</v>
      </c>
      <c r="AU158" s="58">
        <f>SUM(AL159:AL167)</f>
        <v>0</v>
      </c>
    </row>
    <row r="159" spans="1:64" s="38" customFormat="1" ht="19.5" customHeight="1">
      <c r="A159" s="60" t="s">
        <v>135</v>
      </c>
      <c r="B159" s="61" t="s">
        <v>519</v>
      </c>
      <c r="C159" s="61" t="s">
        <v>658</v>
      </c>
      <c r="D159" s="142" t="s">
        <v>1176</v>
      </c>
      <c r="E159" s="143"/>
      <c r="F159" s="61" t="s">
        <v>1583</v>
      </c>
      <c r="G159" s="62">
        <v>6</v>
      </c>
      <c r="H159" s="62">
        <v>0</v>
      </c>
      <c r="I159" s="62">
        <f aca="true" t="shared" si="206" ref="I159:I167">G159*AO159</f>
        <v>0</v>
      </c>
      <c r="J159" s="62">
        <f aca="true" t="shared" si="207" ref="J159:J167">G159*AP159</f>
        <v>0</v>
      </c>
      <c r="K159" s="62">
        <f aca="true" t="shared" si="208" ref="K159:K167">G159*H159</f>
        <v>0</v>
      </c>
      <c r="L159" s="62">
        <v>0</v>
      </c>
      <c r="M159" s="62">
        <f aca="true" t="shared" si="209" ref="M159:M167">G159*L159</f>
        <v>0</v>
      </c>
      <c r="N159" s="63"/>
      <c r="O159" s="54"/>
      <c r="Z159" s="64">
        <f aca="true" t="shared" si="210" ref="Z159:Z167">IF(AQ159="5",BJ159,0)</f>
        <v>0</v>
      </c>
      <c r="AB159" s="64">
        <f aca="true" t="shared" si="211" ref="AB159:AB167">IF(AQ159="1",BH159,0)</f>
        <v>0</v>
      </c>
      <c r="AC159" s="64">
        <f aca="true" t="shared" si="212" ref="AC159:AC167">IF(AQ159="1",BI159,0)</f>
        <v>0</v>
      </c>
      <c r="AD159" s="64">
        <f aca="true" t="shared" si="213" ref="AD159:AD167">IF(AQ159="7",BH159,0)</f>
        <v>0</v>
      </c>
      <c r="AE159" s="64">
        <f aca="true" t="shared" si="214" ref="AE159:AE167">IF(AQ159="7",BI159,0)</f>
        <v>0</v>
      </c>
      <c r="AF159" s="64">
        <f aca="true" t="shared" si="215" ref="AF159:AF167">IF(AQ159="2",BH159,0)</f>
        <v>0</v>
      </c>
      <c r="AG159" s="64">
        <f aca="true" t="shared" si="216" ref="AG159:AG167">IF(AQ159="2",BI159,0)</f>
        <v>0</v>
      </c>
      <c r="AH159" s="64">
        <f aca="true" t="shared" si="217" ref="AH159:AH167">IF(AQ159="0",BJ159,0)</f>
        <v>0</v>
      </c>
      <c r="AI159" s="39" t="s">
        <v>519</v>
      </c>
      <c r="AJ159" s="62">
        <f aca="true" t="shared" si="218" ref="AJ159:AJ167">IF(AN159=0,K159,0)</f>
        <v>0</v>
      </c>
      <c r="AK159" s="62">
        <f aca="true" t="shared" si="219" ref="AK159:AK167">IF(AN159=15,K159,0)</f>
        <v>0</v>
      </c>
      <c r="AL159" s="62">
        <f aca="true" t="shared" si="220" ref="AL159:AL167">IF(AN159=21,K159,0)</f>
        <v>0</v>
      </c>
      <c r="AN159" s="64">
        <v>21</v>
      </c>
      <c r="AO159" s="64">
        <f aca="true" t="shared" si="221" ref="AO159:AO167">H159*0</f>
        <v>0</v>
      </c>
      <c r="AP159" s="64">
        <f aca="true" t="shared" si="222" ref="AP159:AP167">H159*(1-0)</f>
        <v>0</v>
      </c>
      <c r="AQ159" s="65" t="s">
        <v>13</v>
      </c>
      <c r="AV159" s="64">
        <f aca="true" t="shared" si="223" ref="AV159:AV167">AW159+AX159</f>
        <v>0</v>
      </c>
      <c r="AW159" s="64">
        <f aca="true" t="shared" si="224" ref="AW159:AW167">G159*AO159</f>
        <v>0</v>
      </c>
      <c r="AX159" s="64">
        <f aca="true" t="shared" si="225" ref="AX159:AX167">G159*AP159</f>
        <v>0</v>
      </c>
      <c r="AY159" s="66" t="s">
        <v>1638</v>
      </c>
      <c r="AZ159" s="66" t="s">
        <v>1679</v>
      </c>
      <c r="BA159" s="39" t="s">
        <v>1716</v>
      </c>
      <c r="BC159" s="64">
        <f aca="true" t="shared" si="226" ref="BC159:BC167">AW159+AX159</f>
        <v>0</v>
      </c>
      <c r="BD159" s="64">
        <f aca="true" t="shared" si="227" ref="BD159:BD167">H159/(100-BE159)*100</f>
        <v>0</v>
      </c>
      <c r="BE159" s="64">
        <v>0</v>
      </c>
      <c r="BF159" s="64">
        <f aca="true" t="shared" si="228" ref="BF159:BF167">M159</f>
        <v>0</v>
      </c>
      <c r="BH159" s="62">
        <f aca="true" t="shared" si="229" ref="BH159:BH167">G159*AO159</f>
        <v>0</v>
      </c>
      <c r="BI159" s="62">
        <f aca="true" t="shared" si="230" ref="BI159:BI167">G159*AP159</f>
        <v>0</v>
      </c>
      <c r="BJ159" s="62">
        <f aca="true" t="shared" si="231" ref="BJ159:BJ167">G159*H159</f>
        <v>0</v>
      </c>
      <c r="BK159" s="62" t="s">
        <v>1725</v>
      </c>
      <c r="BL159" s="64">
        <v>728</v>
      </c>
    </row>
    <row r="160" spans="1:64" s="38" customFormat="1" ht="19.5" customHeight="1">
      <c r="A160" s="60" t="s">
        <v>136</v>
      </c>
      <c r="B160" s="61" t="s">
        <v>519</v>
      </c>
      <c r="C160" s="61" t="s">
        <v>658</v>
      </c>
      <c r="D160" s="142" t="s">
        <v>1177</v>
      </c>
      <c r="E160" s="143"/>
      <c r="F160" s="61" t="s">
        <v>1583</v>
      </c>
      <c r="G160" s="62">
        <v>6</v>
      </c>
      <c r="H160" s="62">
        <v>0</v>
      </c>
      <c r="I160" s="62">
        <f t="shared" si="206"/>
        <v>0</v>
      </c>
      <c r="J160" s="62">
        <f t="shared" si="207"/>
        <v>0</v>
      </c>
      <c r="K160" s="62">
        <f t="shared" si="208"/>
        <v>0</v>
      </c>
      <c r="L160" s="62">
        <v>0</v>
      </c>
      <c r="M160" s="62">
        <f t="shared" si="209"/>
        <v>0</v>
      </c>
      <c r="N160" s="63"/>
      <c r="O160" s="54"/>
      <c r="Z160" s="64">
        <f t="shared" si="210"/>
        <v>0</v>
      </c>
      <c r="AB160" s="64">
        <f t="shared" si="211"/>
        <v>0</v>
      </c>
      <c r="AC160" s="64">
        <f t="shared" si="212"/>
        <v>0</v>
      </c>
      <c r="AD160" s="64">
        <f t="shared" si="213"/>
        <v>0</v>
      </c>
      <c r="AE160" s="64">
        <f t="shared" si="214"/>
        <v>0</v>
      </c>
      <c r="AF160" s="64">
        <f t="shared" si="215"/>
        <v>0</v>
      </c>
      <c r="AG160" s="64">
        <f t="shared" si="216"/>
        <v>0</v>
      </c>
      <c r="AH160" s="64">
        <f t="shared" si="217"/>
        <v>0</v>
      </c>
      <c r="AI160" s="39" t="s">
        <v>519</v>
      </c>
      <c r="AJ160" s="62">
        <f t="shared" si="218"/>
        <v>0</v>
      </c>
      <c r="AK160" s="62">
        <f t="shared" si="219"/>
        <v>0</v>
      </c>
      <c r="AL160" s="62">
        <f t="shared" si="220"/>
        <v>0</v>
      </c>
      <c r="AN160" s="64">
        <v>21</v>
      </c>
      <c r="AO160" s="64">
        <f t="shared" si="221"/>
        <v>0</v>
      </c>
      <c r="AP160" s="64">
        <f t="shared" si="222"/>
        <v>0</v>
      </c>
      <c r="AQ160" s="65" t="s">
        <v>13</v>
      </c>
      <c r="AV160" s="64">
        <f t="shared" si="223"/>
        <v>0</v>
      </c>
      <c r="AW160" s="64">
        <f t="shared" si="224"/>
        <v>0</v>
      </c>
      <c r="AX160" s="64">
        <f t="shared" si="225"/>
        <v>0</v>
      </c>
      <c r="AY160" s="66" t="s">
        <v>1638</v>
      </c>
      <c r="AZ160" s="66" t="s">
        <v>1679</v>
      </c>
      <c r="BA160" s="39" t="s">
        <v>1716</v>
      </c>
      <c r="BC160" s="64">
        <f t="shared" si="226"/>
        <v>0</v>
      </c>
      <c r="BD160" s="64">
        <f t="shared" si="227"/>
        <v>0</v>
      </c>
      <c r="BE160" s="64">
        <v>0</v>
      </c>
      <c r="BF160" s="64">
        <f t="shared" si="228"/>
        <v>0</v>
      </c>
      <c r="BH160" s="62">
        <f t="shared" si="229"/>
        <v>0</v>
      </c>
      <c r="BI160" s="62">
        <f t="shared" si="230"/>
        <v>0</v>
      </c>
      <c r="BJ160" s="62">
        <f t="shared" si="231"/>
        <v>0</v>
      </c>
      <c r="BK160" s="62" t="s">
        <v>1725</v>
      </c>
      <c r="BL160" s="64">
        <v>728</v>
      </c>
    </row>
    <row r="161" spans="1:64" s="38" customFormat="1" ht="19.5" customHeight="1">
      <c r="A161" s="60" t="s">
        <v>137</v>
      </c>
      <c r="B161" s="61" t="s">
        <v>519</v>
      </c>
      <c r="C161" s="61" t="s">
        <v>659</v>
      </c>
      <c r="D161" s="142" t="s">
        <v>1178</v>
      </c>
      <c r="E161" s="143"/>
      <c r="F161" s="61" t="s">
        <v>1584</v>
      </c>
      <c r="G161" s="62">
        <v>2.5</v>
      </c>
      <c r="H161" s="62">
        <v>0</v>
      </c>
      <c r="I161" s="62">
        <f t="shared" si="206"/>
        <v>0</v>
      </c>
      <c r="J161" s="62">
        <f t="shared" si="207"/>
        <v>0</v>
      </c>
      <c r="K161" s="62">
        <f t="shared" si="208"/>
        <v>0</v>
      </c>
      <c r="L161" s="62">
        <v>0</v>
      </c>
      <c r="M161" s="62">
        <f t="shared" si="209"/>
        <v>0</v>
      </c>
      <c r="N161" s="63"/>
      <c r="O161" s="54"/>
      <c r="Z161" s="64">
        <f t="shared" si="210"/>
        <v>0</v>
      </c>
      <c r="AB161" s="64">
        <f t="shared" si="211"/>
        <v>0</v>
      </c>
      <c r="AC161" s="64">
        <f t="shared" si="212"/>
        <v>0</v>
      </c>
      <c r="AD161" s="64">
        <f t="shared" si="213"/>
        <v>0</v>
      </c>
      <c r="AE161" s="64">
        <f t="shared" si="214"/>
        <v>0</v>
      </c>
      <c r="AF161" s="64">
        <f t="shared" si="215"/>
        <v>0</v>
      </c>
      <c r="AG161" s="64">
        <f t="shared" si="216"/>
        <v>0</v>
      </c>
      <c r="AH161" s="64">
        <f t="shared" si="217"/>
        <v>0</v>
      </c>
      <c r="AI161" s="39" t="s">
        <v>519</v>
      </c>
      <c r="AJ161" s="62">
        <f t="shared" si="218"/>
        <v>0</v>
      </c>
      <c r="AK161" s="62">
        <f t="shared" si="219"/>
        <v>0</v>
      </c>
      <c r="AL161" s="62">
        <f t="shared" si="220"/>
        <v>0</v>
      </c>
      <c r="AN161" s="64">
        <v>21</v>
      </c>
      <c r="AO161" s="64">
        <f t="shared" si="221"/>
        <v>0</v>
      </c>
      <c r="AP161" s="64">
        <f t="shared" si="222"/>
        <v>0</v>
      </c>
      <c r="AQ161" s="65" t="s">
        <v>13</v>
      </c>
      <c r="AV161" s="64">
        <f t="shared" si="223"/>
        <v>0</v>
      </c>
      <c r="AW161" s="64">
        <f t="shared" si="224"/>
        <v>0</v>
      </c>
      <c r="AX161" s="64">
        <f t="shared" si="225"/>
        <v>0</v>
      </c>
      <c r="AY161" s="66" t="s">
        <v>1638</v>
      </c>
      <c r="AZ161" s="66" t="s">
        <v>1679</v>
      </c>
      <c r="BA161" s="39" t="s">
        <v>1716</v>
      </c>
      <c r="BC161" s="64">
        <f t="shared" si="226"/>
        <v>0</v>
      </c>
      <c r="BD161" s="64">
        <f t="shared" si="227"/>
        <v>0</v>
      </c>
      <c r="BE161" s="64">
        <v>0</v>
      </c>
      <c r="BF161" s="64">
        <f t="shared" si="228"/>
        <v>0</v>
      </c>
      <c r="BH161" s="62">
        <f t="shared" si="229"/>
        <v>0</v>
      </c>
      <c r="BI161" s="62">
        <f t="shared" si="230"/>
        <v>0</v>
      </c>
      <c r="BJ161" s="62">
        <f t="shared" si="231"/>
        <v>0</v>
      </c>
      <c r="BK161" s="62" t="s">
        <v>1725</v>
      </c>
      <c r="BL161" s="64">
        <v>728</v>
      </c>
    </row>
    <row r="162" spans="1:64" s="38" customFormat="1" ht="19.5" customHeight="1">
      <c r="A162" s="60" t="s">
        <v>138</v>
      </c>
      <c r="B162" s="61" t="s">
        <v>519</v>
      </c>
      <c r="C162" s="61" t="s">
        <v>660</v>
      </c>
      <c r="D162" s="142" t="s">
        <v>1179</v>
      </c>
      <c r="E162" s="143"/>
      <c r="F162" s="61" t="s">
        <v>1584</v>
      </c>
      <c r="G162" s="62">
        <v>0.5</v>
      </c>
      <c r="H162" s="62">
        <v>0</v>
      </c>
      <c r="I162" s="62">
        <f t="shared" si="206"/>
        <v>0</v>
      </c>
      <c r="J162" s="62">
        <f t="shared" si="207"/>
        <v>0</v>
      </c>
      <c r="K162" s="62">
        <f t="shared" si="208"/>
        <v>0</v>
      </c>
      <c r="L162" s="62">
        <v>0</v>
      </c>
      <c r="M162" s="62">
        <f t="shared" si="209"/>
        <v>0</v>
      </c>
      <c r="N162" s="63"/>
      <c r="O162" s="54"/>
      <c r="Z162" s="64">
        <f t="shared" si="210"/>
        <v>0</v>
      </c>
      <c r="AB162" s="64">
        <f t="shared" si="211"/>
        <v>0</v>
      </c>
      <c r="AC162" s="64">
        <f t="shared" si="212"/>
        <v>0</v>
      </c>
      <c r="AD162" s="64">
        <f t="shared" si="213"/>
        <v>0</v>
      </c>
      <c r="AE162" s="64">
        <f t="shared" si="214"/>
        <v>0</v>
      </c>
      <c r="AF162" s="64">
        <f t="shared" si="215"/>
        <v>0</v>
      </c>
      <c r="AG162" s="64">
        <f t="shared" si="216"/>
        <v>0</v>
      </c>
      <c r="AH162" s="64">
        <f t="shared" si="217"/>
        <v>0</v>
      </c>
      <c r="AI162" s="39" t="s">
        <v>519</v>
      </c>
      <c r="AJ162" s="62">
        <f t="shared" si="218"/>
        <v>0</v>
      </c>
      <c r="AK162" s="62">
        <f t="shared" si="219"/>
        <v>0</v>
      </c>
      <c r="AL162" s="62">
        <f t="shared" si="220"/>
        <v>0</v>
      </c>
      <c r="AN162" s="64">
        <v>21</v>
      </c>
      <c r="AO162" s="64">
        <f t="shared" si="221"/>
        <v>0</v>
      </c>
      <c r="AP162" s="64">
        <f t="shared" si="222"/>
        <v>0</v>
      </c>
      <c r="AQ162" s="65" t="s">
        <v>13</v>
      </c>
      <c r="AV162" s="64">
        <f t="shared" si="223"/>
        <v>0</v>
      </c>
      <c r="AW162" s="64">
        <f t="shared" si="224"/>
        <v>0</v>
      </c>
      <c r="AX162" s="64">
        <f t="shared" si="225"/>
        <v>0</v>
      </c>
      <c r="AY162" s="66" t="s">
        <v>1638</v>
      </c>
      <c r="AZ162" s="66" t="s">
        <v>1679</v>
      </c>
      <c r="BA162" s="39" t="s">
        <v>1716</v>
      </c>
      <c r="BC162" s="64">
        <f t="shared" si="226"/>
        <v>0</v>
      </c>
      <c r="BD162" s="64">
        <f t="shared" si="227"/>
        <v>0</v>
      </c>
      <c r="BE162" s="64">
        <v>0</v>
      </c>
      <c r="BF162" s="64">
        <f t="shared" si="228"/>
        <v>0</v>
      </c>
      <c r="BH162" s="62">
        <f t="shared" si="229"/>
        <v>0</v>
      </c>
      <c r="BI162" s="62">
        <f t="shared" si="230"/>
        <v>0</v>
      </c>
      <c r="BJ162" s="62">
        <f t="shared" si="231"/>
        <v>0</v>
      </c>
      <c r="BK162" s="62" t="s">
        <v>1725</v>
      </c>
      <c r="BL162" s="64">
        <v>728</v>
      </c>
    </row>
    <row r="163" spans="1:64" s="38" customFormat="1" ht="19.5" customHeight="1">
      <c r="A163" s="60" t="s">
        <v>139</v>
      </c>
      <c r="B163" s="61" t="s">
        <v>519</v>
      </c>
      <c r="C163" s="61" t="s">
        <v>661</v>
      </c>
      <c r="D163" s="142" t="s">
        <v>1180</v>
      </c>
      <c r="E163" s="143"/>
      <c r="F163" s="61" t="s">
        <v>1584</v>
      </c>
      <c r="G163" s="62">
        <v>4</v>
      </c>
      <c r="H163" s="62">
        <v>0</v>
      </c>
      <c r="I163" s="62">
        <f t="shared" si="206"/>
        <v>0</v>
      </c>
      <c r="J163" s="62">
        <f t="shared" si="207"/>
        <v>0</v>
      </c>
      <c r="K163" s="62">
        <f t="shared" si="208"/>
        <v>0</v>
      </c>
      <c r="L163" s="62">
        <v>0</v>
      </c>
      <c r="M163" s="62">
        <f t="shared" si="209"/>
        <v>0</v>
      </c>
      <c r="N163" s="63"/>
      <c r="O163" s="54"/>
      <c r="Z163" s="64">
        <f t="shared" si="210"/>
        <v>0</v>
      </c>
      <c r="AB163" s="64">
        <f t="shared" si="211"/>
        <v>0</v>
      </c>
      <c r="AC163" s="64">
        <f t="shared" si="212"/>
        <v>0</v>
      </c>
      <c r="AD163" s="64">
        <f t="shared" si="213"/>
        <v>0</v>
      </c>
      <c r="AE163" s="64">
        <f t="shared" si="214"/>
        <v>0</v>
      </c>
      <c r="AF163" s="64">
        <f t="shared" si="215"/>
        <v>0</v>
      </c>
      <c r="AG163" s="64">
        <f t="shared" si="216"/>
        <v>0</v>
      </c>
      <c r="AH163" s="64">
        <f t="shared" si="217"/>
        <v>0</v>
      </c>
      <c r="AI163" s="39" t="s">
        <v>519</v>
      </c>
      <c r="AJ163" s="62">
        <f t="shared" si="218"/>
        <v>0</v>
      </c>
      <c r="AK163" s="62">
        <f t="shared" si="219"/>
        <v>0</v>
      </c>
      <c r="AL163" s="62">
        <f t="shared" si="220"/>
        <v>0</v>
      </c>
      <c r="AN163" s="64">
        <v>21</v>
      </c>
      <c r="AO163" s="64">
        <f t="shared" si="221"/>
        <v>0</v>
      </c>
      <c r="AP163" s="64">
        <f t="shared" si="222"/>
        <v>0</v>
      </c>
      <c r="AQ163" s="65" t="s">
        <v>13</v>
      </c>
      <c r="AV163" s="64">
        <f t="shared" si="223"/>
        <v>0</v>
      </c>
      <c r="AW163" s="64">
        <f t="shared" si="224"/>
        <v>0</v>
      </c>
      <c r="AX163" s="64">
        <f t="shared" si="225"/>
        <v>0</v>
      </c>
      <c r="AY163" s="66" t="s">
        <v>1638</v>
      </c>
      <c r="AZ163" s="66" t="s">
        <v>1679</v>
      </c>
      <c r="BA163" s="39" t="s">
        <v>1716</v>
      </c>
      <c r="BC163" s="64">
        <f t="shared" si="226"/>
        <v>0</v>
      </c>
      <c r="BD163" s="64">
        <f t="shared" si="227"/>
        <v>0</v>
      </c>
      <c r="BE163" s="64">
        <v>0</v>
      </c>
      <c r="BF163" s="64">
        <f t="shared" si="228"/>
        <v>0</v>
      </c>
      <c r="BH163" s="62">
        <f t="shared" si="229"/>
        <v>0</v>
      </c>
      <c r="BI163" s="62">
        <f t="shared" si="230"/>
        <v>0</v>
      </c>
      <c r="BJ163" s="62">
        <f t="shared" si="231"/>
        <v>0</v>
      </c>
      <c r="BK163" s="62" t="s">
        <v>1725</v>
      </c>
      <c r="BL163" s="64">
        <v>728</v>
      </c>
    </row>
    <row r="164" spans="1:64" s="38" customFormat="1" ht="19.5" customHeight="1">
      <c r="A164" s="60" t="s">
        <v>140</v>
      </c>
      <c r="B164" s="61" t="s">
        <v>519</v>
      </c>
      <c r="C164" s="61" t="s">
        <v>661</v>
      </c>
      <c r="D164" s="142" t="s">
        <v>1181</v>
      </c>
      <c r="E164" s="143"/>
      <c r="F164" s="61" t="s">
        <v>1584</v>
      </c>
      <c r="G164" s="62">
        <v>3</v>
      </c>
      <c r="H164" s="62">
        <v>0</v>
      </c>
      <c r="I164" s="62">
        <f t="shared" si="206"/>
        <v>0</v>
      </c>
      <c r="J164" s="62">
        <f t="shared" si="207"/>
        <v>0</v>
      </c>
      <c r="K164" s="62">
        <f t="shared" si="208"/>
        <v>0</v>
      </c>
      <c r="L164" s="62">
        <v>0</v>
      </c>
      <c r="M164" s="62">
        <f t="shared" si="209"/>
        <v>0</v>
      </c>
      <c r="N164" s="63"/>
      <c r="O164" s="54"/>
      <c r="Z164" s="64">
        <f t="shared" si="210"/>
        <v>0</v>
      </c>
      <c r="AB164" s="64">
        <f t="shared" si="211"/>
        <v>0</v>
      </c>
      <c r="AC164" s="64">
        <f t="shared" si="212"/>
        <v>0</v>
      </c>
      <c r="AD164" s="64">
        <f t="shared" si="213"/>
        <v>0</v>
      </c>
      <c r="AE164" s="64">
        <f t="shared" si="214"/>
        <v>0</v>
      </c>
      <c r="AF164" s="64">
        <f t="shared" si="215"/>
        <v>0</v>
      </c>
      <c r="AG164" s="64">
        <f t="shared" si="216"/>
        <v>0</v>
      </c>
      <c r="AH164" s="64">
        <f t="shared" si="217"/>
        <v>0</v>
      </c>
      <c r="AI164" s="39" t="s">
        <v>519</v>
      </c>
      <c r="AJ164" s="62">
        <f t="shared" si="218"/>
        <v>0</v>
      </c>
      <c r="AK164" s="62">
        <f t="shared" si="219"/>
        <v>0</v>
      </c>
      <c r="AL164" s="62">
        <f t="shared" si="220"/>
        <v>0</v>
      </c>
      <c r="AN164" s="64">
        <v>21</v>
      </c>
      <c r="AO164" s="64">
        <f t="shared" si="221"/>
        <v>0</v>
      </c>
      <c r="AP164" s="64">
        <f t="shared" si="222"/>
        <v>0</v>
      </c>
      <c r="AQ164" s="65" t="s">
        <v>13</v>
      </c>
      <c r="AV164" s="64">
        <f t="shared" si="223"/>
        <v>0</v>
      </c>
      <c r="AW164" s="64">
        <f t="shared" si="224"/>
        <v>0</v>
      </c>
      <c r="AX164" s="64">
        <f t="shared" si="225"/>
        <v>0</v>
      </c>
      <c r="AY164" s="66" t="s">
        <v>1638</v>
      </c>
      <c r="AZ164" s="66" t="s">
        <v>1679</v>
      </c>
      <c r="BA164" s="39" t="s">
        <v>1716</v>
      </c>
      <c r="BC164" s="64">
        <f t="shared" si="226"/>
        <v>0</v>
      </c>
      <c r="BD164" s="64">
        <f t="shared" si="227"/>
        <v>0</v>
      </c>
      <c r="BE164" s="64">
        <v>0</v>
      </c>
      <c r="BF164" s="64">
        <f t="shared" si="228"/>
        <v>0</v>
      </c>
      <c r="BH164" s="62">
        <f t="shared" si="229"/>
        <v>0</v>
      </c>
      <c r="BI164" s="62">
        <f t="shared" si="230"/>
        <v>0</v>
      </c>
      <c r="BJ164" s="62">
        <f t="shared" si="231"/>
        <v>0</v>
      </c>
      <c r="BK164" s="62" t="s">
        <v>1725</v>
      </c>
      <c r="BL164" s="64">
        <v>728</v>
      </c>
    </row>
    <row r="165" spans="1:64" s="38" customFormat="1" ht="19.5" customHeight="1">
      <c r="A165" s="60" t="s">
        <v>141</v>
      </c>
      <c r="B165" s="61" t="s">
        <v>519</v>
      </c>
      <c r="C165" s="61" t="s">
        <v>662</v>
      </c>
      <c r="D165" s="142" t="s">
        <v>1182</v>
      </c>
      <c r="E165" s="143"/>
      <c r="F165" s="61" t="s">
        <v>1583</v>
      </c>
      <c r="G165" s="62">
        <v>1</v>
      </c>
      <c r="H165" s="62">
        <v>0</v>
      </c>
      <c r="I165" s="62">
        <f t="shared" si="206"/>
        <v>0</v>
      </c>
      <c r="J165" s="62">
        <f t="shared" si="207"/>
        <v>0</v>
      </c>
      <c r="K165" s="62">
        <f t="shared" si="208"/>
        <v>0</v>
      </c>
      <c r="L165" s="62">
        <v>0</v>
      </c>
      <c r="M165" s="62">
        <f t="shared" si="209"/>
        <v>0</v>
      </c>
      <c r="N165" s="63"/>
      <c r="O165" s="54"/>
      <c r="Z165" s="64">
        <f t="shared" si="210"/>
        <v>0</v>
      </c>
      <c r="AB165" s="64">
        <f t="shared" si="211"/>
        <v>0</v>
      </c>
      <c r="AC165" s="64">
        <f t="shared" si="212"/>
        <v>0</v>
      </c>
      <c r="AD165" s="64">
        <f t="shared" si="213"/>
        <v>0</v>
      </c>
      <c r="AE165" s="64">
        <f t="shared" si="214"/>
        <v>0</v>
      </c>
      <c r="AF165" s="64">
        <f t="shared" si="215"/>
        <v>0</v>
      </c>
      <c r="AG165" s="64">
        <f t="shared" si="216"/>
        <v>0</v>
      </c>
      <c r="AH165" s="64">
        <f t="shared" si="217"/>
        <v>0</v>
      </c>
      <c r="AI165" s="39" t="s">
        <v>519</v>
      </c>
      <c r="AJ165" s="62">
        <f t="shared" si="218"/>
        <v>0</v>
      </c>
      <c r="AK165" s="62">
        <f t="shared" si="219"/>
        <v>0</v>
      </c>
      <c r="AL165" s="62">
        <f t="shared" si="220"/>
        <v>0</v>
      </c>
      <c r="AN165" s="64">
        <v>21</v>
      </c>
      <c r="AO165" s="64">
        <f t="shared" si="221"/>
        <v>0</v>
      </c>
      <c r="AP165" s="64">
        <f t="shared" si="222"/>
        <v>0</v>
      </c>
      <c r="AQ165" s="65" t="s">
        <v>13</v>
      </c>
      <c r="AV165" s="64">
        <f t="shared" si="223"/>
        <v>0</v>
      </c>
      <c r="AW165" s="64">
        <f t="shared" si="224"/>
        <v>0</v>
      </c>
      <c r="AX165" s="64">
        <f t="shared" si="225"/>
        <v>0</v>
      </c>
      <c r="AY165" s="66" t="s">
        <v>1638</v>
      </c>
      <c r="AZ165" s="66" t="s">
        <v>1679</v>
      </c>
      <c r="BA165" s="39" t="s">
        <v>1716</v>
      </c>
      <c r="BC165" s="64">
        <f t="shared" si="226"/>
        <v>0</v>
      </c>
      <c r="BD165" s="64">
        <f t="shared" si="227"/>
        <v>0</v>
      </c>
      <c r="BE165" s="64">
        <v>0</v>
      </c>
      <c r="BF165" s="64">
        <f t="shared" si="228"/>
        <v>0</v>
      </c>
      <c r="BH165" s="62">
        <f t="shared" si="229"/>
        <v>0</v>
      </c>
      <c r="BI165" s="62">
        <f t="shared" si="230"/>
        <v>0</v>
      </c>
      <c r="BJ165" s="62">
        <f t="shared" si="231"/>
        <v>0</v>
      </c>
      <c r="BK165" s="62" t="s">
        <v>1725</v>
      </c>
      <c r="BL165" s="64">
        <v>728</v>
      </c>
    </row>
    <row r="166" spans="1:64" s="38" customFormat="1" ht="19.5" customHeight="1">
      <c r="A166" s="60" t="s">
        <v>142</v>
      </c>
      <c r="B166" s="61" t="s">
        <v>519</v>
      </c>
      <c r="C166" s="61" t="s">
        <v>663</v>
      </c>
      <c r="D166" s="142" t="s">
        <v>1183</v>
      </c>
      <c r="E166" s="143"/>
      <c r="F166" s="61"/>
      <c r="G166" s="62">
        <v>1</v>
      </c>
      <c r="H166" s="62">
        <v>0</v>
      </c>
      <c r="I166" s="62">
        <f t="shared" si="206"/>
        <v>0</v>
      </c>
      <c r="J166" s="62">
        <f t="shared" si="207"/>
        <v>0</v>
      </c>
      <c r="K166" s="62">
        <f t="shared" si="208"/>
        <v>0</v>
      </c>
      <c r="L166" s="62">
        <v>0</v>
      </c>
      <c r="M166" s="62">
        <f t="shared" si="209"/>
        <v>0</v>
      </c>
      <c r="N166" s="63"/>
      <c r="O166" s="54"/>
      <c r="Z166" s="64">
        <f t="shared" si="210"/>
        <v>0</v>
      </c>
      <c r="AB166" s="64">
        <f t="shared" si="211"/>
        <v>0</v>
      </c>
      <c r="AC166" s="64">
        <f t="shared" si="212"/>
        <v>0</v>
      </c>
      <c r="AD166" s="64">
        <f t="shared" si="213"/>
        <v>0</v>
      </c>
      <c r="AE166" s="64">
        <f t="shared" si="214"/>
        <v>0</v>
      </c>
      <c r="AF166" s="64">
        <f t="shared" si="215"/>
        <v>0</v>
      </c>
      <c r="AG166" s="64">
        <f t="shared" si="216"/>
        <v>0</v>
      </c>
      <c r="AH166" s="64">
        <f t="shared" si="217"/>
        <v>0</v>
      </c>
      <c r="AI166" s="39" t="s">
        <v>519</v>
      </c>
      <c r="AJ166" s="62">
        <f t="shared" si="218"/>
        <v>0</v>
      </c>
      <c r="AK166" s="62">
        <f t="shared" si="219"/>
        <v>0</v>
      </c>
      <c r="AL166" s="62">
        <f t="shared" si="220"/>
        <v>0</v>
      </c>
      <c r="AN166" s="64">
        <v>21</v>
      </c>
      <c r="AO166" s="64">
        <f t="shared" si="221"/>
        <v>0</v>
      </c>
      <c r="AP166" s="64">
        <f t="shared" si="222"/>
        <v>0</v>
      </c>
      <c r="AQ166" s="65" t="s">
        <v>13</v>
      </c>
      <c r="AV166" s="64">
        <f t="shared" si="223"/>
        <v>0</v>
      </c>
      <c r="AW166" s="64">
        <f t="shared" si="224"/>
        <v>0</v>
      </c>
      <c r="AX166" s="64">
        <f t="shared" si="225"/>
        <v>0</v>
      </c>
      <c r="AY166" s="66" t="s">
        <v>1638</v>
      </c>
      <c r="AZ166" s="66" t="s">
        <v>1679</v>
      </c>
      <c r="BA166" s="39" t="s">
        <v>1716</v>
      </c>
      <c r="BC166" s="64">
        <f t="shared" si="226"/>
        <v>0</v>
      </c>
      <c r="BD166" s="64">
        <f t="shared" si="227"/>
        <v>0</v>
      </c>
      <c r="BE166" s="64">
        <v>0</v>
      </c>
      <c r="BF166" s="64">
        <f t="shared" si="228"/>
        <v>0</v>
      </c>
      <c r="BH166" s="62">
        <f t="shared" si="229"/>
        <v>0</v>
      </c>
      <c r="BI166" s="62">
        <f t="shared" si="230"/>
        <v>0</v>
      </c>
      <c r="BJ166" s="62">
        <f t="shared" si="231"/>
        <v>0</v>
      </c>
      <c r="BK166" s="62" t="s">
        <v>1725</v>
      </c>
      <c r="BL166" s="64">
        <v>728</v>
      </c>
    </row>
    <row r="167" spans="1:64" s="38" customFormat="1" ht="19.5" customHeight="1">
      <c r="A167" s="60" t="s">
        <v>143</v>
      </c>
      <c r="B167" s="61" t="s">
        <v>519</v>
      </c>
      <c r="C167" s="61" t="s">
        <v>664</v>
      </c>
      <c r="D167" s="142" t="s">
        <v>1184</v>
      </c>
      <c r="E167" s="143"/>
      <c r="F167" s="61" t="s">
        <v>1584</v>
      </c>
      <c r="G167" s="62">
        <v>5</v>
      </c>
      <c r="H167" s="62">
        <v>0</v>
      </c>
      <c r="I167" s="62">
        <f t="shared" si="206"/>
        <v>0</v>
      </c>
      <c r="J167" s="62">
        <f t="shared" si="207"/>
        <v>0</v>
      </c>
      <c r="K167" s="62">
        <f t="shared" si="208"/>
        <v>0</v>
      </c>
      <c r="L167" s="62">
        <v>0</v>
      </c>
      <c r="M167" s="62">
        <f t="shared" si="209"/>
        <v>0</v>
      </c>
      <c r="N167" s="63"/>
      <c r="O167" s="54"/>
      <c r="Z167" s="64">
        <f t="shared" si="210"/>
        <v>0</v>
      </c>
      <c r="AB167" s="64">
        <f t="shared" si="211"/>
        <v>0</v>
      </c>
      <c r="AC167" s="64">
        <f t="shared" si="212"/>
        <v>0</v>
      </c>
      <c r="AD167" s="64">
        <f t="shared" si="213"/>
        <v>0</v>
      </c>
      <c r="AE167" s="64">
        <f t="shared" si="214"/>
        <v>0</v>
      </c>
      <c r="AF167" s="64">
        <f t="shared" si="215"/>
        <v>0</v>
      </c>
      <c r="AG167" s="64">
        <f t="shared" si="216"/>
        <v>0</v>
      </c>
      <c r="AH167" s="64">
        <f t="shared" si="217"/>
        <v>0</v>
      </c>
      <c r="AI167" s="39" t="s">
        <v>519</v>
      </c>
      <c r="AJ167" s="62">
        <f t="shared" si="218"/>
        <v>0</v>
      </c>
      <c r="AK167" s="62">
        <f t="shared" si="219"/>
        <v>0</v>
      </c>
      <c r="AL167" s="62">
        <f t="shared" si="220"/>
        <v>0</v>
      </c>
      <c r="AN167" s="64">
        <v>21</v>
      </c>
      <c r="AO167" s="64">
        <f t="shared" si="221"/>
        <v>0</v>
      </c>
      <c r="AP167" s="64">
        <f t="shared" si="222"/>
        <v>0</v>
      </c>
      <c r="AQ167" s="65" t="s">
        <v>13</v>
      </c>
      <c r="AV167" s="64">
        <f t="shared" si="223"/>
        <v>0</v>
      </c>
      <c r="AW167" s="64">
        <f t="shared" si="224"/>
        <v>0</v>
      </c>
      <c r="AX167" s="64">
        <f t="shared" si="225"/>
        <v>0</v>
      </c>
      <c r="AY167" s="66" t="s">
        <v>1638</v>
      </c>
      <c r="AZ167" s="66" t="s">
        <v>1679</v>
      </c>
      <c r="BA167" s="39" t="s">
        <v>1716</v>
      </c>
      <c r="BC167" s="64">
        <f t="shared" si="226"/>
        <v>0</v>
      </c>
      <c r="BD167" s="64">
        <f t="shared" si="227"/>
        <v>0</v>
      </c>
      <c r="BE167" s="64">
        <v>0</v>
      </c>
      <c r="BF167" s="64">
        <f t="shared" si="228"/>
        <v>0</v>
      </c>
      <c r="BH167" s="62">
        <f t="shared" si="229"/>
        <v>0</v>
      </c>
      <c r="BI167" s="62">
        <f t="shared" si="230"/>
        <v>0</v>
      </c>
      <c r="BJ167" s="62">
        <f t="shared" si="231"/>
        <v>0</v>
      </c>
      <c r="BK167" s="62" t="s">
        <v>1725</v>
      </c>
      <c r="BL167" s="64">
        <v>728</v>
      </c>
    </row>
    <row r="168" spans="1:47" s="38" customFormat="1" ht="19.5" customHeight="1">
      <c r="A168" s="55"/>
      <c r="B168" s="56" t="s">
        <v>519</v>
      </c>
      <c r="C168" s="56" t="s">
        <v>665</v>
      </c>
      <c r="D168" s="140" t="s">
        <v>1185</v>
      </c>
      <c r="E168" s="141"/>
      <c r="F168" s="57" t="s">
        <v>6</v>
      </c>
      <c r="G168" s="57" t="s">
        <v>6</v>
      </c>
      <c r="H168" s="57" t="s">
        <v>6</v>
      </c>
      <c r="I168" s="58">
        <f>SUM(I169:I174)</f>
        <v>0</v>
      </c>
      <c r="J168" s="58">
        <f>SUM(J169:J174)</f>
        <v>0</v>
      </c>
      <c r="K168" s="58">
        <f>SUM(K169:K174)</f>
        <v>0</v>
      </c>
      <c r="L168" s="39"/>
      <c r="M168" s="58">
        <f>SUM(M169:M174)</f>
        <v>0</v>
      </c>
      <c r="N168" s="59"/>
      <c r="O168" s="54"/>
      <c r="AI168" s="39" t="s">
        <v>519</v>
      </c>
      <c r="AS168" s="58">
        <f>SUM(AJ169:AJ174)</f>
        <v>0</v>
      </c>
      <c r="AT168" s="58">
        <f>SUM(AK169:AK174)</f>
        <v>0</v>
      </c>
      <c r="AU168" s="58">
        <f>SUM(AL169:AL174)</f>
        <v>0</v>
      </c>
    </row>
    <row r="169" spans="1:64" s="38" customFormat="1" ht="19.5" customHeight="1">
      <c r="A169" s="60" t="s">
        <v>144</v>
      </c>
      <c r="B169" s="61" t="s">
        <v>519</v>
      </c>
      <c r="C169" s="61" t="s">
        <v>666</v>
      </c>
      <c r="D169" s="142" t="s">
        <v>1186</v>
      </c>
      <c r="E169" s="143"/>
      <c r="F169" s="61" t="s">
        <v>1584</v>
      </c>
      <c r="G169" s="62">
        <v>28</v>
      </c>
      <c r="H169" s="62">
        <v>0</v>
      </c>
      <c r="I169" s="62">
        <f aca="true" t="shared" si="232" ref="I169:I174">G169*AO169</f>
        <v>0</v>
      </c>
      <c r="J169" s="62">
        <f aca="true" t="shared" si="233" ref="J169:J174">G169*AP169</f>
        <v>0</v>
      </c>
      <c r="K169" s="62">
        <f aca="true" t="shared" si="234" ref="K169:K174">G169*H169</f>
        <v>0</v>
      </c>
      <c r="L169" s="62">
        <v>0</v>
      </c>
      <c r="M169" s="62">
        <f aca="true" t="shared" si="235" ref="M169:M174">G169*L169</f>
        <v>0</v>
      </c>
      <c r="N169" s="63"/>
      <c r="O169" s="54"/>
      <c r="Z169" s="64">
        <f aca="true" t="shared" si="236" ref="Z169:Z174">IF(AQ169="5",BJ169,0)</f>
        <v>0</v>
      </c>
      <c r="AB169" s="64">
        <f aca="true" t="shared" si="237" ref="AB169:AB174">IF(AQ169="1",BH169,0)</f>
        <v>0</v>
      </c>
      <c r="AC169" s="64">
        <f aca="true" t="shared" si="238" ref="AC169:AC174">IF(AQ169="1",BI169,0)</f>
        <v>0</v>
      </c>
      <c r="AD169" s="64">
        <f aca="true" t="shared" si="239" ref="AD169:AD174">IF(AQ169="7",BH169,0)</f>
        <v>0</v>
      </c>
      <c r="AE169" s="64">
        <f aca="true" t="shared" si="240" ref="AE169:AE174">IF(AQ169="7",BI169,0)</f>
        <v>0</v>
      </c>
      <c r="AF169" s="64">
        <f aca="true" t="shared" si="241" ref="AF169:AF174">IF(AQ169="2",BH169,0)</f>
        <v>0</v>
      </c>
      <c r="AG169" s="64">
        <f aca="true" t="shared" si="242" ref="AG169:AG174">IF(AQ169="2",BI169,0)</f>
        <v>0</v>
      </c>
      <c r="AH169" s="64">
        <f aca="true" t="shared" si="243" ref="AH169:AH174">IF(AQ169="0",BJ169,0)</f>
        <v>0</v>
      </c>
      <c r="AI169" s="39" t="s">
        <v>519</v>
      </c>
      <c r="AJ169" s="62">
        <f aca="true" t="shared" si="244" ref="AJ169:AJ174">IF(AN169=0,K169,0)</f>
        <v>0</v>
      </c>
      <c r="AK169" s="62">
        <f aca="true" t="shared" si="245" ref="AK169:AK174">IF(AN169=15,K169,0)</f>
        <v>0</v>
      </c>
      <c r="AL169" s="62">
        <f aca="true" t="shared" si="246" ref="AL169:AL174">IF(AN169=21,K169,0)</f>
        <v>0</v>
      </c>
      <c r="AN169" s="64">
        <v>21</v>
      </c>
      <c r="AO169" s="64">
        <f aca="true" t="shared" si="247" ref="AO169:AO174">H169*0</f>
        <v>0</v>
      </c>
      <c r="AP169" s="64">
        <f aca="true" t="shared" si="248" ref="AP169:AP174">H169*(1-0)</f>
        <v>0</v>
      </c>
      <c r="AQ169" s="65" t="s">
        <v>13</v>
      </c>
      <c r="AV169" s="64">
        <f aca="true" t="shared" si="249" ref="AV169:AV174">AW169+AX169</f>
        <v>0</v>
      </c>
      <c r="AW169" s="64">
        <f aca="true" t="shared" si="250" ref="AW169:AW174">G169*AO169</f>
        <v>0</v>
      </c>
      <c r="AX169" s="64">
        <f aca="true" t="shared" si="251" ref="AX169:AX174">G169*AP169</f>
        <v>0</v>
      </c>
      <c r="AY169" s="66" t="s">
        <v>1639</v>
      </c>
      <c r="AZ169" s="66" t="s">
        <v>1680</v>
      </c>
      <c r="BA169" s="39" t="s">
        <v>1716</v>
      </c>
      <c r="BC169" s="64">
        <f aca="true" t="shared" si="252" ref="BC169:BC174">AW169+AX169</f>
        <v>0</v>
      </c>
      <c r="BD169" s="64">
        <f aca="true" t="shared" si="253" ref="BD169:BD174">H169/(100-BE169)*100</f>
        <v>0</v>
      </c>
      <c r="BE169" s="64">
        <v>0</v>
      </c>
      <c r="BF169" s="64">
        <f aca="true" t="shared" si="254" ref="BF169:BF174">M169</f>
        <v>0</v>
      </c>
      <c r="BH169" s="62">
        <f aca="true" t="shared" si="255" ref="BH169:BH174">G169*AO169</f>
        <v>0</v>
      </c>
      <c r="BI169" s="62">
        <f aca="true" t="shared" si="256" ref="BI169:BI174">G169*AP169</f>
        <v>0</v>
      </c>
      <c r="BJ169" s="62">
        <f aca="true" t="shared" si="257" ref="BJ169:BJ174">G169*H169</f>
        <v>0</v>
      </c>
      <c r="BK169" s="62" t="s">
        <v>1725</v>
      </c>
      <c r="BL169" s="64">
        <v>733</v>
      </c>
    </row>
    <row r="170" spans="1:64" s="38" customFormat="1" ht="19.5" customHeight="1">
      <c r="A170" s="60" t="s">
        <v>145</v>
      </c>
      <c r="B170" s="61" t="s">
        <v>519</v>
      </c>
      <c r="C170" s="61" t="s">
        <v>667</v>
      </c>
      <c r="D170" s="142" t="s">
        <v>1187</v>
      </c>
      <c r="E170" s="143"/>
      <c r="F170" s="61" t="s">
        <v>1584</v>
      </c>
      <c r="G170" s="62">
        <v>28</v>
      </c>
      <c r="H170" s="62">
        <v>0</v>
      </c>
      <c r="I170" s="62">
        <f t="shared" si="232"/>
        <v>0</v>
      </c>
      <c r="J170" s="62">
        <f t="shared" si="233"/>
        <v>0</v>
      </c>
      <c r="K170" s="62">
        <f t="shared" si="234"/>
        <v>0</v>
      </c>
      <c r="L170" s="62">
        <v>0</v>
      </c>
      <c r="M170" s="62">
        <f t="shared" si="235"/>
        <v>0</v>
      </c>
      <c r="N170" s="63"/>
      <c r="O170" s="54"/>
      <c r="Z170" s="64">
        <f t="shared" si="236"/>
        <v>0</v>
      </c>
      <c r="AB170" s="64">
        <f t="shared" si="237"/>
        <v>0</v>
      </c>
      <c r="AC170" s="64">
        <f t="shared" si="238"/>
        <v>0</v>
      </c>
      <c r="AD170" s="64">
        <f t="shared" si="239"/>
        <v>0</v>
      </c>
      <c r="AE170" s="64">
        <f t="shared" si="240"/>
        <v>0</v>
      </c>
      <c r="AF170" s="64">
        <f t="shared" si="241"/>
        <v>0</v>
      </c>
      <c r="AG170" s="64">
        <f t="shared" si="242"/>
        <v>0</v>
      </c>
      <c r="AH170" s="64">
        <f t="shared" si="243"/>
        <v>0</v>
      </c>
      <c r="AI170" s="39" t="s">
        <v>519</v>
      </c>
      <c r="AJ170" s="62">
        <f t="shared" si="244"/>
        <v>0</v>
      </c>
      <c r="AK170" s="62">
        <f t="shared" si="245"/>
        <v>0</v>
      </c>
      <c r="AL170" s="62">
        <f t="shared" si="246"/>
        <v>0</v>
      </c>
      <c r="AN170" s="64">
        <v>21</v>
      </c>
      <c r="AO170" s="64">
        <f t="shared" si="247"/>
        <v>0</v>
      </c>
      <c r="AP170" s="64">
        <f t="shared" si="248"/>
        <v>0</v>
      </c>
      <c r="AQ170" s="65" t="s">
        <v>13</v>
      </c>
      <c r="AV170" s="64">
        <f t="shared" si="249"/>
        <v>0</v>
      </c>
      <c r="AW170" s="64">
        <f t="shared" si="250"/>
        <v>0</v>
      </c>
      <c r="AX170" s="64">
        <f t="shared" si="251"/>
        <v>0</v>
      </c>
      <c r="AY170" s="66" t="s">
        <v>1639</v>
      </c>
      <c r="AZ170" s="66" t="s">
        <v>1680</v>
      </c>
      <c r="BA170" s="39" t="s">
        <v>1716</v>
      </c>
      <c r="BC170" s="64">
        <f t="shared" si="252"/>
        <v>0</v>
      </c>
      <c r="BD170" s="64">
        <f t="shared" si="253"/>
        <v>0</v>
      </c>
      <c r="BE170" s="64">
        <v>0</v>
      </c>
      <c r="BF170" s="64">
        <f t="shared" si="254"/>
        <v>0</v>
      </c>
      <c r="BH170" s="62">
        <f t="shared" si="255"/>
        <v>0</v>
      </c>
      <c r="BI170" s="62">
        <f t="shared" si="256"/>
        <v>0</v>
      </c>
      <c r="BJ170" s="62">
        <f t="shared" si="257"/>
        <v>0</v>
      </c>
      <c r="BK170" s="62" t="s">
        <v>1725</v>
      </c>
      <c r="BL170" s="64">
        <v>733</v>
      </c>
    </row>
    <row r="171" spans="1:64" s="38" customFormat="1" ht="19.5" customHeight="1">
      <c r="A171" s="60" t="s">
        <v>146</v>
      </c>
      <c r="B171" s="61" t="s">
        <v>519</v>
      </c>
      <c r="C171" s="61" t="s">
        <v>668</v>
      </c>
      <c r="D171" s="142" t="s">
        <v>2048</v>
      </c>
      <c r="E171" s="143"/>
      <c r="F171" s="111" t="s">
        <v>1583</v>
      </c>
      <c r="G171" s="108">
        <v>1</v>
      </c>
      <c r="H171" s="62">
        <v>0</v>
      </c>
      <c r="I171" s="62">
        <f t="shared" si="232"/>
        <v>0</v>
      </c>
      <c r="J171" s="62">
        <f t="shared" si="233"/>
        <v>0</v>
      </c>
      <c r="K171" s="62">
        <f t="shared" si="234"/>
        <v>0</v>
      </c>
      <c r="L171" s="62">
        <v>0</v>
      </c>
      <c r="M171" s="62">
        <f t="shared" si="235"/>
        <v>0</v>
      </c>
      <c r="N171" s="63"/>
      <c r="O171" s="54"/>
      <c r="Z171" s="64">
        <f t="shared" si="236"/>
        <v>0</v>
      </c>
      <c r="AB171" s="64">
        <f t="shared" si="237"/>
        <v>0</v>
      </c>
      <c r="AC171" s="64">
        <f t="shared" si="238"/>
        <v>0</v>
      </c>
      <c r="AD171" s="64">
        <f t="shared" si="239"/>
        <v>0</v>
      </c>
      <c r="AE171" s="64">
        <f t="shared" si="240"/>
        <v>0</v>
      </c>
      <c r="AF171" s="64">
        <f t="shared" si="241"/>
        <v>0</v>
      </c>
      <c r="AG171" s="64">
        <f t="shared" si="242"/>
        <v>0</v>
      </c>
      <c r="AH171" s="64">
        <f t="shared" si="243"/>
        <v>0</v>
      </c>
      <c r="AI171" s="39" t="s">
        <v>519</v>
      </c>
      <c r="AJ171" s="62">
        <f t="shared" si="244"/>
        <v>0</v>
      </c>
      <c r="AK171" s="62">
        <f t="shared" si="245"/>
        <v>0</v>
      </c>
      <c r="AL171" s="62">
        <f t="shared" si="246"/>
        <v>0</v>
      </c>
      <c r="AN171" s="64">
        <v>21</v>
      </c>
      <c r="AO171" s="64">
        <f t="shared" si="247"/>
        <v>0</v>
      </c>
      <c r="AP171" s="64">
        <f t="shared" si="248"/>
        <v>0</v>
      </c>
      <c r="AQ171" s="65" t="s">
        <v>13</v>
      </c>
      <c r="AV171" s="64">
        <f t="shared" si="249"/>
        <v>0</v>
      </c>
      <c r="AW171" s="64">
        <f t="shared" si="250"/>
        <v>0</v>
      </c>
      <c r="AX171" s="64">
        <f t="shared" si="251"/>
        <v>0</v>
      </c>
      <c r="AY171" s="66" t="s">
        <v>1639</v>
      </c>
      <c r="AZ171" s="66" t="s">
        <v>1680</v>
      </c>
      <c r="BA171" s="39" t="s">
        <v>1716</v>
      </c>
      <c r="BC171" s="64">
        <f t="shared" si="252"/>
        <v>0</v>
      </c>
      <c r="BD171" s="64">
        <f t="shared" si="253"/>
        <v>0</v>
      </c>
      <c r="BE171" s="64">
        <v>0</v>
      </c>
      <c r="BF171" s="64">
        <f t="shared" si="254"/>
        <v>0</v>
      </c>
      <c r="BH171" s="62">
        <f t="shared" si="255"/>
        <v>0</v>
      </c>
      <c r="BI171" s="62">
        <f t="shared" si="256"/>
        <v>0</v>
      </c>
      <c r="BJ171" s="62">
        <f t="shared" si="257"/>
        <v>0</v>
      </c>
      <c r="BK171" s="62" t="s">
        <v>1725</v>
      </c>
      <c r="BL171" s="64">
        <v>733</v>
      </c>
    </row>
    <row r="172" spans="1:64" s="38" customFormat="1" ht="19.5" customHeight="1">
      <c r="A172" s="60" t="s">
        <v>147</v>
      </c>
      <c r="B172" s="61" t="s">
        <v>519</v>
      </c>
      <c r="C172" s="61" t="s">
        <v>669</v>
      </c>
      <c r="D172" s="142" t="s">
        <v>1188</v>
      </c>
      <c r="E172" s="143"/>
      <c r="F172" s="61" t="s">
        <v>1584</v>
      </c>
      <c r="G172" s="62">
        <v>28</v>
      </c>
      <c r="H172" s="62">
        <v>0</v>
      </c>
      <c r="I172" s="62">
        <f t="shared" si="232"/>
        <v>0</v>
      </c>
      <c r="J172" s="62">
        <f t="shared" si="233"/>
        <v>0</v>
      </c>
      <c r="K172" s="62">
        <f t="shared" si="234"/>
        <v>0</v>
      </c>
      <c r="L172" s="62">
        <v>0</v>
      </c>
      <c r="M172" s="62">
        <f t="shared" si="235"/>
        <v>0</v>
      </c>
      <c r="N172" s="63"/>
      <c r="O172" s="54"/>
      <c r="Z172" s="64">
        <f t="shared" si="236"/>
        <v>0</v>
      </c>
      <c r="AB172" s="64">
        <f t="shared" si="237"/>
        <v>0</v>
      </c>
      <c r="AC172" s="64">
        <f t="shared" si="238"/>
        <v>0</v>
      </c>
      <c r="AD172" s="64">
        <f t="shared" si="239"/>
        <v>0</v>
      </c>
      <c r="AE172" s="64">
        <f t="shared" si="240"/>
        <v>0</v>
      </c>
      <c r="AF172" s="64">
        <f t="shared" si="241"/>
        <v>0</v>
      </c>
      <c r="AG172" s="64">
        <f t="shared" si="242"/>
        <v>0</v>
      </c>
      <c r="AH172" s="64">
        <f t="shared" si="243"/>
        <v>0</v>
      </c>
      <c r="AI172" s="39" t="s">
        <v>519</v>
      </c>
      <c r="AJ172" s="62">
        <f t="shared" si="244"/>
        <v>0</v>
      </c>
      <c r="AK172" s="62">
        <f t="shared" si="245"/>
        <v>0</v>
      </c>
      <c r="AL172" s="62">
        <f t="shared" si="246"/>
        <v>0</v>
      </c>
      <c r="AN172" s="64">
        <v>21</v>
      </c>
      <c r="AO172" s="64">
        <f t="shared" si="247"/>
        <v>0</v>
      </c>
      <c r="AP172" s="64">
        <f t="shared" si="248"/>
        <v>0</v>
      </c>
      <c r="AQ172" s="65" t="s">
        <v>13</v>
      </c>
      <c r="AV172" s="64">
        <f t="shared" si="249"/>
        <v>0</v>
      </c>
      <c r="AW172" s="64">
        <f t="shared" si="250"/>
        <v>0</v>
      </c>
      <c r="AX172" s="64">
        <f t="shared" si="251"/>
        <v>0</v>
      </c>
      <c r="AY172" s="66" t="s">
        <v>1639</v>
      </c>
      <c r="AZ172" s="66" t="s">
        <v>1680</v>
      </c>
      <c r="BA172" s="39" t="s">
        <v>1716</v>
      </c>
      <c r="BC172" s="64">
        <f t="shared" si="252"/>
        <v>0</v>
      </c>
      <c r="BD172" s="64">
        <f t="shared" si="253"/>
        <v>0</v>
      </c>
      <c r="BE172" s="64">
        <v>0</v>
      </c>
      <c r="BF172" s="64">
        <f t="shared" si="254"/>
        <v>0</v>
      </c>
      <c r="BH172" s="62">
        <f t="shared" si="255"/>
        <v>0</v>
      </c>
      <c r="BI172" s="62">
        <f t="shared" si="256"/>
        <v>0</v>
      </c>
      <c r="BJ172" s="62">
        <f t="shared" si="257"/>
        <v>0</v>
      </c>
      <c r="BK172" s="62" t="s">
        <v>1725</v>
      </c>
      <c r="BL172" s="64">
        <v>733</v>
      </c>
    </row>
    <row r="173" spans="1:64" s="38" customFormat="1" ht="19.5" customHeight="1">
      <c r="A173" s="60" t="s">
        <v>148</v>
      </c>
      <c r="B173" s="61" t="s">
        <v>519</v>
      </c>
      <c r="C173" s="61" t="s">
        <v>670</v>
      </c>
      <c r="D173" s="142" t="s">
        <v>1189</v>
      </c>
      <c r="E173" s="143"/>
      <c r="F173" s="61" t="s">
        <v>1587</v>
      </c>
      <c r="G173" s="62">
        <v>2</v>
      </c>
      <c r="H173" s="62">
        <v>0</v>
      </c>
      <c r="I173" s="62">
        <f t="shared" si="232"/>
        <v>0</v>
      </c>
      <c r="J173" s="62">
        <f t="shared" si="233"/>
        <v>0</v>
      </c>
      <c r="K173" s="62">
        <f t="shared" si="234"/>
        <v>0</v>
      </c>
      <c r="L173" s="62">
        <v>0</v>
      </c>
      <c r="M173" s="62">
        <f t="shared" si="235"/>
        <v>0</v>
      </c>
      <c r="N173" s="63"/>
      <c r="O173" s="54"/>
      <c r="Z173" s="64">
        <f t="shared" si="236"/>
        <v>0</v>
      </c>
      <c r="AB173" s="64">
        <f t="shared" si="237"/>
        <v>0</v>
      </c>
      <c r="AC173" s="64">
        <f t="shared" si="238"/>
        <v>0</v>
      </c>
      <c r="AD173" s="64">
        <f t="shared" si="239"/>
        <v>0</v>
      </c>
      <c r="AE173" s="64">
        <f t="shared" si="240"/>
        <v>0</v>
      </c>
      <c r="AF173" s="64">
        <f t="shared" si="241"/>
        <v>0</v>
      </c>
      <c r="AG173" s="64">
        <f t="shared" si="242"/>
        <v>0</v>
      </c>
      <c r="AH173" s="64">
        <f t="shared" si="243"/>
        <v>0</v>
      </c>
      <c r="AI173" s="39" t="s">
        <v>519</v>
      </c>
      <c r="AJ173" s="62">
        <f t="shared" si="244"/>
        <v>0</v>
      </c>
      <c r="AK173" s="62">
        <f t="shared" si="245"/>
        <v>0</v>
      </c>
      <c r="AL173" s="62">
        <f t="shared" si="246"/>
        <v>0</v>
      </c>
      <c r="AN173" s="64">
        <v>21</v>
      </c>
      <c r="AO173" s="64">
        <f t="shared" si="247"/>
        <v>0</v>
      </c>
      <c r="AP173" s="64">
        <f t="shared" si="248"/>
        <v>0</v>
      </c>
      <c r="AQ173" s="65" t="s">
        <v>13</v>
      </c>
      <c r="AV173" s="64">
        <f t="shared" si="249"/>
        <v>0</v>
      </c>
      <c r="AW173" s="64">
        <f t="shared" si="250"/>
        <v>0</v>
      </c>
      <c r="AX173" s="64">
        <f t="shared" si="251"/>
        <v>0</v>
      </c>
      <c r="AY173" s="66" t="s">
        <v>1639</v>
      </c>
      <c r="AZ173" s="66" t="s">
        <v>1680</v>
      </c>
      <c r="BA173" s="39" t="s">
        <v>1716</v>
      </c>
      <c r="BC173" s="64">
        <f t="shared" si="252"/>
        <v>0</v>
      </c>
      <c r="BD173" s="64">
        <f t="shared" si="253"/>
        <v>0</v>
      </c>
      <c r="BE173" s="64">
        <v>0</v>
      </c>
      <c r="BF173" s="64">
        <f t="shared" si="254"/>
        <v>0</v>
      </c>
      <c r="BH173" s="62">
        <f t="shared" si="255"/>
        <v>0</v>
      </c>
      <c r="BI173" s="62">
        <f t="shared" si="256"/>
        <v>0</v>
      </c>
      <c r="BJ173" s="62">
        <f t="shared" si="257"/>
        <v>0</v>
      </c>
      <c r="BK173" s="62" t="s">
        <v>1725</v>
      </c>
      <c r="BL173" s="64">
        <v>733</v>
      </c>
    </row>
    <row r="174" spans="1:64" s="38" customFormat="1" ht="19.5" customHeight="1">
      <c r="A174" s="60" t="s">
        <v>149</v>
      </c>
      <c r="B174" s="61" t="s">
        <v>519</v>
      </c>
      <c r="C174" s="61" t="s">
        <v>671</v>
      </c>
      <c r="D174" s="142" t="s">
        <v>1190</v>
      </c>
      <c r="E174" s="143"/>
      <c r="F174" s="61" t="s">
        <v>1586</v>
      </c>
      <c r="G174" s="62">
        <v>0.014</v>
      </c>
      <c r="H174" s="62">
        <v>0</v>
      </c>
      <c r="I174" s="62">
        <f t="shared" si="232"/>
        <v>0</v>
      </c>
      <c r="J174" s="62">
        <f t="shared" si="233"/>
        <v>0</v>
      </c>
      <c r="K174" s="62">
        <f t="shared" si="234"/>
        <v>0</v>
      </c>
      <c r="L174" s="62">
        <v>0</v>
      </c>
      <c r="M174" s="62">
        <f t="shared" si="235"/>
        <v>0</v>
      </c>
      <c r="N174" s="63" t="s">
        <v>1611</v>
      </c>
      <c r="O174" s="54"/>
      <c r="Z174" s="64">
        <f t="shared" si="236"/>
        <v>0</v>
      </c>
      <c r="AB174" s="64">
        <f t="shared" si="237"/>
        <v>0</v>
      </c>
      <c r="AC174" s="64">
        <f t="shared" si="238"/>
        <v>0</v>
      </c>
      <c r="AD174" s="64">
        <f t="shared" si="239"/>
        <v>0</v>
      </c>
      <c r="AE174" s="64">
        <f t="shared" si="240"/>
        <v>0</v>
      </c>
      <c r="AF174" s="64">
        <f t="shared" si="241"/>
        <v>0</v>
      </c>
      <c r="AG174" s="64">
        <f t="shared" si="242"/>
        <v>0</v>
      </c>
      <c r="AH174" s="64">
        <f t="shared" si="243"/>
        <v>0</v>
      </c>
      <c r="AI174" s="39" t="s">
        <v>519</v>
      </c>
      <c r="AJ174" s="62">
        <f t="shared" si="244"/>
        <v>0</v>
      </c>
      <c r="AK174" s="62">
        <f t="shared" si="245"/>
        <v>0</v>
      </c>
      <c r="AL174" s="62">
        <f t="shared" si="246"/>
        <v>0</v>
      </c>
      <c r="AN174" s="64">
        <v>21</v>
      </c>
      <c r="AO174" s="64">
        <f t="shared" si="247"/>
        <v>0</v>
      </c>
      <c r="AP174" s="64">
        <f t="shared" si="248"/>
        <v>0</v>
      </c>
      <c r="AQ174" s="65" t="s">
        <v>11</v>
      </c>
      <c r="AV174" s="64">
        <f t="shared" si="249"/>
        <v>0</v>
      </c>
      <c r="AW174" s="64">
        <f t="shared" si="250"/>
        <v>0</v>
      </c>
      <c r="AX174" s="64">
        <f t="shared" si="251"/>
        <v>0</v>
      </c>
      <c r="AY174" s="66" t="s">
        <v>1639</v>
      </c>
      <c r="AZ174" s="66" t="s">
        <v>1680</v>
      </c>
      <c r="BA174" s="39" t="s">
        <v>1716</v>
      </c>
      <c r="BC174" s="64">
        <f t="shared" si="252"/>
        <v>0</v>
      </c>
      <c r="BD174" s="64">
        <f t="shared" si="253"/>
        <v>0</v>
      </c>
      <c r="BE174" s="64">
        <v>0</v>
      </c>
      <c r="BF174" s="64">
        <f t="shared" si="254"/>
        <v>0</v>
      </c>
      <c r="BH174" s="62">
        <f t="shared" si="255"/>
        <v>0</v>
      </c>
      <c r="BI174" s="62">
        <f t="shared" si="256"/>
        <v>0</v>
      </c>
      <c r="BJ174" s="62">
        <f t="shared" si="257"/>
        <v>0</v>
      </c>
      <c r="BK174" s="62" t="s">
        <v>1725</v>
      </c>
      <c r="BL174" s="64">
        <v>733</v>
      </c>
    </row>
    <row r="175" spans="1:47" s="38" customFormat="1" ht="19.5" customHeight="1">
      <c r="A175" s="55"/>
      <c r="B175" s="56" t="s">
        <v>519</v>
      </c>
      <c r="C175" s="56" t="s">
        <v>672</v>
      </c>
      <c r="D175" s="140" t="s">
        <v>1191</v>
      </c>
      <c r="E175" s="141"/>
      <c r="F175" s="57" t="s">
        <v>6</v>
      </c>
      <c r="G175" s="57" t="s">
        <v>6</v>
      </c>
      <c r="H175" s="57" t="s">
        <v>6</v>
      </c>
      <c r="I175" s="58">
        <f>SUM(I176:I183)</f>
        <v>0</v>
      </c>
      <c r="J175" s="58">
        <f>SUM(J176:J183)</f>
        <v>0</v>
      </c>
      <c r="K175" s="58">
        <f>SUM(K176:K183)</f>
        <v>0</v>
      </c>
      <c r="L175" s="39"/>
      <c r="M175" s="58">
        <f>SUM(M176:M183)</f>
        <v>0</v>
      </c>
      <c r="N175" s="59"/>
      <c r="O175" s="54"/>
      <c r="AI175" s="39" t="s">
        <v>519</v>
      </c>
      <c r="AS175" s="58">
        <f>SUM(AJ176:AJ183)</f>
        <v>0</v>
      </c>
      <c r="AT175" s="58">
        <f>SUM(AK176:AK183)</f>
        <v>0</v>
      </c>
      <c r="AU175" s="58">
        <f>SUM(AL176:AL183)</f>
        <v>0</v>
      </c>
    </row>
    <row r="176" spans="1:64" s="38" customFormat="1" ht="19.5" customHeight="1">
      <c r="A176" s="60" t="s">
        <v>150</v>
      </c>
      <c r="B176" s="61" t="s">
        <v>519</v>
      </c>
      <c r="C176" s="61" t="s">
        <v>673</v>
      </c>
      <c r="D176" s="142" t="s">
        <v>1192</v>
      </c>
      <c r="E176" s="143"/>
      <c r="F176" s="61" t="s">
        <v>1582</v>
      </c>
      <c r="G176" s="62">
        <v>4.8</v>
      </c>
      <c r="H176" s="62">
        <v>0</v>
      </c>
      <c r="I176" s="62">
        <f aca="true" t="shared" si="258" ref="I176:I183">G176*AO176</f>
        <v>0</v>
      </c>
      <c r="J176" s="62">
        <f aca="true" t="shared" si="259" ref="J176:J183">G176*AP176</f>
        <v>0</v>
      </c>
      <c r="K176" s="62">
        <f aca="true" t="shared" si="260" ref="K176:K183">G176*H176</f>
        <v>0</v>
      </c>
      <c r="L176" s="62">
        <v>0</v>
      </c>
      <c r="M176" s="62">
        <f aca="true" t="shared" si="261" ref="M176:M183">G176*L176</f>
        <v>0</v>
      </c>
      <c r="N176" s="63"/>
      <c r="O176" s="54"/>
      <c r="Z176" s="64">
        <f aca="true" t="shared" si="262" ref="Z176:Z183">IF(AQ176="5",BJ176,0)</f>
        <v>0</v>
      </c>
      <c r="AB176" s="64">
        <f aca="true" t="shared" si="263" ref="AB176:AB183">IF(AQ176="1",BH176,0)</f>
        <v>0</v>
      </c>
      <c r="AC176" s="64">
        <f aca="true" t="shared" si="264" ref="AC176:AC183">IF(AQ176="1",BI176,0)</f>
        <v>0</v>
      </c>
      <c r="AD176" s="64">
        <f aca="true" t="shared" si="265" ref="AD176:AD183">IF(AQ176="7",BH176,0)</f>
        <v>0</v>
      </c>
      <c r="AE176" s="64">
        <f aca="true" t="shared" si="266" ref="AE176:AE183">IF(AQ176="7",BI176,0)</f>
        <v>0</v>
      </c>
      <c r="AF176" s="64">
        <f aca="true" t="shared" si="267" ref="AF176:AF183">IF(AQ176="2",BH176,0)</f>
        <v>0</v>
      </c>
      <c r="AG176" s="64">
        <f aca="true" t="shared" si="268" ref="AG176:AG183">IF(AQ176="2",BI176,0)</f>
        <v>0</v>
      </c>
      <c r="AH176" s="64">
        <f aca="true" t="shared" si="269" ref="AH176:AH183">IF(AQ176="0",BJ176,0)</f>
        <v>0</v>
      </c>
      <c r="AI176" s="39" t="s">
        <v>519</v>
      </c>
      <c r="AJ176" s="62">
        <f aca="true" t="shared" si="270" ref="AJ176:AJ183">IF(AN176=0,K176,0)</f>
        <v>0</v>
      </c>
      <c r="AK176" s="62">
        <f aca="true" t="shared" si="271" ref="AK176:AK183">IF(AN176=15,K176,0)</f>
        <v>0</v>
      </c>
      <c r="AL176" s="62">
        <f aca="true" t="shared" si="272" ref="AL176:AL183">IF(AN176=21,K176,0)</f>
        <v>0</v>
      </c>
      <c r="AN176" s="64">
        <v>21</v>
      </c>
      <c r="AO176" s="64">
        <f aca="true" t="shared" si="273" ref="AO176:AO183">H176*0</f>
        <v>0</v>
      </c>
      <c r="AP176" s="64">
        <f aca="true" t="shared" si="274" ref="AP176:AP183">H176*(1-0)</f>
        <v>0</v>
      </c>
      <c r="AQ176" s="65" t="s">
        <v>13</v>
      </c>
      <c r="AV176" s="64">
        <f aca="true" t="shared" si="275" ref="AV176:AV183">AW176+AX176</f>
        <v>0</v>
      </c>
      <c r="AW176" s="64">
        <f aca="true" t="shared" si="276" ref="AW176:AW183">G176*AO176</f>
        <v>0</v>
      </c>
      <c r="AX176" s="64">
        <f aca="true" t="shared" si="277" ref="AX176:AX183">G176*AP176</f>
        <v>0</v>
      </c>
      <c r="AY176" s="66" t="s">
        <v>1640</v>
      </c>
      <c r="AZ176" s="66" t="s">
        <v>1680</v>
      </c>
      <c r="BA176" s="39" t="s">
        <v>1716</v>
      </c>
      <c r="BC176" s="64">
        <f aca="true" t="shared" si="278" ref="BC176:BC183">AW176+AX176</f>
        <v>0</v>
      </c>
      <c r="BD176" s="64">
        <f aca="true" t="shared" si="279" ref="BD176:BD183">H176/(100-BE176)*100</f>
        <v>0</v>
      </c>
      <c r="BE176" s="64">
        <v>0</v>
      </c>
      <c r="BF176" s="64">
        <f aca="true" t="shared" si="280" ref="BF176:BF183">M176</f>
        <v>0</v>
      </c>
      <c r="BH176" s="62">
        <f aca="true" t="shared" si="281" ref="BH176:BH183">G176*AO176</f>
        <v>0</v>
      </c>
      <c r="BI176" s="62">
        <f aca="true" t="shared" si="282" ref="BI176:BI183">G176*AP176</f>
        <v>0</v>
      </c>
      <c r="BJ176" s="62">
        <f aca="true" t="shared" si="283" ref="BJ176:BJ183">G176*H176</f>
        <v>0</v>
      </c>
      <c r="BK176" s="62" t="s">
        <v>1725</v>
      </c>
      <c r="BL176" s="64">
        <v>735</v>
      </c>
    </row>
    <row r="177" spans="1:64" s="38" customFormat="1" ht="19.5" customHeight="1">
      <c r="A177" s="60" t="s">
        <v>151</v>
      </c>
      <c r="B177" s="61" t="s">
        <v>519</v>
      </c>
      <c r="C177" s="61" t="s">
        <v>674</v>
      </c>
      <c r="D177" s="142" t="s">
        <v>1193</v>
      </c>
      <c r="E177" s="143"/>
      <c r="F177" s="61" t="s">
        <v>1583</v>
      </c>
      <c r="G177" s="62">
        <v>1</v>
      </c>
      <c r="H177" s="62">
        <v>0</v>
      </c>
      <c r="I177" s="62">
        <f t="shared" si="258"/>
        <v>0</v>
      </c>
      <c r="J177" s="62">
        <f t="shared" si="259"/>
        <v>0</v>
      </c>
      <c r="K177" s="62">
        <f t="shared" si="260"/>
        <v>0</v>
      </c>
      <c r="L177" s="62">
        <v>0</v>
      </c>
      <c r="M177" s="62">
        <f t="shared" si="261"/>
        <v>0</v>
      </c>
      <c r="N177" s="63"/>
      <c r="O177" s="54"/>
      <c r="Z177" s="64">
        <f t="shared" si="262"/>
        <v>0</v>
      </c>
      <c r="AB177" s="64">
        <f t="shared" si="263"/>
        <v>0</v>
      </c>
      <c r="AC177" s="64">
        <f t="shared" si="264"/>
        <v>0</v>
      </c>
      <c r="AD177" s="64">
        <f t="shared" si="265"/>
        <v>0</v>
      </c>
      <c r="AE177" s="64">
        <f t="shared" si="266"/>
        <v>0</v>
      </c>
      <c r="AF177" s="64">
        <f t="shared" si="267"/>
        <v>0</v>
      </c>
      <c r="AG177" s="64">
        <f t="shared" si="268"/>
        <v>0</v>
      </c>
      <c r="AH177" s="64">
        <f t="shared" si="269"/>
        <v>0</v>
      </c>
      <c r="AI177" s="39" t="s">
        <v>519</v>
      </c>
      <c r="AJ177" s="62">
        <f t="shared" si="270"/>
        <v>0</v>
      </c>
      <c r="AK177" s="62">
        <f t="shared" si="271"/>
        <v>0</v>
      </c>
      <c r="AL177" s="62">
        <f t="shared" si="272"/>
        <v>0</v>
      </c>
      <c r="AN177" s="64">
        <v>21</v>
      </c>
      <c r="AO177" s="64">
        <f t="shared" si="273"/>
        <v>0</v>
      </c>
      <c r="AP177" s="64">
        <f t="shared" si="274"/>
        <v>0</v>
      </c>
      <c r="AQ177" s="65" t="s">
        <v>13</v>
      </c>
      <c r="AV177" s="64">
        <f t="shared" si="275"/>
        <v>0</v>
      </c>
      <c r="AW177" s="64">
        <f t="shared" si="276"/>
        <v>0</v>
      </c>
      <c r="AX177" s="64">
        <f t="shared" si="277"/>
        <v>0</v>
      </c>
      <c r="AY177" s="66" t="s">
        <v>1640</v>
      </c>
      <c r="AZ177" s="66" t="s">
        <v>1680</v>
      </c>
      <c r="BA177" s="39" t="s">
        <v>1716</v>
      </c>
      <c r="BC177" s="64">
        <f t="shared" si="278"/>
        <v>0</v>
      </c>
      <c r="BD177" s="64">
        <f t="shared" si="279"/>
        <v>0</v>
      </c>
      <c r="BE177" s="64">
        <v>0</v>
      </c>
      <c r="BF177" s="64">
        <f t="shared" si="280"/>
        <v>0</v>
      </c>
      <c r="BH177" s="62">
        <f t="shared" si="281"/>
        <v>0</v>
      </c>
      <c r="BI177" s="62">
        <f t="shared" si="282"/>
        <v>0</v>
      </c>
      <c r="BJ177" s="62">
        <f t="shared" si="283"/>
        <v>0</v>
      </c>
      <c r="BK177" s="62" t="s">
        <v>1725</v>
      </c>
      <c r="BL177" s="64">
        <v>735</v>
      </c>
    </row>
    <row r="178" spans="1:64" s="38" customFormat="1" ht="19.5" customHeight="1">
      <c r="A178" s="60" t="s">
        <v>152</v>
      </c>
      <c r="B178" s="61" t="s">
        <v>519</v>
      </c>
      <c r="C178" s="61" t="s">
        <v>675</v>
      </c>
      <c r="D178" s="142" t="s">
        <v>1194</v>
      </c>
      <c r="E178" s="143"/>
      <c r="F178" s="61" t="s">
        <v>1583</v>
      </c>
      <c r="G178" s="62">
        <v>1</v>
      </c>
      <c r="H178" s="62">
        <v>0</v>
      </c>
      <c r="I178" s="62">
        <f t="shared" si="258"/>
        <v>0</v>
      </c>
      <c r="J178" s="62">
        <f t="shared" si="259"/>
        <v>0</v>
      </c>
      <c r="K178" s="62">
        <f t="shared" si="260"/>
        <v>0</v>
      </c>
      <c r="L178" s="62">
        <v>0</v>
      </c>
      <c r="M178" s="62">
        <f t="shared" si="261"/>
        <v>0</v>
      </c>
      <c r="N178" s="63"/>
      <c r="O178" s="54"/>
      <c r="Z178" s="64">
        <f t="shared" si="262"/>
        <v>0</v>
      </c>
      <c r="AB178" s="64">
        <f t="shared" si="263"/>
        <v>0</v>
      </c>
      <c r="AC178" s="64">
        <f t="shared" si="264"/>
        <v>0</v>
      </c>
      <c r="AD178" s="64">
        <f t="shared" si="265"/>
        <v>0</v>
      </c>
      <c r="AE178" s="64">
        <f t="shared" si="266"/>
        <v>0</v>
      </c>
      <c r="AF178" s="64">
        <f t="shared" si="267"/>
        <v>0</v>
      </c>
      <c r="AG178" s="64">
        <f t="shared" si="268"/>
        <v>0</v>
      </c>
      <c r="AH178" s="64">
        <f t="shared" si="269"/>
        <v>0</v>
      </c>
      <c r="AI178" s="39" t="s">
        <v>519</v>
      </c>
      <c r="AJ178" s="62">
        <f t="shared" si="270"/>
        <v>0</v>
      </c>
      <c r="AK178" s="62">
        <f t="shared" si="271"/>
        <v>0</v>
      </c>
      <c r="AL178" s="62">
        <f t="shared" si="272"/>
        <v>0</v>
      </c>
      <c r="AN178" s="64">
        <v>21</v>
      </c>
      <c r="AO178" s="64">
        <f t="shared" si="273"/>
        <v>0</v>
      </c>
      <c r="AP178" s="64">
        <f t="shared" si="274"/>
        <v>0</v>
      </c>
      <c r="AQ178" s="65" t="s">
        <v>13</v>
      </c>
      <c r="AV178" s="64">
        <f t="shared" si="275"/>
        <v>0</v>
      </c>
      <c r="AW178" s="64">
        <f t="shared" si="276"/>
        <v>0</v>
      </c>
      <c r="AX178" s="64">
        <f t="shared" si="277"/>
        <v>0</v>
      </c>
      <c r="AY178" s="66" t="s">
        <v>1640</v>
      </c>
      <c r="AZ178" s="66" t="s">
        <v>1680</v>
      </c>
      <c r="BA178" s="39" t="s">
        <v>1716</v>
      </c>
      <c r="BC178" s="64">
        <f t="shared" si="278"/>
        <v>0</v>
      </c>
      <c r="BD178" s="64">
        <f t="shared" si="279"/>
        <v>0</v>
      </c>
      <c r="BE178" s="64">
        <v>0</v>
      </c>
      <c r="BF178" s="64">
        <f t="shared" si="280"/>
        <v>0</v>
      </c>
      <c r="BH178" s="62">
        <f t="shared" si="281"/>
        <v>0</v>
      </c>
      <c r="BI178" s="62">
        <f t="shared" si="282"/>
        <v>0</v>
      </c>
      <c r="BJ178" s="62">
        <f t="shared" si="283"/>
        <v>0</v>
      </c>
      <c r="BK178" s="62" t="s">
        <v>1725</v>
      </c>
      <c r="BL178" s="64">
        <v>735</v>
      </c>
    </row>
    <row r="179" spans="1:64" s="38" customFormat="1" ht="19.5" customHeight="1">
      <c r="A179" s="60" t="s">
        <v>153</v>
      </c>
      <c r="B179" s="61" t="s">
        <v>519</v>
      </c>
      <c r="C179" s="61" t="s">
        <v>676</v>
      </c>
      <c r="D179" s="142" t="s">
        <v>1195</v>
      </c>
      <c r="E179" s="143"/>
      <c r="F179" s="61" t="s">
        <v>1583</v>
      </c>
      <c r="G179" s="62">
        <v>1</v>
      </c>
      <c r="H179" s="62">
        <v>0</v>
      </c>
      <c r="I179" s="62">
        <f t="shared" si="258"/>
        <v>0</v>
      </c>
      <c r="J179" s="62">
        <f t="shared" si="259"/>
        <v>0</v>
      </c>
      <c r="K179" s="62">
        <f t="shared" si="260"/>
        <v>0</v>
      </c>
      <c r="L179" s="62">
        <v>0</v>
      </c>
      <c r="M179" s="62">
        <f t="shared" si="261"/>
        <v>0</v>
      </c>
      <c r="N179" s="63"/>
      <c r="O179" s="54"/>
      <c r="Z179" s="64">
        <f t="shared" si="262"/>
        <v>0</v>
      </c>
      <c r="AB179" s="64">
        <f t="shared" si="263"/>
        <v>0</v>
      </c>
      <c r="AC179" s="64">
        <f t="shared" si="264"/>
        <v>0</v>
      </c>
      <c r="AD179" s="64">
        <f t="shared" si="265"/>
        <v>0</v>
      </c>
      <c r="AE179" s="64">
        <f t="shared" si="266"/>
        <v>0</v>
      </c>
      <c r="AF179" s="64">
        <f t="shared" si="267"/>
        <v>0</v>
      </c>
      <c r="AG179" s="64">
        <f t="shared" si="268"/>
        <v>0</v>
      </c>
      <c r="AH179" s="64">
        <f t="shared" si="269"/>
        <v>0</v>
      </c>
      <c r="AI179" s="39" t="s">
        <v>519</v>
      </c>
      <c r="AJ179" s="62">
        <f t="shared" si="270"/>
        <v>0</v>
      </c>
      <c r="AK179" s="62">
        <f t="shared" si="271"/>
        <v>0</v>
      </c>
      <c r="AL179" s="62">
        <f t="shared" si="272"/>
        <v>0</v>
      </c>
      <c r="AN179" s="64">
        <v>21</v>
      </c>
      <c r="AO179" s="64">
        <f t="shared" si="273"/>
        <v>0</v>
      </c>
      <c r="AP179" s="64">
        <f t="shared" si="274"/>
        <v>0</v>
      </c>
      <c r="AQ179" s="65" t="s">
        <v>13</v>
      </c>
      <c r="AV179" s="64">
        <f t="shared" si="275"/>
        <v>0</v>
      </c>
      <c r="AW179" s="64">
        <f t="shared" si="276"/>
        <v>0</v>
      </c>
      <c r="AX179" s="64">
        <f t="shared" si="277"/>
        <v>0</v>
      </c>
      <c r="AY179" s="66" t="s">
        <v>1640</v>
      </c>
      <c r="AZ179" s="66" t="s">
        <v>1680</v>
      </c>
      <c r="BA179" s="39" t="s">
        <v>1716</v>
      </c>
      <c r="BC179" s="64">
        <f t="shared" si="278"/>
        <v>0</v>
      </c>
      <c r="BD179" s="64">
        <f t="shared" si="279"/>
        <v>0</v>
      </c>
      <c r="BE179" s="64">
        <v>0</v>
      </c>
      <c r="BF179" s="64">
        <f t="shared" si="280"/>
        <v>0</v>
      </c>
      <c r="BH179" s="62">
        <f t="shared" si="281"/>
        <v>0</v>
      </c>
      <c r="BI179" s="62">
        <f t="shared" si="282"/>
        <v>0</v>
      </c>
      <c r="BJ179" s="62">
        <f t="shared" si="283"/>
        <v>0</v>
      </c>
      <c r="BK179" s="62" t="s">
        <v>1725</v>
      </c>
      <c r="BL179" s="64">
        <v>735</v>
      </c>
    </row>
    <row r="180" spans="1:64" s="38" customFormat="1" ht="19.5" customHeight="1">
      <c r="A180" s="60" t="s">
        <v>154</v>
      </c>
      <c r="B180" s="61" t="s">
        <v>519</v>
      </c>
      <c r="C180" s="61" t="s">
        <v>677</v>
      </c>
      <c r="D180" s="142" t="s">
        <v>1196</v>
      </c>
      <c r="E180" s="143"/>
      <c r="F180" s="61" t="s">
        <v>1583</v>
      </c>
      <c r="G180" s="62">
        <v>1</v>
      </c>
      <c r="H180" s="62">
        <v>0</v>
      </c>
      <c r="I180" s="62">
        <f t="shared" si="258"/>
        <v>0</v>
      </c>
      <c r="J180" s="62">
        <f t="shared" si="259"/>
        <v>0</v>
      </c>
      <c r="K180" s="62">
        <f t="shared" si="260"/>
        <v>0</v>
      </c>
      <c r="L180" s="62">
        <v>0</v>
      </c>
      <c r="M180" s="62">
        <f t="shared" si="261"/>
        <v>0</v>
      </c>
      <c r="N180" s="63"/>
      <c r="O180" s="54"/>
      <c r="Z180" s="64">
        <f t="shared" si="262"/>
        <v>0</v>
      </c>
      <c r="AB180" s="64">
        <f t="shared" si="263"/>
        <v>0</v>
      </c>
      <c r="AC180" s="64">
        <f t="shared" si="264"/>
        <v>0</v>
      </c>
      <c r="AD180" s="64">
        <f t="shared" si="265"/>
        <v>0</v>
      </c>
      <c r="AE180" s="64">
        <f t="shared" si="266"/>
        <v>0</v>
      </c>
      <c r="AF180" s="64">
        <f t="shared" si="267"/>
        <v>0</v>
      </c>
      <c r="AG180" s="64">
        <f t="shared" si="268"/>
        <v>0</v>
      </c>
      <c r="AH180" s="64">
        <f t="shared" si="269"/>
        <v>0</v>
      </c>
      <c r="AI180" s="39" t="s">
        <v>519</v>
      </c>
      <c r="AJ180" s="62">
        <f t="shared" si="270"/>
        <v>0</v>
      </c>
      <c r="AK180" s="62">
        <f t="shared" si="271"/>
        <v>0</v>
      </c>
      <c r="AL180" s="62">
        <f t="shared" si="272"/>
        <v>0</v>
      </c>
      <c r="AN180" s="64">
        <v>21</v>
      </c>
      <c r="AO180" s="64">
        <f t="shared" si="273"/>
        <v>0</v>
      </c>
      <c r="AP180" s="64">
        <f t="shared" si="274"/>
        <v>0</v>
      </c>
      <c r="AQ180" s="65" t="s">
        <v>13</v>
      </c>
      <c r="AV180" s="64">
        <f t="shared" si="275"/>
        <v>0</v>
      </c>
      <c r="AW180" s="64">
        <f t="shared" si="276"/>
        <v>0</v>
      </c>
      <c r="AX180" s="64">
        <f t="shared" si="277"/>
        <v>0</v>
      </c>
      <c r="AY180" s="66" t="s">
        <v>1640</v>
      </c>
      <c r="AZ180" s="66" t="s">
        <v>1680</v>
      </c>
      <c r="BA180" s="39" t="s">
        <v>1716</v>
      </c>
      <c r="BC180" s="64">
        <f t="shared" si="278"/>
        <v>0</v>
      </c>
      <c r="BD180" s="64">
        <f t="shared" si="279"/>
        <v>0</v>
      </c>
      <c r="BE180" s="64">
        <v>0</v>
      </c>
      <c r="BF180" s="64">
        <f t="shared" si="280"/>
        <v>0</v>
      </c>
      <c r="BH180" s="62">
        <f t="shared" si="281"/>
        <v>0</v>
      </c>
      <c r="BI180" s="62">
        <f t="shared" si="282"/>
        <v>0</v>
      </c>
      <c r="BJ180" s="62">
        <f t="shared" si="283"/>
        <v>0</v>
      </c>
      <c r="BK180" s="62" t="s">
        <v>1725</v>
      </c>
      <c r="BL180" s="64">
        <v>735</v>
      </c>
    </row>
    <row r="181" spans="1:64" s="38" customFormat="1" ht="19.5" customHeight="1">
      <c r="A181" s="60" t="s">
        <v>155</v>
      </c>
      <c r="B181" s="61" t="s">
        <v>519</v>
      </c>
      <c r="C181" s="61" t="s">
        <v>678</v>
      </c>
      <c r="D181" s="142" t="s">
        <v>1197</v>
      </c>
      <c r="E181" s="143"/>
      <c r="F181" s="61" t="s">
        <v>1583</v>
      </c>
      <c r="G181" s="62">
        <v>4</v>
      </c>
      <c r="H181" s="62">
        <v>0</v>
      </c>
      <c r="I181" s="62">
        <f t="shared" si="258"/>
        <v>0</v>
      </c>
      <c r="J181" s="62">
        <f t="shared" si="259"/>
        <v>0</v>
      </c>
      <c r="K181" s="62">
        <f t="shared" si="260"/>
        <v>0</v>
      </c>
      <c r="L181" s="62">
        <v>0</v>
      </c>
      <c r="M181" s="62">
        <f t="shared" si="261"/>
        <v>0</v>
      </c>
      <c r="N181" s="63"/>
      <c r="O181" s="54"/>
      <c r="Z181" s="64">
        <f t="shared" si="262"/>
        <v>0</v>
      </c>
      <c r="AB181" s="64">
        <f t="shared" si="263"/>
        <v>0</v>
      </c>
      <c r="AC181" s="64">
        <f t="shared" si="264"/>
        <v>0</v>
      </c>
      <c r="AD181" s="64">
        <f t="shared" si="265"/>
        <v>0</v>
      </c>
      <c r="AE181" s="64">
        <f t="shared" si="266"/>
        <v>0</v>
      </c>
      <c r="AF181" s="64">
        <f t="shared" si="267"/>
        <v>0</v>
      </c>
      <c r="AG181" s="64">
        <f t="shared" si="268"/>
        <v>0</v>
      </c>
      <c r="AH181" s="64">
        <f t="shared" si="269"/>
        <v>0</v>
      </c>
      <c r="AI181" s="39" t="s">
        <v>519</v>
      </c>
      <c r="AJ181" s="62">
        <f t="shared" si="270"/>
        <v>0</v>
      </c>
      <c r="AK181" s="62">
        <f t="shared" si="271"/>
        <v>0</v>
      </c>
      <c r="AL181" s="62">
        <f t="shared" si="272"/>
        <v>0</v>
      </c>
      <c r="AN181" s="64">
        <v>21</v>
      </c>
      <c r="AO181" s="64">
        <f t="shared" si="273"/>
        <v>0</v>
      </c>
      <c r="AP181" s="64">
        <f t="shared" si="274"/>
        <v>0</v>
      </c>
      <c r="AQ181" s="65" t="s">
        <v>13</v>
      </c>
      <c r="AV181" s="64">
        <f t="shared" si="275"/>
        <v>0</v>
      </c>
      <c r="AW181" s="64">
        <f t="shared" si="276"/>
        <v>0</v>
      </c>
      <c r="AX181" s="64">
        <f t="shared" si="277"/>
        <v>0</v>
      </c>
      <c r="AY181" s="66" t="s">
        <v>1640</v>
      </c>
      <c r="AZ181" s="66" t="s">
        <v>1680</v>
      </c>
      <c r="BA181" s="39" t="s">
        <v>1716</v>
      </c>
      <c r="BC181" s="64">
        <f t="shared" si="278"/>
        <v>0</v>
      </c>
      <c r="BD181" s="64">
        <f t="shared" si="279"/>
        <v>0</v>
      </c>
      <c r="BE181" s="64">
        <v>0</v>
      </c>
      <c r="BF181" s="64">
        <f t="shared" si="280"/>
        <v>0</v>
      </c>
      <c r="BH181" s="62">
        <f t="shared" si="281"/>
        <v>0</v>
      </c>
      <c r="BI181" s="62">
        <f t="shared" si="282"/>
        <v>0</v>
      </c>
      <c r="BJ181" s="62">
        <f t="shared" si="283"/>
        <v>0</v>
      </c>
      <c r="BK181" s="62" t="s">
        <v>1725</v>
      </c>
      <c r="BL181" s="64">
        <v>735</v>
      </c>
    </row>
    <row r="182" spans="1:64" s="38" customFormat="1" ht="19.5" customHeight="1">
      <c r="A182" s="60" t="s">
        <v>156</v>
      </c>
      <c r="B182" s="61" t="s">
        <v>519</v>
      </c>
      <c r="C182" s="61" t="s">
        <v>679</v>
      </c>
      <c r="D182" s="142" t="s">
        <v>1198</v>
      </c>
      <c r="E182" s="143"/>
      <c r="F182" s="61" t="s">
        <v>1583</v>
      </c>
      <c r="G182" s="62">
        <v>4</v>
      </c>
      <c r="H182" s="62">
        <v>0</v>
      </c>
      <c r="I182" s="62">
        <f t="shared" si="258"/>
        <v>0</v>
      </c>
      <c r="J182" s="62">
        <f t="shared" si="259"/>
        <v>0</v>
      </c>
      <c r="K182" s="62">
        <f t="shared" si="260"/>
        <v>0</v>
      </c>
      <c r="L182" s="62">
        <v>0</v>
      </c>
      <c r="M182" s="62">
        <f t="shared" si="261"/>
        <v>0</v>
      </c>
      <c r="N182" s="63"/>
      <c r="O182" s="54"/>
      <c r="Z182" s="64">
        <f t="shared" si="262"/>
        <v>0</v>
      </c>
      <c r="AB182" s="64">
        <f t="shared" si="263"/>
        <v>0</v>
      </c>
      <c r="AC182" s="64">
        <f t="shared" si="264"/>
        <v>0</v>
      </c>
      <c r="AD182" s="64">
        <f t="shared" si="265"/>
        <v>0</v>
      </c>
      <c r="AE182" s="64">
        <f t="shared" si="266"/>
        <v>0</v>
      </c>
      <c r="AF182" s="64">
        <f t="shared" si="267"/>
        <v>0</v>
      </c>
      <c r="AG182" s="64">
        <f t="shared" si="268"/>
        <v>0</v>
      </c>
      <c r="AH182" s="64">
        <f t="shared" si="269"/>
        <v>0</v>
      </c>
      <c r="AI182" s="39" t="s">
        <v>519</v>
      </c>
      <c r="AJ182" s="62">
        <f t="shared" si="270"/>
        <v>0</v>
      </c>
      <c r="AK182" s="62">
        <f t="shared" si="271"/>
        <v>0</v>
      </c>
      <c r="AL182" s="62">
        <f t="shared" si="272"/>
        <v>0</v>
      </c>
      <c r="AN182" s="64">
        <v>21</v>
      </c>
      <c r="AO182" s="64">
        <f t="shared" si="273"/>
        <v>0</v>
      </c>
      <c r="AP182" s="64">
        <f t="shared" si="274"/>
        <v>0</v>
      </c>
      <c r="AQ182" s="65" t="s">
        <v>13</v>
      </c>
      <c r="AV182" s="64">
        <f t="shared" si="275"/>
        <v>0</v>
      </c>
      <c r="AW182" s="64">
        <f t="shared" si="276"/>
        <v>0</v>
      </c>
      <c r="AX182" s="64">
        <f t="shared" si="277"/>
        <v>0</v>
      </c>
      <c r="AY182" s="66" t="s">
        <v>1640</v>
      </c>
      <c r="AZ182" s="66" t="s">
        <v>1680</v>
      </c>
      <c r="BA182" s="39" t="s">
        <v>1716</v>
      </c>
      <c r="BC182" s="64">
        <f t="shared" si="278"/>
        <v>0</v>
      </c>
      <c r="BD182" s="64">
        <f t="shared" si="279"/>
        <v>0</v>
      </c>
      <c r="BE182" s="64">
        <v>0</v>
      </c>
      <c r="BF182" s="64">
        <f t="shared" si="280"/>
        <v>0</v>
      </c>
      <c r="BH182" s="62">
        <f t="shared" si="281"/>
        <v>0</v>
      </c>
      <c r="BI182" s="62">
        <f t="shared" si="282"/>
        <v>0</v>
      </c>
      <c r="BJ182" s="62">
        <f t="shared" si="283"/>
        <v>0</v>
      </c>
      <c r="BK182" s="62" t="s">
        <v>1725</v>
      </c>
      <c r="BL182" s="64">
        <v>735</v>
      </c>
    </row>
    <row r="183" spans="1:64" s="38" customFormat="1" ht="19.5" customHeight="1">
      <c r="A183" s="60" t="s">
        <v>157</v>
      </c>
      <c r="B183" s="61" t="s">
        <v>519</v>
      </c>
      <c r="C183" s="61" t="s">
        <v>680</v>
      </c>
      <c r="D183" s="142" t="s">
        <v>1199</v>
      </c>
      <c r="E183" s="143"/>
      <c r="F183" s="61" t="s">
        <v>1586</v>
      </c>
      <c r="G183" s="62">
        <v>0.558</v>
      </c>
      <c r="H183" s="62">
        <v>0</v>
      </c>
      <c r="I183" s="62">
        <f t="shared" si="258"/>
        <v>0</v>
      </c>
      <c r="J183" s="62">
        <f t="shared" si="259"/>
        <v>0</v>
      </c>
      <c r="K183" s="62">
        <f t="shared" si="260"/>
        <v>0</v>
      </c>
      <c r="L183" s="62">
        <v>0</v>
      </c>
      <c r="M183" s="62">
        <f t="shared" si="261"/>
        <v>0</v>
      </c>
      <c r="N183" s="63" t="s">
        <v>1611</v>
      </c>
      <c r="O183" s="54"/>
      <c r="Z183" s="64">
        <f t="shared" si="262"/>
        <v>0</v>
      </c>
      <c r="AB183" s="64">
        <f t="shared" si="263"/>
        <v>0</v>
      </c>
      <c r="AC183" s="64">
        <f t="shared" si="264"/>
        <v>0</v>
      </c>
      <c r="AD183" s="64">
        <f t="shared" si="265"/>
        <v>0</v>
      </c>
      <c r="AE183" s="64">
        <f t="shared" si="266"/>
        <v>0</v>
      </c>
      <c r="AF183" s="64">
        <f t="shared" si="267"/>
        <v>0</v>
      </c>
      <c r="AG183" s="64">
        <f t="shared" si="268"/>
        <v>0</v>
      </c>
      <c r="AH183" s="64">
        <f t="shared" si="269"/>
        <v>0</v>
      </c>
      <c r="AI183" s="39" t="s">
        <v>519</v>
      </c>
      <c r="AJ183" s="62">
        <f t="shared" si="270"/>
        <v>0</v>
      </c>
      <c r="AK183" s="62">
        <f t="shared" si="271"/>
        <v>0</v>
      </c>
      <c r="AL183" s="62">
        <f t="shared" si="272"/>
        <v>0</v>
      </c>
      <c r="AN183" s="64">
        <v>21</v>
      </c>
      <c r="AO183" s="64">
        <f t="shared" si="273"/>
        <v>0</v>
      </c>
      <c r="AP183" s="64">
        <f t="shared" si="274"/>
        <v>0</v>
      </c>
      <c r="AQ183" s="65" t="s">
        <v>11</v>
      </c>
      <c r="AV183" s="64">
        <f t="shared" si="275"/>
        <v>0</v>
      </c>
      <c r="AW183" s="64">
        <f t="shared" si="276"/>
        <v>0</v>
      </c>
      <c r="AX183" s="64">
        <f t="shared" si="277"/>
        <v>0</v>
      </c>
      <c r="AY183" s="66" t="s">
        <v>1640</v>
      </c>
      <c r="AZ183" s="66" t="s">
        <v>1680</v>
      </c>
      <c r="BA183" s="39" t="s">
        <v>1716</v>
      </c>
      <c r="BC183" s="64">
        <f t="shared" si="278"/>
        <v>0</v>
      </c>
      <c r="BD183" s="64">
        <f t="shared" si="279"/>
        <v>0</v>
      </c>
      <c r="BE183" s="64">
        <v>0</v>
      </c>
      <c r="BF183" s="64">
        <f t="shared" si="280"/>
        <v>0</v>
      </c>
      <c r="BH183" s="62">
        <f t="shared" si="281"/>
        <v>0</v>
      </c>
      <c r="BI183" s="62">
        <f t="shared" si="282"/>
        <v>0</v>
      </c>
      <c r="BJ183" s="62">
        <f t="shared" si="283"/>
        <v>0</v>
      </c>
      <c r="BK183" s="62" t="s">
        <v>1725</v>
      </c>
      <c r="BL183" s="64">
        <v>735</v>
      </c>
    </row>
    <row r="184" spans="1:47" s="38" customFormat="1" ht="19.5" customHeight="1">
      <c r="A184" s="55"/>
      <c r="B184" s="56" t="s">
        <v>519</v>
      </c>
      <c r="C184" s="56" t="s">
        <v>681</v>
      </c>
      <c r="D184" s="140" t="s">
        <v>1200</v>
      </c>
      <c r="E184" s="141"/>
      <c r="F184" s="57" t="s">
        <v>6</v>
      </c>
      <c r="G184" s="57" t="s">
        <v>6</v>
      </c>
      <c r="H184" s="57" t="s">
        <v>6</v>
      </c>
      <c r="I184" s="58">
        <f>SUM(I185:I196)</f>
        <v>0</v>
      </c>
      <c r="J184" s="58">
        <f>SUM(J185:J196)</f>
        <v>0</v>
      </c>
      <c r="K184" s="58">
        <f>SUM(K185:K196)</f>
        <v>0</v>
      </c>
      <c r="L184" s="39"/>
      <c r="M184" s="58">
        <f>SUM(M185:M196)</f>
        <v>0</v>
      </c>
      <c r="N184" s="59"/>
      <c r="O184" s="54"/>
      <c r="AI184" s="39" t="s">
        <v>519</v>
      </c>
      <c r="AS184" s="58">
        <f>SUM(AJ185:AJ196)</f>
        <v>0</v>
      </c>
      <c r="AT184" s="58">
        <f>SUM(AK185:AK196)</f>
        <v>0</v>
      </c>
      <c r="AU184" s="58">
        <f>SUM(AL185:AL196)</f>
        <v>0</v>
      </c>
    </row>
    <row r="185" spans="1:64" s="38" customFormat="1" ht="19.5" customHeight="1">
      <c r="A185" s="60" t="s">
        <v>158</v>
      </c>
      <c r="B185" s="61" t="s">
        <v>519</v>
      </c>
      <c r="C185" s="61" t="s">
        <v>682</v>
      </c>
      <c r="D185" s="142" t="s">
        <v>1201</v>
      </c>
      <c r="E185" s="143"/>
      <c r="F185" s="61" t="s">
        <v>1582</v>
      </c>
      <c r="G185" s="62">
        <v>1.44</v>
      </c>
      <c r="H185" s="62">
        <v>0</v>
      </c>
      <c r="I185" s="62">
        <f aca="true" t="shared" si="284" ref="I185:I196">G185*AO185</f>
        <v>0</v>
      </c>
      <c r="J185" s="62">
        <f aca="true" t="shared" si="285" ref="J185:J196">G185*AP185</f>
        <v>0</v>
      </c>
      <c r="K185" s="62">
        <f aca="true" t="shared" si="286" ref="K185:K196">G185*H185</f>
        <v>0</v>
      </c>
      <c r="L185" s="62">
        <v>0</v>
      </c>
      <c r="M185" s="62">
        <f aca="true" t="shared" si="287" ref="M185:M196">G185*L185</f>
        <v>0</v>
      </c>
      <c r="N185" s="63"/>
      <c r="O185" s="54"/>
      <c r="Z185" s="64">
        <f aca="true" t="shared" si="288" ref="Z185:Z196">IF(AQ185="5",BJ185,0)</f>
        <v>0</v>
      </c>
      <c r="AB185" s="64">
        <f aca="true" t="shared" si="289" ref="AB185:AB196">IF(AQ185="1",BH185,0)</f>
        <v>0</v>
      </c>
      <c r="AC185" s="64">
        <f aca="true" t="shared" si="290" ref="AC185:AC196">IF(AQ185="1",BI185,0)</f>
        <v>0</v>
      </c>
      <c r="AD185" s="64">
        <f aca="true" t="shared" si="291" ref="AD185:AD196">IF(AQ185="7",BH185,0)</f>
        <v>0</v>
      </c>
      <c r="AE185" s="64">
        <f aca="true" t="shared" si="292" ref="AE185:AE196">IF(AQ185="7",BI185,0)</f>
        <v>0</v>
      </c>
      <c r="AF185" s="64">
        <f aca="true" t="shared" si="293" ref="AF185:AF196">IF(AQ185="2",BH185,0)</f>
        <v>0</v>
      </c>
      <c r="AG185" s="64">
        <f aca="true" t="shared" si="294" ref="AG185:AG196">IF(AQ185="2",BI185,0)</f>
        <v>0</v>
      </c>
      <c r="AH185" s="64">
        <f aca="true" t="shared" si="295" ref="AH185:AH196">IF(AQ185="0",BJ185,0)</f>
        <v>0</v>
      </c>
      <c r="AI185" s="39" t="s">
        <v>519</v>
      </c>
      <c r="AJ185" s="62">
        <f aca="true" t="shared" si="296" ref="AJ185:AJ196">IF(AN185=0,K185,0)</f>
        <v>0</v>
      </c>
      <c r="AK185" s="62">
        <f aca="true" t="shared" si="297" ref="AK185:AK196">IF(AN185=15,K185,0)</f>
        <v>0</v>
      </c>
      <c r="AL185" s="62">
        <f aca="true" t="shared" si="298" ref="AL185:AL196">IF(AN185=21,K185,0)</f>
        <v>0</v>
      </c>
      <c r="AN185" s="64">
        <v>21</v>
      </c>
      <c r="AO185" s="64">
        <f aca="true" t="shared" si="299" ref="AO185:AO196">H185*0</f>
        <v>0</v>
      </c>
      <c r="AP185" s="64">
        <f aca="true" t="shared" si="300" ref="AP185:AP196">H185*(1-0)</f>
        <v>0</v>
      </c>
      <c r="AQ185" s="65" t="s">
        <v>13</v>
      </c>
      <c r="AV185" s="64">
        <f aca="true" t="shared" si="301" ref="AV185:AV196">AW185+AX185</f>
        <v>0</v>
      </c>
      <c r="AW185" s="64">
        <f aca="true" t="shared" si="302" ref="AW185:AW196">G185*AO185</f>
        <v>0</v>
      </c>
      <c r="AX185" s="64">
        <f aca="true" t="shared" si="303" ref="AX185:AX196">G185*AP185</f>
        <v>0</v>
      </c>
      <c r="AY185" s="66" t="s">
        <v>1641</v>
      </c>
      <c r="AZ185" s="66" t="s">
        <v>1681</v>
      </c>
      <c r="BA185" s="39" t="s">
        <v>1716</v>
      </c>
      <c r="BC185" s="64">
        <f aca="true" t="shared" si="304" ref="BC185:BC196">AW185+AX185</f>
        <v>0</v>
      </c>
      <c r="BD185" s="64">
        <f aca="true" t="shared" si="305" ref="BD185:BD196">H185/(100-BE185)*100</f>
        <v>0</v>
      </c>
      <c r="BE185" s="64">
        <v>0</v>
      </c>
      <c r="BF185" s="64">
        <f aca="true" t="shared" si="306" ref="BF185:BF196">M185</f>
        <v>0</v>
      </c>
      <c r="BH185" s="62">
        <f aca="true" t="shared" si="307" ref="BH185:BH196">G185*AO185</f>
        <v>0</v>
      </c>
      <c r="BI185" s="62">
        <f aca="true" t="shared" si="308" ref="BI185:BI196">G185*AP185</f>
        <v>0</v>
      </c>
      <c r="BJ185" s="62">
        <f aca="true" t="shared" si="309" ref="BJ185:BJ196">G185*H185</f>
        <v>0</v>
      </c>
      <c r="BK185" s="62" t="s">
        <v>1725</v>
      </c>
      <c r="BL185" s="64">
        <v>763</v>
      </c>
    </row>
    <row r="186" spans="1:64" s="38" customFormat="1" ht="19.5" customHeight="1">
      <c r="A186" s="60" t="s">
        <v>159</v>
      </c>
      <c r="B186" s="61" t="s">
        <v>519</v>
      </c>
      <c r="C186" s="61" t="s">
        <v>683</v>
      </c>
      <c r="D186" s="142" t="s">
        <v>1202</v>
      </c>
      <c r="E186" s="143"/>
      <c r="F186" s="61" t="s">
        <v>1582</v>
      </c>
      <c r="G186" s="62">
        <v>25.288</v>
      </c>
      <c r="H186" s="62">
        <v>0</v>
      </c>
      <c r="I186" s="62">
        <f t="shared" si="284"/>
        <v>0</v>
      </c>
      <c r="J186" s="62">
        <f t="shared" si="285"/>
        <v>0</v>
      </c>
      <c r="K186" s="62">
        <f t="shared" si="286"/>
        <v>0</v>
      </c>
      <c r="L186" s="62">
        <v>0</v>
      </c>
      <c r="M186" s="62">
        <f t="shared" si="287"/>
        <v>0</v>
      </c>
      <c r="N186" s="63"/>
      <c r="O186" s="54"/>
      <c r="Z186" s="64">
        <f t="shared" si="288"/>
        <v>0</v>
      </c>
      <c r="AB186" s="64">
        <f t="shared" si="289"/>
        <v>0</v>
      </c>
      <c r="AC186" s="64">
        <f t="shared" si="290"/>
        <v>0</v>
      </c>
      <c r="AD186" s="64">
        <f t="shared" si="291"/>
        <v>0</v>
      </c>
      <c r="AE186" s="64">
        <f t="shared" si="292"/>
        <v>0</v>
      </c>
      <c r="AF186" s="64">
        <f t="shared" si="293"/>
        <v>0</v>
      </c>
      <c r="AG186" s="64">
        <f t="shared" si="294"/>
        <v>0</v>
      </c>
      <c r="AH186" s="64">
        <f t="shared" si="295"/>
        <v>0</v>
      </c>
      <c r="AI186" s="39" t="s">
        <v>519</v>
      </c>
      <c r="AJ186" s="62">
        <f t="shared" si="296"/>
        <v>0</v>
      </c>
      <c r="AK186" s="62">
        <f t="shared" si="297"/>
        <v>0</v>
      </c>
      <c r="AL186" s="62">
        <f t="shared" si="298"/>
        <v>0</v>
      </c>
      <c r="AN186" s="64">
        <v>21</v>
      </c>
      <c r="AO186" s="64">
        <f t="shared" si="299"/>
        <v>0</v>
      </c>
      <c r="AP186" s="64">
        <f t="shared" si="300"/>
        <v>0</v>
      </c>
      <c r="AQ186" s="65" t="s">
        <v>13</v>
      </c>
      <c r="AV186" s="64">
        <f t="shared" si="301"/>
        <v>0</v>
      </c>
      <c r="AW186" s="64">
        <f t="shared" si="302"/>
        <v>0</v>
      </c>
      <c r="AX186" s="64">
        <f t="shared" si="303"/>
        <v>0</v>
      </c>
      <c r="AY186" s="66" t="s">
        <v>1641</v>
      </c>
      <c r="AZ186" s="66" t="s">
        <v>1681</v>
      </c>
      <c r="BA186" s="39" t="s">
        <v>1716</v>
      </c>
      <c r="BC186" s="64">
        <f t="shared" si="304"/>
        <v>0</v>
      </c>
      <c r="BD186" s="64">
        <f t="shared" si="305"/>
        <v>0</v>
      </c>
      <c r="BE186" s="64">
        <v>0</v>
      </c>
      <c r="BF186" s="64">
        <f t="shared" si="306"/>
        <v>0</v>
      </c>
      <c r="BH186" s="62">
        <f t="shared" si="307"/>
        <v>0</v>
      </c>
      <c r="BI186" s="62">
        <f t="shared" si="308"/>
        <v>0</v>
      </c>
      <c r="BJ186" s="62">
        <f t="shared" si="309"/>
        <v>0</v>
      </c>
      <c r="BK186" s="62" t="s">
        <v>1725</v>
      </c>
      <c r="BL186" s="64">
        <v>763</v>
      </c>
    </row>
    <row r="187" spans="1:64" s="38" customFormat="1" ht="19.5" customHeight="1">
      <c r="A187" s="60" t="s">
        <v>160</v>
      </c>
      <c r="B187" s="61" t="s">
        <v>519</v>
      </c>
      <c r="C187" s="61" t="s">
        <v>684</v>
      </c>
      <c r="D187" s="142" t="s">
        <v>1203</v>
      </c>
      <c r="E187" s="143"/>
      <c r="F187" s="61" t="s">
        <v>1582</v>
      </c>
      <c r="G187" s="62">
        <v>4.64</v>
      </c>
      <c r="H187" s="62">
        <v>0</v>
      </c>
      <c r="I187" s="62">
        <f t="shared" si="284"/>
        <v>0</v>
      </c>
      <c r="J187" s="62">
        <f t="shared" si="285"/>
        <v>0</v>
      </c>
      <c r="K187" s="62">
        <f t="shared" si="286"/>
        <v>0</v>
      </c>
      <c r="L187" s="62">
        <v>0</v>
      </c>
      <c r="M187" s="62">
        <f t="shared" si="287"/>
        <v>0</v>
      </c>
      <c r="N187" s="63"/>
      <c r="O187" s="54"/>
      <c r="Z187" s="64">
        <f t="shared" si="288"/>
        <v>0</v>
      </c>
      <c r="AB187" s="64">
        <f t="shared" si="289"/>
        <v>0</v>
      </c>
      <c r="AC187" s="64">
        <f t="shared" si="290"/>
        <v>0</v>
      </c>
      <c r="AD187" s="64">
        <f t="shared" si="291"/>
        <v>0</v>
      </c>
      <c r="AE187" s="64">
        <f t="shared" si="292"/>
        <v>0</v>
      </c>
      <c r="AF187" s="64">
        <f t="shared" si="293"/>
        <v>0</v>
      </c>
      <c r="AG187" s="64">
        <f t="shared" si="294"/>
        <v>0</v>
      </c>
      <c r="AH187" s="64">
        <f t="shared" si="295"/>
        <v>0</v>
      </c>
      <c r="AI187" s="39" t="s">
        <v>519</v>
      </c>
      <c r="AJ187" s="62">
        <f t="shared" si="296"/>
        <v>0</v>
      </c>
      <c r="AK187" s="62">
        <f t="shared" si="297"/>
        <v>0</v>
      </c>
      <c r="AL187" s="62">
        <f t="shared" si="298"/>
        <v>0</v>
      </c>
      <c r="AN187" s="64">
        <v>21</v>
      </c>
      <c r="AO187" s="64">
        <f t="shared" si="299"/>
        <v>0</v>
      </c>
      <c r="AP187" s="64">
        <f t="shared" si="300"/>
        <v>0</v>
      </c>
      <c r="AQ187" s="65" t="s">
        <v>13</v>
      </c>
      <c r="AV187" s="64">
        <f t="shared" si="301"/>
        <v>0</v>
      </c>
      <c r="AW187" s="64">
        <f t="shared" si="302"/>
        <v>0</v>
      </c>
      <c r="AX187" s="64">
        <f t="shared" si="303"/>
        <v>0</v>
      </c>
      <c r="AY187" s="66" t="s">
        <v>1641</v>
      </c>
      <c r="AZ187" s="66" t="s">
        <v>1681</v>
      </c>
      <c r="BA187" s="39" t="s">
        <v>1716</v>
      </c>
      <c r="BC187" s="64">
        <f t="shared" si="304"/>
        <v>0</v>
      </c>
      <c r="BD187" s="64">
        <f t="shared" si="305"/>
        <v>0</v>
      </c>
      <c r="BE187" s="64">
        <v>0</v>
      </c>
      <c r="BF187" s="64">
        <f t="shared" si="306"/>
        <v>0</v>
      </c>
      <c r="BH187" s="62">
        <f t="shared" si="307"/>
        <v>0</v>
      </c>
      <c r="BI187" s="62">
        <f t="shared" si="308"/>
        <v>0</v>
      </c>
      <c r="BJ187" s="62">
        <f t="shared" si="309"/>
        <v>0</v>
      </c>
      <c r="BK187" s="62" t="s">
        <v>1725</v>
      </c>
      <c r="BL187" s="64">
        <v>763</v>
      </c>
    </row>
    <row r="188" spans="1:64" s="38" customFormat="1" ht="19.5" customHeight="1">
      <c r="A188" s="60" t="s">
        <v>161</v>
      </c>
      <c r="B188" s="61" t="s">
        <v>519</v>
      </c>
      <c r="C188" s="61" t="s">
        <v>685</v>
      </c>
      <c r="D188" s="142" t="s">
        <v>1204</v>
      </c>
      <c r="E188" s="143"/>
      <c r="F188" s="61" t="s">
        <v>1584</v>
      </c>
      <c r="G188" s="62">
        <v>8.8</v>
      </c>
      <c r="H188" s="62">
        <v>0</v>
      </c>
      <c r="I188" s="62">
        <f t="shared" si="284"/>
        <v>0</v>
      </c>
      <c r="J188" s="62">
        <f t="shared" si="285"/>
        <v>0</v>
      </c>
      <c r="K188" s="62">
        <f t="shared" si="286"/>
        <v>0</v>
      </c>
      <c r="L188" s="62">
        <v>0</v>
      </c>
      <c r="M188" s="62">
        <f t="shared" si="287"/>
        <v>0</v>
      </c>
      <c r="N188" s="63"/>
      <c r="O188" s="54"/>
      <c r="Z188" s="64">
        <f t="shared" si="288"/>
        <v>0</v>
      </c>
      <c r="AB188" s="64">
        <f t="shared" si="289"/>
        <v>0</v>
      </c>
      <c r="AC188" s="64">
        <f t="shared" si="290"/>
        <v>0</v>
      </c>
      <c r="AD188" s="64">
        <f t="shared" si="291"/>
        <v>0</v>
      </c>
      <c r="AE188" s="64">
        <f t="shared" si="292"/>
        <v>0</v>
      </c>
      <c r="AF188" s="64">
        <f t="shared" si="293"/>
        <v>0</v>
      </c>
      <c r="AG188" s="64">
        <f t="shared" si="294"/>
        <v>0</v>
      </c>
      <c r="AH188" s="64">
        <f t="shared" si="295"/>
        <v>0</v>
      </c>
      <c r="AI188" s="39" t="s">
        <v>519</v>
      </c>
      <c r="AJ188" s="62">
        <f t="shared" si="296"/>
        <v>0</v>
      </c>
      <c r="AK188" s="62">
        <f t="shared" si="297"/>
        <v>0</v>
      </c>
      <c r="AL188" s="62">
        <f t="shared" si="298"/>
        <v>0</v>
      </c>
      <c r="AN188" s="64">
        <v>21</v>
      </c>
      <c r="AO188" s="64">
        <f t="shared" si="299"/>
        <v>0</v>
      </c>
      <c r="AP188" s="64">
        <f t="shared" si="300"/>
        <v>0</v>
      </c>
      <c r="AQ188" s="65" t="s">
        <v>13</v>
      </c>
      <c r="AV188" s="64">
        <f t="shared" si="301"/>
        <v>0</v>
      </c>
      <c r="AW188" s="64">
        <f t="shared" si="302"/>
        <v>0</v>
      </c>
      <c r="AX188" s="64">
        <f t="shared" si="303"/>
        <v>0</v>
      </c>
      <c r="AY188" s="66" t="s">
        <v>1641</v>
      </c>
      <c r="AZ188" s="66" t="s">
        <v>1681</v>
      </c>
      <c r="BA188" s="39" t="s">
        <v>1716</v>
      </c>
      <c r="BC188" s="64">
        <f t="shared" si="304"/>
        <v>0</v>
      </c>
      <c r="BD188" s="64">
        <f t="shared" si="305"/>
        <v>0</v>
      </c>
      <c r="BE188" s="64">
        <v>0</v>
      </c>
      <c r="BF188" s="64">
        <f t="shared" si="306"/>
        <v>0</v>
      </c>
      <c r="BH188" s="62">
        <f t="shared" si="307"/>
        <v>0</v>
      </c>
      <c r="BI188" s="62">
        <f t="shared" si="308"/>
        <v>0</v>
      </c>
      <c r="BJ188" s="62">
        <f t="shared" si="309"/>
        <v>0</v>
      </c>
      <c r="BK188" s="62" t="s">
        <v>1725</v>
      </c>
      <c r="BL188" s="64">
        <v>763</v>
      </c>
    </row>
    <row r="189" spans="1:64" s="38" customFormat="1" ht="19.5" customHeight="1">
      <c r="A189" s="60" t="s">
        <v>162</v>
      </c>
      <c r="B189" s="61" t="s">
        <v>519</v>
      </c>
      <c r="C189" s="61" t="s">
        <v>686</v>
      </c>
      <c r="D189" s="142" t="s">
        <v>1205</v>
      </c>
      <c r="E189" s="143"/>
      <c r="F189" s="61" t="s">
        <v>1582</v>
      </c>
      <c r="G189" s="62">
        <v>4.96</v>
      </c>
      <c r="H189" s="62">
        <v>0</v>
      </c>
      <c r="I189" s="62">
        <f t="shared" si="284"/>
        <v>0</v>
      </c>
      <c r="J189" s="62">
        <f t="shared" si="285"/>
        <v>0</v>
      </c>
      <c r="K189" s="62">
        <f t="shared" si="286"/>
        <v>0</v>
      </c>
      <c r="L189" s="62">
        <v>0</v>
      </c>
      <c r="M189" s="62">
        <f t="shared" si="287"/>
        <v>0</v>
      </c>
      <c r="N189" s="63"/>
      <c r="O189" s="54"/>
      <c r="Z189" s="64">
        <f t="shared" si="288"/>
        <v>0</v>
      </c>
      <c r="AB189" s="64">
        <f t="shared" si="289"/>
        <v>0</v>
      </c>
      <c r="AC189" s="64">
        <f t="shared" si="290"/>
        <v>0</v>
      </c>
      <c r="AD189" s="64">
        <f t="shared" si="291"/>
        <v>0</v>
      </c>
      <c r="AE189" s="64">
        <f t="shared" si="292"/>
        <v>0</v>
      </c>
      <c r="AF189" s="64">
        <f t="shared" si="293"/>
        <v>0</v>
      </c>
      <c r="AG189" s="64">
        <f t="shared" si="294"/>
        <v>0</v>
      </c>
      <c r="AH189" s="64">
        <f t="shared" si="295"/>
        <v>0</v>
      </c>
      <c r="AI189" s="39" t="s">
        <v>519</v>
      </c>
      <c r="AJ189" s="62">
        <f t="shared" si="296"/>
        <v>0</v>
      </c>
      <c r="AK189" s="62">
        <f t="shared" si="297"/>
        <v>0</v>
      </c>
      <c r="AL189" s="62">
        <f t="shared" si="298"/>
        <v>0</v>
      </c>
      <c r="AN189" s="64">
        <v>21</v>
      </c>
      <c r="AO189" s="64">
        <f t="shared" si="299"/>
        <v>0</v>
      </c>
      <c r="AP189" s="64">
        <f t="shared" si="300"/>
        <v>0</v>
      </c>
      <c r="AQ189" s="65" t="s">
        <v>13</v>
      </c>
      <c r="AV189" s="64">
        <f t="shared" si="301"/>
        <v>0</v>
      </c>
      <c r="AW189" s="64">
        <f t="shared" si="302"/>
        <v>0</v>
      </c>
      <c r="AX189" s="64">
        <f t="shared" si="303"/>
        <v>0</v>
      </c>
      <c r="AY189" s="66" t="s">
        <v>1641</v>
      </c>
      <c r="AZ189" s="66" t="s">
        <v>1681</v>
      </c>
      <c r="BA189" s="39" t="s">
        <v>1716</v>
      </c>
      <c r="BC189" s="64">
        <f t="shared" si="304"/>
        <v>0</v>
      </c>
      <c r="BD189" s="64">
        <f t="shared" si="305"/>
        <v>0</v>
      </c>
      <c r="BE189" s="64">
        <v>0</v>
      </c>
      <c r="BF189" s="64">
        <f t="shared" si="306"/>
        <v>0</v>
      </c>
      <c r="BH189" s="62">
        <f t="shared" si="307"/>
        <v>0</v>
      </c>
      <c r="BI189" s="62">
        <f t="shared" si="308"/>
        <v>0</v>
      </c>
      <c r="BJ189" s="62">
        <f t="shared" si="309"/>
        <v>0</v>
      </c>
      <c r="BK189" s="62" t="s">
        <v>1725</v>
      </c>
      <c r="BL189" s="64">
        <v>763</v>
      </c>
    </row>
    <row r="190" spans="1:64" s="38" customFormat="1" ht="19.5" customHeight="1">
      <c r="A190" s="60" t="s">
        <v>163</v>
      </c>
      <c r="B190" s="61" t="s">
        <v>519</v>
      </c>
      <c r="C190" s="61" t="s">
        <v>687</v>
      </c>
      <c r="D190" s="142" t="s">
        <v>1206</v>
      </c>
      <c r="E190" s="143"/>
      <c r="F190" s="61" t="s">
        <v>1582</v>
      </c>
      <c r="G190" s="62">
        <v>55.13</v>
      </c>
      <c r="H190" s="62">
        <v>0</v>
      </c>
      <c r="I190" s="62">
        <f t="shared" si="284"/>
        <v>0</v>
      </c>
      <c r="J190" s="62">
        <f t="shared" si="285"/>
        <v>0</v>
      </c>
      <c r="K190" s="62">
        <f t="shared" si="286"/>
        <v>0</v>
      </c>
      <c r="L190" s="62">
        <v>0</v>
      </c>
      <c r="M190" s="62">
        <f t="shared" si="287"/>
        <v>0</v>
      </c>
      <c r="N190" s="63"/>
      <c r="O190" s="54"/>
      <c r="Z190" s="64">
        <f t="shared" si="288"/>
        <v>0</v>
      </c>
      <c r="AB190" s="64">
        <f t="shared" si="289"/>
        <v>0</v>
      </c>
      <c r="AC190" s="64">
        <f t="shared" si="290"/>
        <v>0</v>
      </c>
      <c r="AD190" s="64">
        <f t="shared" si="291"/>
        <v>0</v>
      </c>
      <c r="AE190" s="64">
        <f t="shared" si="292"/>
        <v>0</v>
      </c>
      <c r="AF190" s="64">
        <f t="shared" si="293"/>
        <v>0</v>
      </c>
      <c r="AG190" s="64">
        <f t="shared" si="294"/>
        <v>0</v>
      </c>
      <c r="AH190" s="64">
        <f t="shared" si="295"/>
        <v>0</v>
      </c>
      <c r="AI190" s="39" t="s">
        <v>519</v>
      </c>
      <c r="AJ190" s="62">
        <f t="shared" si="296"/>
        <v>0</v>
      </c>
      <c r="AK190" s="62">
        <f t="shared" si="297"/>
        <v>0</v>
      </c>
      <c r="AL190" s="62">
        <f t="shared" si="298"/>
        <v>0</v>
      </c>
      <c r="AN190" s="64">
        <v>21</v>
      </c>
      <c r="AO190" s="64">
        <f t="shared" si="299"/>
        <v>0</v>
      </c>
      <c r="AP190" s="64">
        <f t="shared" si="300"/>
        <v>0</v>
      </c>
      <c r="AQ190" s="65" t="s">
        <v>13</v>
      </c>
      <c r="AV190" s="64">
        <f t="shared" si="301"/>
        <v>0</v>
      </c>
      <c r="AW190" s="64">
        <f t="shared" si="302"/>
        <v>0</v>
      </c>
      <c r="AX190" s="64">
        <f t="shared" si="303"/>
        <v>0</v>
      </c>
      <c r="AY190" s="66" t="s">
        <v>1641</v>
      </c>
      <c r="AZ190" s="66" t="s">
        <v>1681</v>
      </c>
      <c r="BA190" s="39" t="s">
        <v>1716</v>
      </c>
      <c r="BC190" s="64">
        <f t="shared" si="304"/>
        <v>0</v>
      </c>
      <c r="BD190" s="64">
        <f t="shared" si="305"/>
        <v>0</v>
      </c>
      <c r="BE190" s="64">
        <v>0</v>
      </c>
      <c r="BF190" s="64">
        <f t="shared" si="306"/>
        <v>0</v>
      </c>
      <c r="BH190" s="62">
        <f t="shared" si="307"/>
        <v>0</v>
      </c>
      <c r="BI190" s="62">
        <f t="shared" si="308"/>
        <v>0</v>
      </c>
      <c r="BJ190" s="62">
        <f t="shared" si="309"/>
        <v>0</v>
      </c>
      <c r="BK190" s="62" t="s">
        <v>1725</v>
      </c>
      <c r="BL190" s="64">
        <v>763</v>
      </c>
    </row>
    <row r="191" spans="1:64" s="38" customFormat="1" ht="19.5" customHeight="1">
      <c r="A191" s="60" t="s">
        <v>164</v>
      </c>
      <c r="B191" s="61" t="s">
        <v>519</v>
      </c>
      <c r="C191" s="61" t="s">
        <v>688</v>
      </c>
      <c r="D191" s="142" t="s">
        <v>1207</v>
      </c>
      <c r="E191" s="143"/>
      <c r="F191" s="61" t="s">
        <v>1584</v>
      </c>
      <c r="G191" s="62">
        <v>48.4658</v>
      </c>
      <c r="H191" s="62">
        <v>0</v>
      </c>
      <c r="I191" s="62">
        <f t="shared" si="284"/>
        <v>0</v>
      </c>
      <c r="J191" s="62">
        <f t="shared" si="285"/>
        <v>0</v>
      </c>
      <c r="K191" s="62">
        <f t="shared" si="286"/>
        <v>0</v>
      </c>
      <c r="L191" s="62">
        <v>0</v>
      </c>
      <c r="M191" s="62">
        <f t="shared" si="287"/>
        <v>0</v>
      </c>
      <c r="N191" s="63"/>
      <c r="O191" s="54"/>
      <c r="Z191" s="64">
        <f t="shared" si="288"/>
        <v>0</v>
      </c>
      <c r="AB191" s="64">
        <f t="shared" si="289"/>
        <v>0</v>
      </c>
      <c r="AC191" s="64">
        <f t="shared" si="290"/>
        <v>0</v>
      </c>
      <c r="AD191" s="64">
        <f t="shared" si="291"/>
        <v>0</v>
      </c>
      <c r="AE191" s="64">
        <f t="shared" si="292"/>
        <v>0</v>
      </c>
      <c r="AF191" s="64">
        <f t="shared" si="293"/>
        <v>0</v>
      </c>
      <c r="AG191" s="64">
        <f t="shared" si="294"/>
        <v>0</v>
      </c>
      <c r="AH191" s="64">
        <f t="shared" si="295"/>
        <v>0</v>
      </c>
      <c r="AI191" s="39" t="s">
        <v>519</v>
      </c>
      <c r="AJ191" s="62">
        <f t="shared" si="296"/>
        <v>0</v>
      </c>
      <c r="AK191" s="62">
        <f t="shared" si="297"/>
        <v>0</v>
      </c>
      <c r="AL191" s="62">
        <f t="shared" si="298"/>
        <v>0</v>
      </c>
      <c r="AN191" s="64">
        <v>21</v>
      </c>
      <c r="AO191" s="64">
        <f t="shared" si="299"/>
        <v>0</v>
      </c>
      <c r="AP191" s="64">
        <f t="shared" si="300"/>
        <v>0</v>
      </c>
      <c r="AQ191" s="65" t="s">
        <v>13</v>
      </c>
      <c r="AV191" s="64">
        <f t="shared" si="301"/>
        <v>0</v>
      </c>
      <c r="AW191" s="64">
        <f t="shared" si="302"/>
        <v>0</v>
      </c>
      <c r="AX191" s="64">
        <f t="shared" si="303"/>
        <v>0</v>
      </c>
      <c r="AY191" s="66" t="s">
        <v>1641</v>
      </c>
      <c r="AZ191" s="66" t="s">
        <v>1681</v>
      </c>
      <c r="BA191" s="39" t="s">
        <v>1716</v>
      </c>
      <c r="BC191" s="64">
        <f t="shared" si="304"/>
        <v>0</v>
      </c>
      <c r="BD191" s="64">
        <f t="shared" si="305"/>
        <v>0</v>
      </c>
      <c r="BE191" s="64">
        <v>0</v>
      </c>
      <c r="BF191" s="64">
        <f t="shared" si="306"/>
        <v>0</v>
      </c>
      <c r="BH191" s="62">
        <f t="shared" si="307"/>
        <v>0</v>
      </c>
      <c r="BI191" s="62">
        <f t="shared" si="308"/>
        <v>0</v>
      </c>
      <c r="BJ191" s="62">
        <f t="shared" si="309"/>
        <v>0</v>
      </c>
      <c r="BK191" s="62" t="s">
        <v>1725</v>
      </c>
      <c r="BL191" s="64">
        <v>763</v>
      </c>
    </row>
    <row r="192" spans="1:64" s="38" customFormat="1" ht="19.5" customHeight="1">
      <c r="A192" s="60" t="s">
        <v>165</v>
      </c>
      <c r="B192" s="61" t="s">
        <v>519</v>
      </c>
      <c r="C192" s="61" t="s">
        <v>689</v>
      </c>
      <c r="D192" s="142" t="s">
        <v>1208</v>
      </c>
      <c r="E192" s="143"/>
      <c r="F192" s="61" t="s">
        <v>1582</v>
      </c>
      <c r="G192" s="62">
        <v>8.64</v>
      </c>
      <c r="H192" s="62">
        <v>0</v>
      </c>
      <c r="I192" s="62">
        <f t="shared" si="284"/>
        <v>0</v>
      </c>
      <c r="J192" s="62">
        <f t="shared" si="285"/>
        <v>0</v>
      </c>
      <c r="K192" s="62">
        <f t="shared" si="286"/>
        <v>0</v>
      </c>
      <c r="L192" s="62">
        <v>0</v>
      </c>
      <c r="M192" s="62">
        <f t="shared" si="287"/>
        <v>0</v>
      </c>
      <c r="N192" s="63"/>
      <c r="O192" s="54"/>
      <c r="Z192" s="64">
        <f t="shared" si="288"/>
        <v>0</v>
      </c>
      <c r="AB192" s="64">
        <f t="shared" si="289"/>
        <v>0</v>
      </c>
      <c r="AC192" s="64">
        <f t="shared" si="290"/>
        <v>0</v>
      </c>
      <c r="AD192" s="64">
        <f t="shared" si="291"/>
        <v>0</v>
      </c>
      <c r="AE192" s="64">
        <f t="shared" si="292"/>
        <v>0</v>
      </c>
      <c r="AF192" s="64">
        <f t="shared" si="293"/>
        <v>0</v>
      </c>
      <c r="AG192" s="64">
        <f t="shared" si="294"/>
        <v>0</v>
      </c>
      <c r="AH192" s="64">
        <f t="shared" si="295"/>
        <v>0</v>
      </c>
      <c r="AI192" s="39" t="s">
        <v>519</v>
      </c>
      <c r="AJ192" s="62">
        <f t="shared" si="296"/>
        <v>0</v>
      </c>
      <c r="AK192" s="62">
        <f t="shared" si="297"/>
        <v>0</v>
      </c>
      <c r="AL192" s="62">
        <f t="shared" si="298"/>
        <v>0</v>
      </c>
      <c r="AN192" s="64">
        <v>21</v>
      </c>
      <c r="AO192" s="64">
        <f t="shared" si="299"/>
        <v>0</v>
      </c>
      <c r="AP192" s="64">
        <f t="shared" si="300"/>
        <v>0</v>
      </c>
      <c r="AQ192" s="65" t="s">
        <v>13</v>
      </c>
      <c r="AV192" s="64">
        <f t="shared" si="301"/>
        <v>0</v>
      </c>
      <c r="AW192" s="64">
        <f t="shared" si="302"/>
        <v>0</v>
      </c>
      <c r="AX192" s="64">
        <f t="shared" si="303"/>
        <v>0</v>
      </c>
      <c r="AY192" s="66" t="s">
        <v>1641</v>
      </c>
      <c r="AZ192" s="66" t="s">
        <v>1681</v>
      </c>
      <c r="BA192" s="39" t="s">
        <v>1716</v>
      </c>
      <c r="BC192" s="64">
        <f t="shared" si="304"/>
        <v>0</v>
      </c>
      <c r="BD192" s="64">
        <f t="shared" si="305"/>
        <v>0</v>
      </c>
      <c r="BE192" s="64">
        <v>0</v>
      </c>
      <c r="BF192" s="64">
        <f t="shared" si="306"/>
        <v>0</v>
      </c>
      <c r="BH192" s="62">
        <f t="shared" si="307"/>
        <v>0</v>
      </c>
      <c r="BI192" s="62">
        <f t="shared" si="308"/>
        <v>0</v>
      </c>
      <c r="BJ192" s="62">
        <f t="shared" si="309"/>
        <v>0</v>
      </c>
      <c r="BK192" s="62" t="s">
        <v>1725</v>
      </c>
      <c r="BL192" s="64">
        <v>763</v>
      </c>
    </row>
    <row r="193" spans="1:64" s="38" customFormat="1" ht="19.5" customHeight="1">
      <c r="A193" s="60" t="s">
        <v>166</v>
      </c>
      <c r="B193" s="61" t="s">
        <v>519</v>
      </c>
      <c r="C193" s="61" t="s">
        <v>690</v>
      </c>
      <c r="D193" s="142" t="s">
        <v>1209</v>
      </c>
      <c r="E193" s="143"/>
      <c r="F193" s="61" t="s">
        <v>1584</v>
      </c>
      <c r="G193" s="62">
        <v>3.2</v>
      </c>
      <c r="H193" s="62">
        <v>0</v>
      </c>
      <c r="I193" s="62">
        <f t="shared" si="284"/>
        <v>0</v>
      </c>
      <c r="J193" s="62">
        <f t="shared" si="285"/>
        <v>0</v>
      </c>
      <c r="K193" s="62">
        <f t="shared" si="286"/>
        <v>0</v>
      </c>
      <c r="L193" s="62">
        <v>0</v>
      </c>
      <c r="M193" s="62">
        <f t="shared" si="287"/>
        <v>0</v>
      </c>
      <c r="N193" s="63"/>
      <c r="O193" s="54"/>
      <c r="Z193" s="64">
        <f t="shared" si="288"/>
        <v>0</v>
      </c>
      <c r="AB193" s="64">
        <f t="shared" si="289"/>
        <v>0</v>
      </c>
      <c r="AC193" s="64">
        <f t="shared" si="290"/>
        <v>0</v>
      </c>
      <c r="AD193" s="64">
        <f t="shared" si="291"/>
        <v>0</v>
      </c>
      <c r="AE193" s="64">
        <f t="shared" si="292"/>
        <v>0</v>
      </c>
      <c r="AF193" s="64">
        <f t="shared" si="293"/>
        <v>0</v>
      </c>
      <c r="AG193" s="64">
        <f t="shared" si="294"/>
        <v>0</v>
      </c>
      <c r="AH193" s="64">
        <f t="shared" si="295"/>
        <v>0</v>
      </c>
      <c r="AI193" s="39" t="s">
        <v>519</v>
      </c>
      <c r="AJ193" s="62">
        <f t="shared" si="296"/>
        <v>0</v>
      </c>
      <c r="AK193" s="62">
        <f t="shared" si="297"/>
        <v>0</v>
      </c>
      <c r="AL193" s="62">
        <f t="shared" si="298"/>
        <v>0</v>
      </c>
      <c r="AN193" s="64">
        <v>21</v>
      </c>
      <c r="AO193" s="64">
        <f t="shared" si="299"/>
        <v>0</v>
      </c>
      <c r="AP193" s="64">
        <f t="shared" si="300"/>
        <v>0</v>
      </c>
      <c r="AQ193" s="65" t="s">
        <v>13</v>
      </c>
      <c r="AV193" s="64">
        <f t="shared" si="301"/>
        <v>0</v>
      </c>
      <c r="AW193" s="64">
        <f t="shared" si="302"/>
        <v>0</v>
      </c>
      <c r="AX193" s="64">
        <f t="shared" si="303"/>
        <v>0</v>
      </c>
      <c r="AY193" s="66" t="s">
        <v>1641</v>
      </c>
      <c r="AZ193" s="66" t="s">
        <v>1681</v>
      </c>
      <c r="BA193" s="39" t="s">
        <v>1716</v>
      </c>
      <c r="BC193" s="64">
        <f t="shared" si="304"/>
        <v>0</v>
      </c>
      <c r="BD193" s="64">
        <f t="shared" si="305"/>
        <v>0</v>
      </c>
      <c r="BE193" s="64">
        <v>0</v>
      </c>
      <c r="BF193" s="64">
        <f t="shared" si="306"/>
        <v>0</v>
      </c>
      <c r="BH193" s="62">
        <f t="shared" si="307"/>
        <v>0</v>
      </c>
      <c r="BI193" s="62">
        <f t="shared" si="308"/>
        <v>0</v>
      </c>
      <c r="BJ193" s="62">
        <f t="shared" si="309"/>
        <v>0</v>
      </c>
      <c r="BK193" s="62" t="s">
        <v>1725</v>
      </c>
      <c r="BL193" s="64">
        <v>763</v>
      </c>
    </row>
    <row r="194" spans="1:64" s="38" customFormat="1" ht="19.5" customHeight="1">
      <c r="A194" s="60" t="s">
        <v>167</v>
      </c>
      <c r="B194" s="61" t="s">
        <v>519</v>
      </c>
      <c r="C194" s="61" t="s">
        <v>691</v>
      </c>
      <c r="D194" s="142" t="s">
        <v>1210</v>
      </c>
      <c r="E194" s="143"/>
      <c r="F194" s="61" t="s">
        <v>1582</v>
      </c>
      <c r="G194" s="62">
        <v>66.06</v>
      </c>
      <c r="H194" s="62">
        <v>0</v>
      </c>
      <c r="I194" s="62">
        <f t="shared" si="284"/>
        <v>0</v>
      </c>
      <c r="J194" s="62">
        <f t="shared" si="285"/>
        <v>0</v>
      </c>
      <c r="K194" s="62">
        <f t="shared" si="286"/>
        <v>0</v>
      </c>
      <c r="L194" s="62">
        <v>0</v>
      </c>
      <c r="M194" s="62">
        <f t="shared" si="287"/>
        <v>0</v>
      </c>
      <c r="N194" s="63"/>
      <c r="O194" s="54"/>
      <c r="Z194" s="64">
        <f t="shared" si="288"/>
        <v>0</v>
      </c>
      <c r="AB194" s="64">
        <f t="shared" si="289"/>
        <v>0</v>
      </c>
      <c r="AC194" s="64">
        <f t="shared" si="290"/>
        <v>0</v>
      </c>
      <c r="AD194" s="64">
        <f t="shared" si="291"/>
        <v>0</v>
      </c>
      <c r="AE194" s="64">
        <f t="shared" si="292"/>
        <v>0</v>
      </c>
      <c r="AF194" s="64">
        <f t="shared" si="293"/>
        <v>0</v>
      </c>
      <c r="AG194" s="64">
        <f t="shared" si="294"/>
        <v>0</v>
      </c>
      <c r="AH194" s="64">
        <f t="shared" si="295"/>
        <v>0</v>
      </c>
      <c r="AI194" s="39" t="s">
        <v>519</v>
      </c>
      <c r="AJ194" s="62">
        <f t="shared" si="296"/>
        <v>0</v>
      </c>
      <c r="AK194" s="62">
        <f t="shared" si="297"/>
        <v>0</v>
      </c>
      <c r="AL194" s="62">
        <f t="shared" si="298"/>
        <v>0</v>
      </c>
      <c r="AN194" s="64">
        <v>21</v>
      </c>
      <c r="AO194" s="64">
        <f t="shared" si="299"/>
        <v>0</v>
      </c>
      <c r="AP194" s="64">
        <f t="shared" si="300"/>
        <v>0</v>
      </c>
      <c r="AQ194" s="65" t="s">
        <v>13</v>
      </c>
      <c r="AV194" s="64">
        <f t="shared" si="301"/>
        <v>0</v>
      </c>
      <c r="AW194" s="64">
        <f t="shared" si="302"/>
        <v>0</v>
      </c>
      <c r="AX194" s="64">
        <f t="shared" si="303"/>
        <v>0</v>
      </c>
      <c r="AY194" s="66" t="s">
        <v>1641</v>
      </c>
      <c r="AZ194" s="66" t="s">
        <v>1681</v>
      </c>
      <c r="BA194" s="39" t="s">
        <v>1716</v>
      </c>
      <c r="BC194" s="64">
        <f t="shared" si="304"/>
        <v>0</v>
      </c>
      <c r="BD194" s="64">
        <f t="shared" si="305"/>
        <v>0</v>
      </c>
      <c r="BE194" s="64">
        <v>0</v>
      </c>
      <c r="BF194" s="64">
        <f t="shared" si="306"/>
        <v>0</v>
      </c>
      <c r="BH194" s="62">
        <f t="shared" si="307"/>
        <v>0</v>
      </c>
      <c r="BI194" s="62">
        <f t="shared" si="308"/>
        <v>0</v>
      </c>
      <c r="BJ194" s="62">
        <f t="shared" si="309"/>
        <v>0</v>
      </c>
      <c r="BK194" s="62" t="s">
        <v>1725</v>
      </c>
      <c r="BL194" s="64">
        <v>763</v>
      </c>
    </row>
    <row r="195" spans="1:64" s="38" customFormat="1" ht="19.5" customHeight="1">
      <c r="A195" s="60" t="s">
        <v>168</v>
      </c>
      <c r="B195" s="61" t="s">
        <v>519</v>
      </c>
      <c r="C195" s="61" t="s">
        <v>688</v>
      </c>
      <c r="D195" s="142" t="s">
        <v>1207</v>
      </c>
      <c r="E195" s="143"/>
      <c r="F195" s="61" t="s">
        <v>1584</v>
      </c>
      <c r="G195" s="62">
        <v>8.1</v>
      </c>
      <c r="H195" s="62">
        <v>0</v>
      </c>
      <c r="I195" s="62">
        <f t="shared" si="284"/>
        <v>0</v>
      </c>
      <c r="J195" s="62">
        <f t="shared" si="285"/>
        <v>0</v>
      </c>
      <c r="K195" s="62">
        <f t="shared" si="286"/>
        <v>0</v>
      </c>
      <c r="L195" s="62">
        <v>0</v>
      </c>
      <c r="M195" s="62">
        <f t="shared" si="287"/>
        <v>0</v>
      </c>
      <c r="N195" s="63"/>
      <c r="O195" s="54"/>
      <c r="Z195" s="64">
        <f t="shared" si="288"/>
        <v>0</v>
      </c>
      <c r="AB195" s="64">
        <f t="shared" si="289"/>
        <v>0</v>
      </c>
      <c r="AC195" s="64">
        <f t="shared" si="290"/>
        <v>0</v>
      </c>
      <c r="AD195" s="64">
        <f t="shared" si="291"/>
        <v>0</v>
      </c>
      <c r="AE195" s="64">
        <f t="shared" si="292"/>
        <v>0</v>
      </c>
      <c r="AF195" s="64">
        <f t="shared" si="293"/>
        <v>0</v>
      </c>
      <c r="AG195" s="64">
        <f t="shared" si="294"/>
        <v>0</v>
      </c>
      <c r="AH195" s="64">
        <f t="shared" si="295"/>
        <v>0</v>
      </c>
      <c r="AI195" s="39" t="s">
        <v>519</v>
      </c>
      <c r="AJ195" s="62">
        <f t="shared" si="296"/>
        <v>0</v>
      </c>
      <c r="AK195" s="62">
        <f t="shared" si="297"/>
        <v>0</v>
      </c>
      <c r="AL195" s="62">
        <f t="shared" si="298"/>
        <v>0</v>
      </c>
      <c r="AN195" s="64">
        <v>21</v>
      </c>
      <c r="AO195" s="64">
        <f t="shared" si="299"/>
        <v>0</v>
      </c>
      <c r="AP195" s="64">
        <f t="shared" si="300"/>
        <v>0</v>
      </c>
      <c r="AQ195" s="65" t="s">
        <v>13</v>
      </c>
      <c r="AV195" s="64">
        <f t="shared" si="301"/>
        <v>0</v>
      </c>
      <c r="AW195" s="64">
        <f t="shared" si="302"/>
        <v>0</v>
      </c>
      <c r="AX195" s="64">
        <f t="shared" si="303"/>
        <v>0</v>
      </c>
      <c r="AY195" s="66" t="s">
        <v>1641</v>
      </c>
      <c r="AZ195" s="66" t="s">
        <v>1681</v>
      </c>
      <c r="BA195" s="39" t="s">
        <v>1716</v>
      </c>
      <c r="BC195" s="64">
        <f t="shared" si="304"/>
        <v>0</v>
      </c>
      <c r="BD195" s="64">
        <f t="shared" si="305"/>
        <v>0</v>
      </c>
      <c r="BE195" s="64">
        <v>0</v>
      </c>
      <c r="BF195" s="64">
        <f t="shared" si="306"/>
        <v>0</v>
      </c>
      <c r="BH195" s="62">
        <f t="shared" si="307"/>
        <v>0</v>
      </c>
      <c r="BI195" s="62">
        <f t="shared" si="308"/>
        <v>0</v>
      </c>
      <c r="BJ195" s="62">
        <f t="shared" si="309"/>
        <v>0</v>
      </c>
      <c r="BK195" s="62" t="s">
        <v>1725</v>
      </c>
      <c r="BL195" s="64">
        <v>763</v>
      </c>
    </row>
    <row r="196" spans="1:64" s="38" customFormat="1" ht="19.5" customHeight="1">
      <c r="A196" s="60" t="s">
        <v>169</v>
      </c>
      <c r="B196" s="61" t="s">
        <v>519</v>
      </c>
      <c r="C196" s="61" t="s">
        <v>692</v>
      </c>
      <c r="D196" s="142" t="s">
        <v>1211</v>
      </c>
      <c r="E196" s="143"/>
      <c r="F196" s="61" t="s">
        <v>1586</v>
      </c>
      <c r="G196" s="62">
        <v>2.441</v>
      </c>
      <c r="H196" s="62">
        <v>0</v>
      </c>
      <c r="I196" s="62">
        <f t="shared" si="284"/>
        <v>0</v>
      </c>
      <c r="J196" s="62">
        <f t="shared" si="285"/>
        <v>0</v>
      </c>
      <c r="K196" s="62">
        <f t="shared" si="286"/>
        <v>0</v>
      </c>
      <c r="L196" s="62">
        <v>0</v>
      </c>
      <c r="M196" s="62">
        <f t="shared" si="287"/>
        <v>0</v>
      </c>
      <c r="N196" s="63" t="s">
        <v>1611</v>
      </c>
      <c r="O196" s="54"/>
      <c r="Z196" s="64">
        <f t="shared" si="288"/>
        <v>0</v>
      </c>
      <c r="AB196" s="64">
        <f t="shared" si="289"/>
        <v>0</v>
      </c>
      <c r="AC196" s="64">
        <f t="shared" si="290"/>
        <v>0</v>
      </c>
      <c r="AD196" s="64">
        <f t="shared" si="291"/>
        <v>0</v>
      </c>
      <c r="AE196" s="64">
        <f t="shared" si="292"/>
        <v>0</v>
      </c>
      <c r="AF196" s="64">
        <f t="shared" si="293"/>
        <v>0</v>
      </c>
      <c r="AG196" s="64">
        <f t="shared" si="294"/>
        <v>0</v>
      </c>
      <c r="AH196" s="64">
        <f t="shared" si="295"/>
        <v>0</v>
      </c>
      <c r="AI196" s="39" t="s">
        <v>519</v>
      </c>
      <c r="AJ196" s="62">
        <f t="shared" si="296"/>
        <v>0</v>
      </c>
      <c r="AK196" s="62">
        <f t="shared" si="297"/>
        <v>0</v>
      </c>
      <c r="AL196" s="62">
        <f t="shared" si="298"/>
        <v>0</v>
      </c>
      <c r="AN196" s="64">
        <v>21</v>
      </c>
      <c r="AO196" s="64">
        <f t="shared" si="299"/>
        <v>0</v>
      </c>
      <c r="AP196" s="64">
        <f t="shared" si="300"/>
        <v>0</v>
      </c>
      <c r="AQ196" s="65" t="s">
        <v>11</v>
      </c>
      <c r="AV196" s="64">
        <f t="shared" si="301"/>
        <v>0</v>
      </c>
      <c r="AW196" s="64">
        <f t="shared" si="302"/>
        <v>0</v>
      </c>
      <c r="AX196" s="64">
        <f t="shared" si="303"/>
        <v>0</v>
      </c>
      <c r="AY196" s="66" t="s">
        <v>1641</v>
      </c>
      <c r="AZ196" s="66" t="s">
        <v>1681</v>
      </c>
      <c r="BA196" s="39" t="s">
        <v>1716</v>
      </c>
      <c r="BC196" s="64">
        <f t="shared" si="304"/>
        <v>0</v>
      </c>
      <c r="BD196" s="64">
        <f t="shared" si="305"/>
        <v>0</v>
      </c>
      <c r="BE196" s="64">
        <v>0</v>
      </c>
      <c r="BF196" s="64">
        <f t="shared" si="306"/>
        <v>0</v>
      </c>
      <c r="BH196" s="62">
        <f t="shared" si="307"/>
        <v>0</v>
      </c>
      <c r="BI196" s="62">
        <f t="shared" si="308"/>
        <v>0</v>
      </c>
      <c r="BJ196" s="62">
        <f t="shared" si="309"/>
        <v>0</v>
      </c>
      <c r="BK196" s="62" t="s">
        <v>1725</v>
      </c>
      <c r="BL196" s="64">
        <v>763</v>
      </c>
    </row>
    <row r="197" spans="1:47" s="38" customFormat="1" ht="19.5" customHeight="1">
      <c r="A197" s="55"/>
      <c r="B197" s="56" t="s">
        <v>519</v>
      </c>
      <c r="C197" s="56" t="s">
        <v>693</v>
      </c>
      <c r="D197" s="140" t="s">
        <v>1212</v>
      </c>
      <c r="E197" s="141"/>
      <c r="F197" s="57" t="s">
        <v>6</v>
      </c>
      <c r="G197" s="57" t="s">
        <v>6</v>
      </c>
      <c r="H197" s="57" t="s">
        <v>6</v>
      </c>
      <c r="I197" s="58">
        <f>SUM(I198:I209)</f>
        <v>0</v>
      </c>
      <c r="J197" s="58">
        <f>SUM(J198:J209)</f>
        <v>0</v>
      </c>
      <c r="K197" s="58">
        <f>SUM(K198:K209)</f>
        <v>0</v>
      </c>
      <c r="L197" s="39"/>
      <c r="M197" s="58">
        <f>SUM(M198:M209)</f>
        <v>0</v>
      </c>
      <c r="N197" s="59"/>
      <c r="O197" s="54"/>
      <c r="AI197" s="39" t="s">
        <v>519</v>
      </c>
      <c r="AS197" s="58">
        <f>SUM(AJ198:AJ209)</f>
        <v>0</v>
      </c>
      <c r="AT197" s="58">
        <f>SUM(AK198:AK209)</f>
        <v>0</v>
      </c>
      <c r="AU197" s="58">
        <f>SUM(AL198:AL209)</f>
        <v>0</v>
      </c>
    </row>
    <row r="198" spans="1:64" s="38" customFormat="1" ht="19.5" customHeight="1">
      <c r="A198" s="60" t="s">
        <v>170</v>
      </c>
      <c r="B198" s="61" t="s">
        <v>519</v>
      </c>
      <c r="C198" s="61" t="s">
        <v>694</v>
      </c>
      <c r="D198" s="142" t="s">
        <v>1213</v>
      </c>
      <c r="E198" s="143"/>
      <c r="F198" s="61" t="s">
        <v>1582</v>
      </c>
      <c r="G198" s="62">
        <v>43.8</v>
      </c>
      <c r="H198" s="62">
        <v>0</v>
      </c>
      <c r="I198" s="62">
        <f aca="true" t="shared" si="310" ref="I198:I209">G198*AO198</f>
        <v>0</v>
      </c>
      <c r="J198" s="62">
        <f aca="true" t="shared" si="311" ref="J198:J209">G198*AP198</f>
        <v>0</v>
      </c>
      <c r="K198" s="62">
        <f aca="true" t="shared" si="312" ref="K198:K209">G198*H198</f>
        <v>0</v>
      </c>
      <c r="L198" s="62">
        <v>0</v>
      </c>
      <c r="M198" s="62">
        <f aca="true" t="shared" si="313" ref="M198:M209">G198*L198</f>
        <v>0</v>
      </c>
      <c r="N198" s="63"/>
      <c r="O198" s="54"/>
      <c r="Z198" s="64">
        <f aca="true" t="shared" si="314" ref="Z198:Z209">IF(AQ198="5",BJ198,0)</f>
        <v>0</v>
      </c>
      <c r="AB198" s="64">
        <f aca="true" t="shared" si="315" ref="AB198:AB209">IF(AQ198="1",BH198,0)</f>
        <v>0</v>
      </c>
      <c r="AC198" s="64">
        <f aca="true" t="shared" si="316" ref="AC198:AC209">IF(AQ198="1",BI198,0)</f>
        <v>0</v>
      </c>
      <c r="AD198" s="64">
        <f aca="true" t="shared" si="317" ref="AD198:AD209">IF(AQ198="7",BH198,0)</f>
        <v>0</v>
      </c>
      <c r="AE198" s="64">
        <f aca="true" t="shared" si="318" ref="AE198:AE209">IF(AQ198="7",BI198,0)</f>
        <v>0</v>
      </c>
      <c r="AF198" s="64">
        <f aca="true" t="shared" si="319" ref="AF198:AF209">IF(AQ198="2",BH198,0)</f>
        <v>0</v>
      </c>
      <c r="AG198" s="64">
        <f aca="true" t="shared" si="320" ref="AG198:AG209">IF(AQ198="2",BI198,0)</f>
        <v>0</v>
      </c>
      <c r="AH198" s="64">
        <f aca="true" t="shared" si="321" ref="AH198:AH209">IF(AQ198="0",BJ198,0)</f>
        <v>0</v>
      </c>
      <c r="AI198" s="39" t="s">
        <v>519</v>
      </c>
      <c r="AJ198" s="62">
        <f aca="true" t="shared" si="322" ref="AJ198:AJ209">IF(AN198=0,K198,0)</f>
        <v>0</v>
      </c>
      <c r="AK198" s="62">
        <f aca="true" t="shared" si="323" ref="AK198:AK209">IF(AN198=15,K198,0)</f>
        <v>0</v>
      </c>
      <c r="AL198" s="62">
        <f aca="true" t="shared" si="324" ref="AL198:AL209">IF(AN198=21,K198,0)</f>
        <v>0</v>
      </c>
      <c r="AN198" s="64">
        <v>21</v>
      </c>
      <c r="AO198" s="64">
        <f aca="true" t="shared" si="325" ref="AO198:AO203">H198*0</f>
        <v>0</v>
      </c>
      <c r="AP198" s="64">
        <f aca="true" t="shared" si="326" ref="AP198:AP203">H198*(1-0)</f>
        <v>0</v>
      </c>
      <c r="AQ198" s="65" t="s">
        <v>13</v>
      </c>
      <c r="AV198" s="64">
        <f aca="true" t="shared" si="327" ref="AV198:AV209">AW198+AX198</f>
        <v>0</v>
      </c>
      <c r="AW198" s="64">
        <f aca="true" t="shared" si="328" ref="AW198:AW209">G198*AO198</f>
        <v>0</v>
      </c>
      <c r="AX198" s="64">
        <f aca="true" t="shared" si="329" ref="AX198:AX209">G198*AP198</f>
        <v>0</v>
      </c>
      <c r="AY198" s="66" t="s">
        <v>1642</v>
      </c>
      <c r="AZ198" s="66" t="s">
        <v>1681</v>
      </c>
      <c r="BA198" s="39" t="s">
        <v>1716</v>
      </c>
      <c r="BC198" s="64">
        <f aca="true" t="shared" si="330" ref="BC198:BC209">AW198+AX198</f>
        <v>0</v>
      </c>
      <c r="BD198" s="64">
        <f aca="true" t="shared" si="331" ref="BD198:BD209">H198/(100-BE198)*100</f>
        <v>0</v>
      </c>
      <c r="BE198" s="64">
        <v>0</v>
      </c>
      <c r="BF198" s="64">
        <f aca="true" t="shared" si="332" ref="BF198:BF209">M198</f>
        <v>0</v>
      </c>
      <c r="BH198" s="62">
        <f aca="true" t="shared" si="333" ref="BH198:BH209">G198*AO198</f>
        <v>0</v>
      </c>
      <c r="BI198" s="62">
        <f aca="true" t="shared" si="334" ref="BI198:BI209">G198*AP198</f>
        <v>0</v>
      </c>
      <c r="BJ198" s="62">
        <f aca="true" t="shared" si="335" ref="BJ198:BJ209">G198*H198</f>
        <v>0</v>
      </c>
      <c r="BK198" s="62" t="s">
        <v>1725</v>
      </c>
      <c r="BL198" s="64">
        <v>766</v>
      </c>
    </row>
    <row r="199" spans="1:64" s="38" customFormat="1" ht="19.5" customHeight="1">
      <c r="A199" s="60" t="s">
        <v>171</v>
      </c>
      <c r="B199" s="61" t="s">
        <v>519</v>
      </c>
      <c r="C199" s="61" t="s">
        <v>695</v>
      </c>
      <c r="D199" s="142" t="s">
        <v>1214</v>
      </c>
      <c r="E199" s="143"/>
      <c r="F199" s="61" t="s">
        <v>1582</v>
      </c>
      <c r="G199" s="62">
        <v>4</v>
      </c>
      <c r="H199" s="62">
        <v>0</v>
      </c>
      <c r="I199" s="62">
        <f t="shared" si="310"/>
        <v>0</v>
      </c>
      <c r="J199" s="62">
        <f t="shared" si="311"/>
        <v>0</v>
      </c>
      <c r="K199" s="62">
        <f t="shared" si="312"/>
        <v>0</v>
      </c>
      <c r="L199" s="62">
        <v>0</v>
      </c>
      <c r="M199" s="62">
        <f t="shared" si="313"/>
        <v>0</v>
      </c>
      <c r="N199" s="63"/>
      <c r="O199" s="54"/>
      <c r="Z199" s="64">
        <f t="shared" si="314"/>
        <v>0</v>
      </c>
      <c r="AB199" s="64">
        <f t="shared" si="315"/>
        <v>0</v>
      </c>
      <c r="AC199" s="64">
        <f t="shared" si="316"/>
        <v>0</v>
      </c>
      <c r="AD199" s="64">
        <f t="shared" si="317"/>
        <v>0</v>
      </c>
      <c r="AE199" s="64">
        <f t="shared" si="318"/>
        <v>0</v>
      </c>
      <c r="AF199" s="64">
        <f t="shared" si="319"/>
        <v>0</v>
      </c>
      <c r="AG199" s="64">
        <f t="shared" si="320"/>
        <v>0</v>
      </c>
      <c r="AH199" s="64">
        <f t="shared" si="321"/>
        <v>0</v>
      </c>
      <c r="AI199" s="39" t="s">
        <v>519</v>
      </c>
      <c r="AJ199" s="62">
        <f t="shared" si="322"/>
        <v>0</v>
      </c>
      <c r="AK199" s="62">
        <f t="shared" si="323"/>
        <v>0</v>
      </c>
      <c r="AL199" s="62">
        <f t="shared" si="324"/>
        <v>0</v>
      </c>
      <c r="AN199" s="64">
        <v>21</v>
      </c>
      <c r="AO199" s="64">
        <f t="shared" si="325"/>
        <v>0</v>
      </c>
      <c r="AP199" s="64">
        <f t="shared" si="326"/>
        <v>0</v>
      </c>
      <c r="AQ199" s="65" t="s">
        <v>13</v>
      </c>
      <c r="AV199" s="64">
        <f t="shared" si="327"/>
        <v>0</v>
      </c>
      <c r="AW199" s="64">
        <f t="shared" si="328"/>
        <v>0</v>
      </c>
      <c r="AX199" s="64">
        <f t="shared" si="329"/>
        <v>0</v>
      </c>
      <c r="AY199" s="66" t="s">
        <v>1642</v>
      </c>
      <c r="AZ199" s="66" t="s">
        <v>1681</v>
      </c>
      <c r="BA199" s="39" t="s">
        <v>1716</v>
      </c>
      <c r="BC199" s="64">
        <f t="shared" si="330"/>
        <v>0</v>
      </c>
      <c r="BD199" s="64">
        <f t="shared" si="331"/>
        <v>0</v>
      </c>
      <c r="BE199" s="64">
        <v>0</v>
      </c>
      <c r="BF199" s="64">
        <f t="shared" si="332"/>
        <v>0</v>
      </c>
      <c r="BH199" s="62">
        <f t="shared" si="333"/>
        <v>0</v>
      </c>
      <c r="BI199" s="62">
        <f t="shared" si="334"/>
        <v>0</v>
      </c>
      <c r="BJ199" s="62">
        <f t="shared" si="335"/>
        <v>0</v>
      </c>
      <c r="BK199" s="62" t="s">
        <v>1725</v>
      </c>
      <c r="BL199" s="64">
        <v>766</v>
      </c>
    </row>
    <row r="200" spans="1:64" s="38" customFormat="1" ht="19.5" customHeight="1">
      <c r="A200" s="60" t="s">
        <v>172</v>
      </c>
      <c r="B200" s="61" t="s">
        <v>519</v>
      </c>
      <c r="C200" s="61" t="s">
        <v>696</v>
      </c>
      <c r="D200" s="142" t="s">
        <v>1215</v>
      </c>
      <c r="E200" s="143"/>
      <c r="F200" s="61" t="s">
        <v>1583</v>
      </c>
      <c r="G200" s="62">
        <v>14</v>
      </c>
      <c r="H200" s="62">
        <v>0</v>
      </c>
      <c r="I200" s="62">
        <f t="shared" si="310"/>
        <v>0</v>
      </c>
      <c r="J200" s="62">
        <f t="shared" si="311"/>
        <v>0</v>
      </c>
      <c r="K200" s="62">
        <f t="shared" si="312"/>
        <v>0</v>
      </c>
      <c r="L200" s="62">
        <v>0</v>
      </c>
      <c r="M200" s="62">
        <f t="shared" si="313"/>
        <v>0</v>
      </c>
      <c r="N200" s="63"/>
      <c r="O200" s="54"/>
      <c r="Z200" s="64">
        <f t="shared" si="314"/>
        <v>0</v>
      </c>
      <c r="AB200" s="64">
        <f t="shared" si="315"/>
        <v>0</v>
      </c>
      <c r="AC200" s="64">
        <f t="shared" si="316"/>
        <v>0</v>
      </c>
      <c r="AD200" s="64">
        <f t="shared" si="317"/>
        <v>0</v>
      </c>
      <c r="AE200" s="64">
        <f t="shared" si="318"/>
        <v>0</v>
      </c>
      <c r="AF200" s="64">
        <f t="shared" si="319"/>
        <v>0</v>
      </c>
      <c r="AG200" s="64">
        <f t="shared" si="320"/>
        <v>0</v>
      </c>
      <c r="AH200" s="64">
        <f t="shared" si="321"/>
        <v>0</v>
      </c>
      <c r="AI200" s="39" t="s">
        <v>519</v>
      </c>
      <c r="AJ200" s="62">
        <f t="shared" si="322"/>
        <v>0</v>
      </c>
      <c r="AK200" s="62">
        <f t="shared" si="323"/>
        <v>0</v>
      </c>
      <c r="AL200" s="62">
        <f t="shared" si="324"/>
        <v>0</v>
      </c>
      <c r="AN200" s="64">
        <v>21</v>
      </c>
      <c r="AO200" s="64">
        <f t="shared" si="325"/>
        <v>0</v>
      </c>
      <c r="AP200" s="64">
        <f t="shared" si="326"/>
        <v>0</v>
      </c>
      <c r="AQ200" s="65" t="s">
        <v>13</v>
      </c>
      <c r="AV200" s="64">
        <f t="shared" si="327"/>
        <v>0</v>
      </c>
      <c r="AW200" s="64">
        <f t="shared" si="328"/>
        <v>0</v>
      </c>
      <c r="AX200" s="64">
        <f t="shared" si="329"/>
        <v>0</v>
      </c>
      <c r="AY200" s="66" t="s">
        <v>1642</v>
      </c>
      <c r="AZ200" s="66" t="s">
        <v>1681</v>
      </c>
      <c r="BA200" s="39" t="s">
        <v>1716</v>
      </c>
      <c r="BC200" s="64">
        <f t="shared" si="330"/>
        <v>0</v>
      </c>
      <c r="BD200" s="64">
        <f t="shared" si="331"/>
        <v>0</v>
      </c>
      <c r="BE200" s="64">
        <v>0</v>
      </c>
      <c r="BF200" s="64">
        <f t="shared" si="332"/>
        <v>0</v>
      </c>
      <c r="BH200" s="62">
        <f t="shared" si="333"/>
        <v>0</v>
      </c>
      <c r="BI200" s="62">
        <f t="shared" si="334"/>
        <v>0</v>
      </c>
      <c r="BJ200" s="62">
        <f t="shared" si="335"/>
        <v>0</v>
      </c>
      <c r="BK200" s="62" t="s">
        <v>1725</v>
      </c>
      <c r="BL200" s="64">
        <v>766</v>
      </c>
    </row>
    <row r="201" spans="1:64" s="38" customFormat="1" ht="19.5" customHeight="1">
      <c r="A201" s="60" t="s">
        <v>173</v>
      </c>
      <c r="B201" s="61" t="s">
        <v>519</v>
      </c>
      <c r="C201" s="61" t="s">
        <v>697</v>
      </c>
      <c r="D201" s="142" t="s">
        <v>1216</v>
      </c>
      <c r="E201" s="143"/>
      <c r="F201" s="61" t="s">
        <v>1583</v>
      </c>
      <c r="G201" s="62">
        <v>2</v>
      </c>
      <c r="H201" s="62">
        <v>0</v>
      </c>
      <c r="I201" s="62">
        <f t="shared" si="310"/>
        <v>0</v>
      </c>
      <c r="J201" s="62">
        <f t="shared" si="311"/>
        <v>0</v>
      </c>
      <c r="K201" s="62">
        <f t="shared" si="312"/>
        <v>0</v>
      </c>
      <c r="L201" s="62">
        <v>0</v>
      </c>
      <c r="M201" s="62">
        <f t="shared" si="313"/>
        <v>0</v>
      </c>
      <c r="N201" s="63"/>
      <c r="O201" s="54"/>
      <c r="Z201" s="64">
        <f t="shared" si="314"/>
        <v>0</v>
      </c>
      <c r="AB201" s="64">
        <f t="shared" si="315"/>
        <v>0</v>
      </c>
      <c r="AC201" s="64">
        <f t="shared" si="316"/>
        <v>0</v>
      </c>
      <c r="AD201" s="64">
        <f t="shared" si="317"/>
        <v>0</v>
      </c>
      <c r="AE201" s="64">
        <f t="shared" si="318"/>
        <v>0</v>
      </c>
      <c r="AF201" s="64">
        <f t="shared" si="319"/>
        <v>0</v>
      </c>
      <c r="AG201" s="64">
        <f t="shared" si="320"/>
        <v>0</v>
      </c>
      <c r="AH201" s="64">
        <f t="shared" si="321"/>
        <v>0</v>
      </c>
      <c r="AI201" s="39" t="s">
        <v>519</v>
      </c>
      <c r="AJ201" s="62">
        <f t="shared" si="322"/>
        <v>0</v>
      </c>
      <c r="AK201" s="62">
        <f t="shared" si="323"/>
        <v>0</v>
      </c>
      <c r="AL201" s="62">
        <f t="shared" si="324"/>
        <v>0</v>
      </c>
      <c r="AN201" s="64">
        <v>21</v>
      </c>
      <c r="AO201" s="64">
        <f t="shared" si="325"/>
        <v>0</v>
      </c>
      <c r="AP201" s="64">
        <f t="shared" si="326"/>
        <v>0</v>
      </c>
      <c r="AQ201" s="65" t="s">
        <v>13</v>
      </c>
      <c r="AV201" s="64">
        <f t="shared" si="327"/>
        <v>0</v>
      </c>
      <c r="AW201" s="64">
        <f t="shared" si="328"/>
        <v>0</v>
      </c>
      <c r="AX201" s="64">
        <f t="shared" si="329"/>
        <v>0</v>
      </c>
      <c r="AY201" s="66" t="s">
        <v>1642</v>
      </c>
      <c r="AZ201" s="66" t="s">
        <v>1681</v>
      </c>
      <c r="BA201" s="39" t="s">
        <v>1716</v>
      </c>
      <c r="BC201" s="64">
        <f t="shared" si="330"/>
        <v>0</v>
      </c>
      <c r="BD201" s="64">
        <f t="shared" si="331"/>
        <v>0</v>
      </c>
      <c r="BE201" s="64">
        <v>0</v>
      </c>
      <c r="BF201" s="64">
        <f t="shared" si="332"/>
        <v>0</v>
      </c>
      <c r="BH201" s="62">
        <f t="shared" si="333"/>
        <v>0</v>
      </c>
      <c r="BI201" s="62">
        <f t="shared" si="334"/>
        <v>0</v>
      </c>
      <c r="BJ201" s="62">
        <f t="shared" si="335"/>
        <v>0</v>
      </c>
      <c r="BK201" s="62" t="s">
        <v>1725</v>
      </c>
      <c r="BL201" s="64">
        <v>766</v>
      </c>
    </row>
    <row r="202" spans="1:64" s="38" customFormat="1" ht="19.5" customHeight="1">
      <c r="A202" s="60" t="s">
        <v>174</v>
      </c>
      <c r="B202" s="61" t="s">
        <v>519</v>
      </c>
      <c r="C202" s="61" t="s">
        <v>698</v>
      </c>
      <c r="D202" s="142" t="s">
        <v>1217</v>
      </c>
      <c r="E202" s="143"/>
      <c r="F202" s="61" t="s">
        <v>1583</v>
      </c>
      <c r="G202" s="62">
        <v>12</v>
      </c>
      <c r="H202" s="62">
        <v>0</v>
      </c>
      <c r="I202" s="62">
        <f t="shared" si="310"/>
        <v>0</v>
      </c>
      <c r="J202" s="62">
        <f t="shared" si="311"/>
        <v>0</v>
      </c>
      <c r="K202" s="62">
        <f t="shared" si="312"/>
        <v>0</v>
      </c>
      <c r="L202" s="62">
        <v>0</v>
      </c>
      <c r="M202" s="62">
        <f t="shared" si="313"/>
        <v>0</v>
      </c>
      <c r="N202" s="63"/>
      <c r="O202" s="54"/>
      <c r="Z202" s="64">
        <f t="shared" si="314"/>
        <v>0</v>
      </c>
      <c r="AB202" s="64">
        <f t="shared" si="315"/>
        <v>0</v>
      </c>
      <c r="AC202" s="64">
        <f t="shared" si="316"/>
        <v>0</v>
      </c>
      <c r="AD202" s="64">
        <f t="shared" si="317"/>
        <v>0</v>
      </c>
      <c r="AE202" s="64">
        <f t="shared" si="318"/>
        <v>0</v>
      </c>
      <c r="AF202" s="64">
        <f t="shared" si="319"/>
        <v>0</v>
      </c>
      <c r="AG202" s="64">
        <f t="shared" si="320"/>
        <v>0</v>
      </c>
      <c r="AH202" s="64">
        <f t="shared" si="321"/>
        <v>0</v>
      </c>
      <c r="AI202" s="39" t="s">
        <v>519</v>
      </c>
      <c r="AJ202" s="62">
        <f t="shared" si="322"/>
        <v>0</v>
      </c>
      <c r="AK202" s="62">
        <f t="shared" si="323"/>
        <v>0</v>
      </c>
      <c r="AL202" s="62">
        <f t="shared" si="324"/>
        <v>0</v>
      </c>
      <c r="AN202" s="64">
        <v>21</v>
      </c>
      <c r="AO202" s="64">
        <f t="shared" si="325"/>
        <v>0</v>
      </c>
      <c r="AP202" s="64">
        <f t="shared" si="326"/>
        <v>0</v>
      </c>
      <c r="AQ202" s="65" t="s">
        <v>13</v>
      </c>
      <c r="AV202" s="64">
        <f t="shared" si="327"/>
        <v>0</v>
      </c>
      <c r="AW202" s="64">
        <f t="shared" si="328"/>
        <v>0</v>
      </c>
      <c r="AX202" s="64">
        <f t="shared" si="329"/>
        <v>0</v>
      </c>
      <c r="AY202" s="66" t="s">
        <v>1642</v>
      </c>
      <c r="AZ202" s="66" t="s">
        <v>1681</v>
      </c>
      <c r="BA202" s="39" t="s">
        <v>1716</v>
      </c>
      <c r="BC202" s="64">
        <f t="shared" si="330"/>
        <v>0</v>
      </c>
      <c r="BD202" s="64">
        <f t="shared" si="331"/>
        <v>0</v>
      </c>
      <c r="BE202" s="64">
        <v>0</v>
      </c>
      <c r="BF202" s="64">
        <f t="shared" si="332"/>
        <v>0</v>
      </c>
      <c r="BH202" s="62">
        <f t="shared" si="333"/>
        <v>0</v>
      </c>
      <c r="BI202" s="62">
        <f t="shared" si="334"/>
        <v>0</v>
      </c>
      <c r="BJ202" s="62">
        <f t="shared" si="335"/>
        <v>0</v>
      </c>
      <c r="BK202" s="62" t="s">
        <v>1725</v>
      </c>
      <c r="BL202" s="64">
        <v>766</v>
      </c>
    </row>
    <row r="203" spans="1:64" s="38" customFormat="1" ht="19.5" customHeight="1">
      <c r="A203" s="60" t="s">
        <v>175</v>
      </c>
      <c r="B203" s="61" t="s">
        <v>519</v>
      </c>
      <c r="C203" s="61" t="s">
        <v>699</v>
      </c>
      <c r="D203" s="142" t="s">
        <v>1218</v>
      </c>
      <c r="E203" s="143"/>
      <c r="F203" s="61" t="s">
        <v>1583</v>
      </c>
      <c r="G203" s="62">
        <v>3</v>
      </c>
      <c r="H203" s="62">
        <v>0</v>
      </c>
      <c r="I203" s="62">
        <f t="shared" si="310"/>
        <v>0</v>
      </c>
      <c r="J203" s="62">
        <f t="shared" si="311"/>
        <v>0</v>
      </c>
      <c r="K203" s="62">
        <f t="shared" si="312"/>
        <v>0</v>
      </c>
      <c r="L203" s="62">
        <v>0</v>
      </c>
      <c r="M203" s="62">
        <f t="shared" si="313"/>
        <v>0</v>
      </c>
      <c r="N203" s="63"/>
      <c r="O203" s="54"/>
      <c r="Z203" s="64">
        <f t="shared" si="314"/>
        <v>0</v>
      </c>
      <c r="AB203" s="64">
        <f t="shared" si="315"/>
        <v>0</v>
      </c>
      <c r="AC203" s="64">
        <f t="shared" si="316"/>
        <v>0</v>
      </c>
      <c r="AD203" s="64">
        <f t="shared" si="317"/>
        <v>0</v>
      </c>
      <c r="AE203" s="64">
        <f t="shared" si="318"/>
        <v>0</v>
      </c>
      <c r="AF203" s="64">
        <f t="shared" si="319"/>
        <v>0</v>
      </c>
      <c r="AG203" s="64">
        <f t="shared" si="320"/>
        <v>0</v>
      </c>
      <c r="AH203" s="64">
        <f t="shared" si="321"/>
        <v>0</v>
      </c>
      <c r="AI203" s="39" t="s">
        <v>519</v>
      </c>
      <c r="AJ203" s="62">
        <f t="shared" si="322"/>
        <v>0</v>
      </c>
      <c r="AK203" s="62">
        <f t="shared" si="323"/>
        <v>0</v>
      </c>
      <c r="AL203" s="62">
        <f t="shared" si="324"/>
        <v>0</v>
      </c>
      <c r="AN203" s="64">
        <v>21</v>
      </c>
      <c r="AO203" s="64">
        <f t="shared" si="325"/>
        <v>0</v>
      </c>
      <c r="AP203" s="64">
        <f t="shared" si="326"/>
        <v>0</v>
      </c>
      <c r="AQ203" s="65" t="s">
        <v>13</v>
      </c>
      <c r="AV203" s="64">
        <f t="shared" si="327"/>
        <v>0</v>
      </c>
      <c r="AW203" s="64">
        <f t="shared" si="328"/>
        <v>0</v>
      </c>
      <c r="AX203" s="64">
        <f t="shared" si="329"/>
        <v>0</v>
      </c>
      <c r="AY203" s="66" t="s">
        <v>1642</v>
      </c>
      <c r="AZ203" s="66" t="s">
        <v>1681</v>
      </c>
      <c r="BA203" s="39" t="s">
        <v>1716</v>
      </c>
      <c r="BC203" s="64">
        <f t="shared" si="330"/>
        <v>0</v>
      </c>
      <c r="BD203" s="64">
        <f t="shared" si="331"/>
        <v>0</v>
      </c>
      <c r="BE203" s="64">
        <v>0</v>
      </c>
      <c r="BF203" s="64">
        <f t="shared" si="332"/>
        <v>0</v>
      </c>
      <c r="BH203" s="62">
        <f t="shared" si="333"/>
        <v>0</v>
      </c>
      <c r="BI203" s="62">
        <f t="shared" si="334"/>
        <v>0</v>
      </c>
      <c r="BJ203" s="62">
        <f t="shared" si="335"/>
        <v>0</v>
      </c>
      <c r="BK203" s="62" t="s">
        <v>1725</v>
      </c>
      <c r="BL203" s="64">
        <v>766</v>
      </c>
    </row>
    <row r="204" spans="1:64" s="38" customFormat="1" ht="19.5" customHeight="1">
      <c r="A204" s="67" t="s">
        <v>176</v>
      </c>
      <c r="B204" s="68" t="s">
        <v>519</v>
      </c>
      <c r="C204" s="68" t="s">
        <v>700</v>
      </c>
      <c r="D204" s="144" t="s">
        <v>1219</v>
      </c>
      <c r="E204" s="145"/>
      <c r="F204" s="68" t="s">
        <v>1583</v>
      </c>
      <c r="G204" s="69">
        <v>3</v>
      </c>
      <c r="H204" s="69">
        <v>0</v>
      </c>
      <c r="I204" s="69">
        <f t="shared" si="310"/>
        <v>0</v>
      </c>
      <c r="J204" s="69">
        <f t="shared" si="311"/>
        <v>0</v>
      </c>
      <c r="K204" s="69">
        <f t="shared" si="312"/>
        <v>0</v>
      </c>
      <c r="L204" s="69">
        <v>0</v>
      </c>
      <c r="M204" s="69">
        <f t="shared" si="313"/>
        <v>0</v>
      </c>
      <c r="N204" s="70"/>
      <c r="O204" s="54"/>
      <c r="Z204" s="64">
        <f t="shared" si="314"/>
        <v>0</v>
      </c>
      <c r="AB204" s="64">
        <f t="shared" si="315"/>
        <v>0</v>
      </c>
      <c r="AC204" s="64">
        <f t="shared" si="316"/>
        <v>0</v>
      </c>
      <c r="AD204" s="64">
        <f t="shared" si="317"/>
        <v>0</v>
      </c>
      <c r="AE204" s="64">
        <f t="shared" si="318"/>
        <v>0</v>
      </c>
      <c r="AF204" s="64">
        <f t="shared" si="319"/>
        <v>0</v>
      </c>
      <c r="AG204" s="64">
        <f t="shared" si="320"/>
        <v>0</v>
      </c>
      <c r="AH204" s="64">
        <f t="shared" si="321"/>
        <v>0</v>
      </c>
      <c r="AI204" s="39" t="s">
        <v>519</v>
      </c>
      <c r="AJ204" s="69">
        <f t="shared" si="322"/>
        <v>0</v>
      </c>
      <c r="AK204" s="69">
        <f t="shared" si="323"/>
        <v>0</v>
      </c>
      <c r="AL204" s="69">
        <f t="shared" si="324"/>
        <v>0</v>
      </c>
      <c r="AN204" s="64">
        <v>21</v>
      </c>
      <c r="AO204" s="64">
        <f>H204*1</f>
        <v>0</v>
      </c>
      <c r="AP204" s="64">
        <f>H204*(1-1)</f>
        <v>0</v>
      </c>
      <c r="AQ204" s="71" t="s">
        <v>13</v>
      </c>
      <c r="AV204" s="64">
        <f t="shared" si="327"/>
        <v>0</v>
      </c>
      <c r="AW204" s="64">
        <f t="shared" si="328"/>
        <v>0</v>
      </c>
      <c r="AX204" s="64">
        <f t="shared" si="329"/>
        <v>0</v>
      </c>
      <c r="AY204" s="66" t="s">
        <v>1642</v>
      </c>
      <c r="AZ204" s="66" t="s">
        <v>1681</v>
      </c>
      <c r="BA204" s="39" t="s">
        <v>1716</v>
      </c>
      <c r="BC204" s="64">
        <f t="shared" si="330"/>
        <v>0</v>
      </c>
      <c r="BD204" s="64">
        <f t="shared" si="331"/>
        <v>0</v>
      </c>
      <c r="BE204" s="64">
        <v>0</v>
      </c>
      <c r="BF204" s="64">
        <f t="shared" si="332"/>
        <v>0</v>
      </c>
      <c r="BH204" s="69">
        <f t="shared" si="333"/>
        <v>0</v>
      </c>
      <c r="BI204" s="69">
        <f t="shared" si="334"/>
        <v>0</v>
      </c>
      <c r="BJ204" s="69">
        <f t="shared" si="335"/>
        <v>0</v>
      </c>
      <c r="BK204" s="69" t="s">
        <v>1726</v>
      </c>
      <c r="BL204" s="64">
        <v>766</v>
      </c>
    </row>
    <row r="205" spans="1:64" s="38" customFormat="1" ht="19.5" customHeight="1">
      <c r="A205" s="60" t="s">
        <v>177</v>
      </c>
      <c r="B205" s="61" t="s">
        <v>519</v>
      </c>
      <c r="C205" s="61" t="s">
        <v>701</v>
      </c>
      <c r="D205" s="142" t="s">
        <v>1220</v>
      </c>
      <c r="E205" s="143"/>
      <c r="F205" s="61" t="s">
        <v>1583</v>
      </c>
      <c r="G205" s="62">
        <v>17</v>
      </c>
      <c r="H205" s="62">
        <v>0</v>
      </c>
      <c r="I205" s="62">
        <f t="shared" si="310"/>
        <v>0</v>
      </c>
      <c r="J205" s="62">
        <f t="shared" si="311"/>
        <v>0</v>
      </c>
      <c r="K205" s="62">
        <f t="shared" si="312"/>
        <v>0</v>
      </c>
      <c r="L205" s="62">
        <v>0</v>
      </c>
      <c r="M205" s="62">
        <f t="shared" si="313"/>
        <v>0</v>
      </c>
      <c r="N205" s="63"/>
      <c r="O205" s="54"/>
      <c r="Z205" s="64">
        <f t="shared" si="314"/>
        <v>0</v>
      </c>
      <c r="AB205" s="64">
        <f t="shared" si="315"/>
        <v>0</v>
      </c>
      <c r="AC205" s="64">
        <f t="shared" si="316"/>
        <v>0</v>
      </c>
      <c r="AD205" s="64">
        <f t="shared" si="317"/>
        <v>0</v>
      </c>
      <c r="AE205" s="64">
        <f t="shared" si="318"/>
        <v>0</v>
      </c>
      <c r="AF205" s="64">
        <f t="shared" si="319"/>
        <v>0</v>
      </c>
      <c r="AG205" s="64">
        <f t="shared" si="320"/>
        <v>0</v>
      </c>
      <c r="AH205" s="64">
        <f t="shared" si="321"/>
        <v>0</v>
      </c>
      <c r="AI205" s="39" t="s">
        <v>519</v>
      </c>
      <c r="AJ205" s="62">
        <f t="shared" si="322"/>
        <v>0</v>
      </c>
      <c r="AK205" s="62">
        <f t="shared" si="323"/>
        <v>0</v>
      </c>
      <c r="AL205" s="62">
        <f t="shared" si="324"/>
        <v>0</v>
      </c>
      <c r="AN205" s="64">
        <v>21</v>
      </c>
      <c r="AO205" s="64">
        <f>H205*0</f>
        <v>0</v>
      </c>
      <c r="AP205" s="64">
        <f>H205*(1-0)</f>
        <v>0</v>
      </c>
      <c r="AQ205" s="65" t="s">
        <v>13</v>
      </c>
      <c r="AV205" s="64">
        <f t="shared" si="327"/>
        <v>0</v>
      </c>
      <c r="AW205" s="64">
        <f t="shared" si="328"/>
        <v>0</v>
      </c>
      <c r="AX205" s="64">
        <f t="shared" si="329"/>
        <v>0</v>
      </c>
      <c r="AY205" s="66" t="s">
        <v>1642</v>
      </c>
      <c r="AZ205" s="66" t="s">
        <v>1681</v>
      </c>
      <c r="BA205" s="39" t="s">
        <v>1716</v>
      </c>
      <c r="BC205" s="64">
        <f t="shared" si="330"/>
        <v>0</v>
      </c>
      <c r="BD205" s="64">
        <f t="shared" si="331"/>
        <v>0</v>
      </c>
      <c r="BE205" s="64">
        <v>0</v>
      </c>
      <c r="BF205" s="64">
        <f t="shared" si="332"/>
        <v>0</v>
      </c>
      <c r="BH205" s="62">
        <f t="shared" si="333"/>
        <v>0</v>
      </c>
      <c r="BI205" s="62">
        <f t="shared" si="334"/>
        <v>0</v>
      </c>
      <c r="BJ205" s="62">
        <f t="shared" si="335"/>
        <v>0</v>
      </c>
      <c r="BK205" s="62" t="s">
        <v>1725</v>
      </c>
      <c r="BL205" s="64">
        <v>766</v>
      </c>
    </row>
    <row r="206" spans="1:64" s="38" customFormat="1" ht="19.5" customHeight="1">
      <c r="A206" s="67" t="s">
        <v>178</v>
      </c>
      <c r="B206" s="68" t="s">
        <v>519</v>
      </c>
      <c r="C206" s="68" t="s">
        <v>702</v>
      </c>
      <c r="D206" s="144" t="s">
        <v>1221</v>
      </c>
      <c r="E206" s="145"/>
      <c r="F206" s="68" t="s">
        <v>1583</v>
      </c>
      <c r="G206" s="69">
        <v>17</v>
      </c>
      <c r="H206" s="69">
        <v>0</v>
      </c>
      <c r="I206" s="69">
        <f t="shared" si="310"/>
        <v>0</v>
      </c>
      <c r="J206" s="69">
        <f t="shared" si="311"/>
        <v>0</v>
      </c>
      <c r="K206" s="69">
        <f t="shared" si="312"/>
        <v>0</v>
      </c>
      <c r="L206" s="69">
        <v>0</v>
      </c>
      <c r="M206" s="69">
        <f t="shared" si="313"/>
        <v>0</v>
      </c>
      <c r="N206" s="70"/>
      <c r="O206" s="54"/>
      <c r="Z206" s="64">
        <f t="shared" si="314"/>
        <v>0</v>
      </c>
      <c r="AB206" s="64">
        <f t="shared" si="315"/>
        <v>0</v>
      </c>
      <c r="AC206" s="64">
        <f t="shared" si="316"/>
        <v>0</v>
      </c>
      <c r="AD206" s="64">
        <f t="shared" si="317"/>
        <v>0</v>
      </c>
      <c r="AE206" s="64">
        <f t="shared" si="318"/>
        <v>0</v>
      </c>
      <c r="AF206" s="64">
        <f t="shared" si="319"/>
        <v>0</v>
      </c>
      <c r="AG206" s="64">
        <f t="shared" si="320"/>
        <v>0</v>
      </c>
      <c r="AH206" s="64">
        <f t="shared" si="321"/>
        <v>0</v>
      </c>
      <c r="AI206" s="39" t="s">
        <v>519</v>
      </c>
      <c r="AJ206" s="69">
        <f t="shared" si="322"/>
        <v>0</v>
      </c>
      <c r="AK206" s="69">
        <f t="shared" si="323"/>
        <v>0</v>
      </c>
      <c r="AL206" s="69">
        <f t="shared" si="324"/>
        <v>0</v>
      </c>
      <c r="AN206" s="64">
        <v>21</v>
      </c>
      <c r="AO206" s="64">
        <f>H206*1</f>
        <v>0</v>
      </c>
      <c r="AP206" s="64">
        <f>H206*(1-1)</f>
        <v>0</v>
      </c>
      <c r="AQ206" s="71" t="s">
        <v>13</v>
      </c>
      <c r="AV206" s="64">
        <f t="shared" si="327"/>
        <v>0</v>
      </c>
      <c r="AW206" s="64">
        <f t="shared" si="328"/>
        <v>0</v>
      </c>
      <c r="AX206" s="64">
        <f t="shared" si="329"/>
        <v>0</v>
      </c>
      <c r="AY206" s="66" t="s">
        <v>1642</v>
      </c>
      <c r="AZ206" s="66" t="s">
        <v>1681</v>
      </c>
      <c r="BA206" s="39" t="s">
        <v>1716</v>
      </c>
      <c r="BC206" s="64">
        <f t="shared" si="330"/>
        <v>0</v>
      </c>
      <c r="BD206" s="64">
        <f t="shared" si="331"/>
        <v>0</v>
      </c>
      <c r="BE206" s="64">
        <v>0</v>
      </c>
      <c r="BF206" s="64">
        <f t="shared" si="332"/>
        <v>0</v>
      </c>
      <c r="BH206" s="69">
        <f t="shared" si="333"/>
        <v>0</v>
      </c>
      <c r="BI206" s="69">
        <f t="shared" si="334"/>
        <v>0</v>
      </c>
      <c r="BJ206" s="69">
        <f t="shared" si="335"/>
        <v>0</v>
      </c>
      <c r="BK206" s="69" t="s">
        <v>1726</v>
      </c>
      <c r="BL206" s="64">
        <v>766</v>
      </c>
    </row>
    <row r="207" spans="1:64" s="38" customFormat="1" ht="19.5" customHeight="1">
      <c r="A207" s="60" t="s">
        <v>179</v>
      </c>
      <c r="B207" s="61" t="s">
        <v>519</v>
      </c>
      <c r="C207" s="61" t="s">
        <v>703</v>
      </c>
      <c r="D207" s="142" t="s">
        <v>1222</v>
      </c>
      <c r="E207" s="143"/>
      <c r="F207" s="61" t="s">
        <v>1583</v>
      </c>
      <c r="G207" s="62">
        <v>19</v>
      </c>
      <c r="H207" s="62">
        <v>0</v>
      </c>
      <c r="I207" s="62">
        <f t="shared" si="310"/>
        <v>0</v>
      </c>
      <c r="J207" s="62">
        <f t="shared" si="311"/>
        <v>0</v>
      </c>
      <c r="K207" s="62">
        <f t="shared" si="312"/>
        <v>0</v>
      </c>
      <c r="L207" s="62">
        <v>0</v>
      </c>
      <c r="M207" s="62">
        <f t="shared" si="313"/>
        <v>0</v>
      </c>
      <c r="N207" s="63"/>
      <c r="O207" s="54"/>
      <c r="Z207" s="64">
        <f t="shared" si="314"/>
        <v>0</v>
      </c>
      <c r="AB207" s="64">
        <f t="shared" si="315"/>
        <v>0</v>
      </c>
      <c r="AC207" s="64">
        <f t="shared" si="316"/>
        <v>0</v>
      </c>
      <c r="AD207" s="64">
        <f t="shared" si="317"/>
        <v>0</v>
      </c>
      <c r="AE207" s="64">
        <f t="shared" si="318"/>
        <v>0</v>
      </c>
      <c r="AF207" s="64">
        <f t="shared" si="319"/>
        <v>0</v>
      </c>
      <c r="AG207" s="64">
        <f t="shared" si="320"/>
        <v>0</v>
      </c>
      <c r="AH207" s="64">
        <f t="shared" si="321"/>
        <v>0</v>
      </c>
      <c r="AI207" s="39" t="s">
        <v>519</v>
      </c>
      <c r="AJ207" s="62">
        <f t="shared" si="322"/>
        <v>0</v>
      </c>
      <c r="AK207" s="62">
        <f t="shared" si="323"/>
        <v>0</v>
      </c>
      <c r="AL207" s="62">
        <f t="shared" si="324"/>
        <v>0</v>
      </c>
      <c r="AN207" s="64">
        <v>21</v>
      </c>
      <c r="AO207" s="64">
        <f>H207*0</f>
        <v>0</v>
      </c>
      <c r="AP207" s="64">
        <f>H207*(1-0)</f>
        <v>0</v>
      </c>
      <c r="AQ207" s="65" t="s">
        <v>13</v>
      </c>
      <c r="AV207" s="64">
        <f t="shared" si="327"/>
        <v>0</v>
      </c>
      <c r="AW207" s="64">
        <f t="shared" si="328"/>
        <v>0</v>
      </c>
      <c r="AX207" s="64">
        <f t="shared" si="329"/>
        <v>0</v>
      </c>
      <c r="AY207" s="66" t="s">
        <v>1642</v>
      </c>
      <c r="AZ207" s="66" t="s">
        <v>1681</v>
      </c>
      <c r="BA207" s="39" t="s">
        <v>1716</v>
      </c>
      <c r="BC207" s="64">
        <f t="shared" si="330"/>
        <v>0</v>
      </c>
      <c r="BD207" s="64">
        <f t="shared" si="331"/>
        <v>0</v>
      </c>
      <c r="BE207" s="64">
        <v>0</v>
      </c>
      <c r="BF207" s="64">
        <f t="shared" si="332"/>
        <v>0</v>
      </c>
      <c r="BH207" s="62">
        <f t="shared" si="333"/>
        <v>0</v>
      </c>
      <c r="BI207" s="62">
        <f t="shared" si="334"/>
        <v>0</v>
      </c>
      <c r="BJ207" s="62">
        <f t="shared" si="335"/>
        <v>0</v>
      </c>
      <c r="BK207" s="62" t="s">
        <v>1725</v>
      </c>
      <c r="BL207" s="64">
        <v>766</v>
      </c>
    </row>
    <row r="208" spans="1:64" s="38" customFormat="1" ht="19.5" customHeight="1">
      <c r="A208" s="60" t="s">
        <v>180</v>
      </c>
      <c r="B208" s="61" t="s">
        <v>519</v>
      </c>
      <c r="C208" s="61" t="s">
        <v>704</v>
      </c>
      <c r="D208" s="142" t="s">
        <v>1223</v>
      </c>
      <c r="E208" s="143"/>
      <c r="F208" s="61" t="s">
        <v>1583</v>
      </c>
      <c r="G208" s="62">
        <v>3</v>
      </c>
      <c r="H208" s="62">
        <v>0</v>
      </c>
      <c r="I208" s="62">
        <f t="shared" si="310"/>
        <v>0</v>
      </c>
      <c r="J208" s="62">
        <f t="shared" si="311"/>
        <v>0</v>
      </c>
      <c r="K208" s="62">
        <f t="shared" si="312"/>
        <v>0</v>
      </c>
      <c r="L208" s="62">
        <v>0</v>
      </c>
      <c r="M208" s="62">
        <f t="shared" si="313"/>
        <v>0</v>
      </c>
      <c r="N208" s="63"/>
      <c r="O208" s="54"/>
      <c r="Z208" s="64">
        <f t="shared" si="314"/>
        <v>0</v>
      </c>
      <c r="AB208" s="64">
        <f t="shared" si="315"/>
        <v>0</v>
      </c>
      <c r="AC208" s="64">
        <f t="shared" si="316"/>
        <v>0</v>
      </c>
      <c r="AD208" s="64">
        <f t="shared" si="317"/>
        <v>0</v>
      </c>
      <c r="AE208" s="64">
        <f t="shared" si="318"/>
        <v>0</v>
      </c>
      <c r="AF208" s="64">
        <f t="shared" si="319"/>
        <v>0</v>
      </c>
      <c r="AG208" s="64">
        <f t="shared" si="320"/>
        <v>0</v>
      </c>
      <c r="AH208" s="64">
        <f t="shared" si="321"/>
        <v>0</v>
      </c>
      <c r="AI208" s="39" t="s">
        <v>519</v>
      </c>
      <c r="AJ208" s="62">
        <f t="shared" si="322"/>
        <v>0</v>
      </c>
      <c r="AK208" s="62">
        <f t="shared" si="323"/>
        <v>0</v>
      </c>
      <c r="AL208" s="62">
        <f t="shared" si="324"/>
        <v>0</v>
      </c>
      <c r="AN208" s="64">
        <v>21</v>
      </c>
      <c r="AO208" s="64">
        <f>H208*0</f>
        <v>0</v>
      </c>
      <c r="AP208" s="64">
        <f>H208*(1-0)</f>
        <v>0</v>
      </c>
      <c r="AQ208" s="65" t="s">
        <v>13</v>
      </c>
      <c r="AV208" s="64">
        <f t="shared" si="327"/>
        <v>0</v>
      </c>
      <c r="AW208" s="64">
        <f t="shared" si="328"/>
        <v>0</v>
      </c>
      <c r="AX208" s="64">
        <f t="shared" si="329"/>
        <v>0</v>
      </c>
      <c r="AY208" s="66" t="s">
        <v>1642</v>
      </c>
      <c r="AZ208" s="66" t="s">
        <v>1681</v>
      </c>
      <c r="BA208" s="39" t="s">
        <v>1716</v>
      </c>
      <c r="BC208" s="64">
        <f t="shared" si="330"/>
        <v>0</v>
      </c>
      <c r="BD208" s="64">
        <f t="shared" si="331"/>
        <v>0</v>
      </c>
      <c r="BE208" s="64">
        <v>0</v>
      </c>
      <c r="BF208" s="64">
        <f t="shared" si="332"/>
        <v>0</v>
      </c>
      <c r="BH208" s="62">
        <f t="shared" si="333"/>
        <v>0</v>
      </c>
      <c r="BI208" s="62">
        <f t="shared" si="334"/>
        <v>0</v>
      </c>
      <c r="BJ208" s="62">
        <f t="shared" si="335"/>
        <v>0</v>
      </c>
      <c r="BK208" s="62" t="s">
        <v>1725</v>
      </c>
      <c r="BL208" s="64">
        <v>766</v>
      </c>
    </row>
    <row r="209" spans="1:64" s="38" customFormat="1" ht="19.5" customHeight="1">
      <c r="A209" s="60" t="s">
        <v>181</v>
      </c>
      <c r="B209" s="61" t="s">
        <v>519</v>
      </c>
      <c r="C209" s="61" t="s">
        <v>705</v>
      </c>
      <c r="D209" s="142" t="s">
        <v>1224</v>
      </c>
      <c r="E209" s="143"/>
      <c r="F209" s="61" t="s">
        <v>1586</v>
      </c>
      <c r="G209" s="62">
        <v>0.297</v>
      </c>
      <c r="H209" s="62">
        <v>0</v>
      </c>
      <c r="I209" s="62">
        <f t="shared" si="310"/>
        <v>0</v>
      </c>
      <c r="J209" s="62">
        <f t="shared" si="311"/>
        <v>0</v>
      </c>
      <c r="K209" s="62">
        <f t="shared" si="312"/>
        <v>0</v>
      </c>
      <c r="L209" s="62">
        <v>0</v>
      </c>
      <c r="M209" s="62">
        <f t="shared" si="313"/>
        <v>0</v>
      </c>
      <c r="N209" s="63" t="s">
        <v>1611</v>
      </c>
      <c r="O209" s="54"/>
      <c r="Z209" s="64">
        <f t="shared" si="314"/>
        <v>0</v>
      </c>
      <c r="AB209" s="64">
        <f t="shared" si="315"/>
        <v>0</v>
      </c>
      <c r="AC209" s="64">
        <f t="shared" si="316"/>
        <v>0</v>
      </c>
      <c r="AD209" s="64">
        <f t="shared" si="317"/>
        <v>0</v>
      </c>
      <c r="AE209" s="64">
        <f t="shared" si="318"/>
        <v>0</v>
      </c>
      <c r="AF209" s="64">
        <f t="shared" si="319"/>
        <v>0</v>
      </c>
      <c r="AG209" s="64">
        <f t="shared" si="320"/>
        <v>0</v>
      </c>
      <c r="AH209" s="64">
        <f t="shared" si="321"/>
        <v>0</v>
      </c>
      <c r="AI209" s="39" t="s">
        <v>519</v>
      </c>
      <c r="AJ209" s="62">
        <f t="shared" si="322"/>
        <v>0</v>
      </c>
      <c r="AK209" s="62">
        <f t="shared" si="323"/>
        <v>0</v>
      </c>
      <c r="AL209" s="62">
        <f t="shared" si="324"/>
        <v>0</v>
      </c>
      <c r="AN209" s="64">
        <v>21</v>
      </c>
      <c r="AO209" s="64">
        <f>H209*0</f>
        <v>0</v>
      </c>
      <c r="AP209" s="64">
        <f>H209*(1-0)</f>
        <v>0</v>
      </c>
      <c r="AQ209" s="65" t="s">
        <v>11</v>
      </c>
      <c r="AV209" s="64">
        <f t="shared" si="327"/>
        <v>0</v>
      </c>
      <c r="AW209" s="64">
        <f t="shared" si="328"/>
        <v>0</v>
      </c>
      <c r="AX209" s="64">
        <f t="shared" si="329"/>
        <v>0</v>
      </c>
      <c r="AY209" s="66" t="s">
        <v>1642</v>
      </c>
      <c r="AZ209" s="66" t="s">
        <v>1681</v>
      </c>
      <c r="BA209" s="39" t="s">
        <v>1716</v>
      </c>
      <c r="BC209" s="64">
        <f t="shared" si="330"/>
        <v>0</v>
      </c>
      <c r="BD209" s="64">
        <f t="shared" si="331"/>
        <v>0</v>
      </c>
      <c r="BE209" s="64">
        <v>0</v>
      </c>
      <c r="BF209" s="64">
        <f t="shared" si="332"/>
        <v>0</v>
      </c>
      <c r="BH209" s="62">
        <f t="shared" si="333"/>
        <v>0</v>
      </c>
      <c r="BI209" s="62">
        <f t="shared" si="334"/>
        <v>0</v>
      </c>
      <c r="BJ209" s="62">
        <f t="shared" si="335"/>
        <v>0</v>
      </c>
      <c r="BK209" s="62" t="s">
        <v>1725</v>
      </c>
      <c r="BL209" s="64">
        <v>766</v>
      </c>
    </row>
    <row r="210" spans="1:47" s="38" customFormat="1" ht="19.5" customHeight="1">
      <c r="A210" s="55"/>
      <c r="B210" s="56" t="s">
        <v>519</v>
      </c>
      <c r="C210" s="56" t="s">
        <v>706</v>
      </c>
      <c r="D210" s="140" t="s">
        <v>1225</v>
      </c>
      <c r="E210" s="141"/>
      <c r="F210" s="57" t="s">
        <v>6</v>
      </c>
      <c r="G210" s="57" t="s">
        <v>6</v>
      </c>
      <c r="H210" s="57" t="s">
        <v>6</v>
      </c>
      <c r="I210" s="58">
        <f>SUM(I211:I227)</f>
        <v>0</v>
      </c>
      <c r="J210" s="58">
        <f>SUM(J211:J227)</f>
        <v>0</v>
      </c>
      <c r="K210" s="58">
        <f>SUM(K211:K227)</f>
        <v>0</v>
      </c>
      <c r="L210" s="39"/>
      <c r="M210" s="58">
        <f>SUM(M211:M227)</f>
        <v>0</v>
      </c>
      <c r="N210" s="59"/>
      <c r="O210" s="54"/>
      <c r="AI210" s="39" t="s">
        <v>519</v>
      </c>
      <c r="AS210" s="58">
        <f>SUM(AJ211:AJ227)</f>
        <v>0</v>
      </c>
      <c r="AT210" s="58">
        <f>SUM(AK211:AK227)</f>
        <v>0</v>
      </c>
      <c r="AU210" s="58">
        <f>SUM(AL211:AL227)</f>
        <v>0</v>
      </c>
    </row>
    <row r="211" spans="1:64" s="38" customFormat="1" ht="19.5" customHeight="1">
      <c r="A211" s="60" t="s">
        <v>182</v>
      </c>
      <c r="B211" s="61" t="s">
        <v>519</v>
      </c>
      <c r="C211" s="61" t="s">
        <v>707</v>
      </c>
      <c r="D211" s="142" t="s">
        <v>1226</v>
      </c>
      <c r="E211" s="143"/>
      <c r="F211" s="61" t="s">
        <v>1582</v>
      </c>
      <c r="G211" s="62">
        <v>13.29672</v>
      </c>
      <c r="H211" s="62">
        <v>0</v>
      </c>
      <c r="I211" s="62">
        <f aca="true" t="shared" si="336" ref="I211:I227">G211*AO211</f>
        <v>0</v>
      </c>
      <c r="J211" s="62">
        <f aca="true" t="shared" si="337" ref="J211:J227">G211*AP211</f>
        <v>0</v>
      </c>
      <c r="K211" s="62">
        <f aca="true" t="shared" si="338" ref="K211:K227">G211*H211</f>
        <v>0</v>
      </c>
      <c r="L211" s="62">
        <v>0</v>
      </c>
      <c r="M211" s="62">
        <f aca="true" t="shared" si="339" ref="M211:M227">G211*L211</f>
        <v>0</v>
      </c>
      <c r="N211" s="63"/>
      <c r="O211" s="54"/>
      <c r="Z211" s="64">
        <f aca="true" t="shared" si="340" ref="Z211:Z227">IF(AQ211="5",BJ211,0)</f>
        <v>0</v>
      </c>
      <c r="AB211" s="64">
        <f aca="true" t="shared" si="341" ref="AB211:AB227">IF(AQ211="1",BH211,0)</f>
        <v>0</v>
      </c>
      <c r="AC211" s="64">
        <f aca="true" t="shared" si="342" ref="AC211:AC227">IF(AQ211="1",BI211,0)</f>
        <v>0</v>
      </c>
      <c r="AD211" s="64">
        <f aca="true" t="shared" si="343" ref="AD211:AD227">IF(AQ211="7",BH211,0)</f>
        <v>0</v>
      </c>
      <c r="AE211" s="64">
        <f aca="true" t="shared" si="344" ref="AE211:AE227">IF(AQ211="7",BI211,0)</f>
        <v>0</v>
      </c>
      <c r="AF211" s="64">
        <f aca="true" t="shared" si="345" ref="AF211:AF227">IF(AQ211="2",BH211,0)</f>
        <v>0</v>
      </c>
      <c r="AG211" s="64">
        <f aca="true" t="shared" si="346" ref="AG211:AG227">IF(AQ211="2",BI211,0)</f>
        <v>0</v>
      </c>
      <c r="AH211" s="64">
        <f aca="true" t="shared" si="347" ref="AH211:AH227">IF(AQ211="0",BJ211,0)</f>
        <v>0</v>
      </c>
      <c r="AI211" s="39" t="s">
        <v>519</v>
      </c>
      <c r="AJ211" s="62">
        <f aca="true" t="shared" si="348" ref="AJ211:AJ227">IF(AN211=0,K211,0)</f>
        <v>0</v>
      </c>
      <c r="AK211" s="62">
        <f aca="true" t="shared" si="349" ref="AK211:AK227">IF(AN211=15,K211,0)</f>
        <v>0</v>
      </c>
      <c r="AL211" s="62">
        <f aca="true" t="shared" si="350" ref="AL211:AL227">IF(AN211=21,K211,0)</f>
        <v>0</v>
      </c>
      <c r="AN211" s="64">
        <v>21</v>
      </c>
      <c r="AO211" s="64">
        <f aca="true" t="shared" si="351" ref="AO211:AO227">H211*0</f>
        <v>0</v>
      </c>
      <c r="AP211" s="64">
        <f aca="true" t="shared" si="352" ref="AP211:AP227">H211*(1-0)</f>
        <v>0</v>
      </c>
      <c r="AQ211" s="65" t="s">
        <v>13</v>
      </c>
      <c r="AV211" s="64">
        <f aca="true" t="shared" si="353" ref="AV211:AV227">AW211+AX211</f>
        <v>0</v>
      </c>
      <c r="AW211" s="64">
        <f aca="true" t="shared" si="354" ref="AW211:AW227">G211*AO211</f>
        <v>0</v>
      </c>
      <c r="AX211" s="64">
        <f aca="true" t="shared" si="355" ref="AX211:AX227">G211*AP211</f>
        <v>0</v>
      </c>
      <c r="AY211" s="66" t="s">
        <v>1643</v>
      </c>
      <c r="AZ211" s="66" t="s">
        <v>1681</v>
      </c>
      <c r="BA211" s="39" t="s">
        <v>1716</v>
      </c>
      <c r="BC211" s="64">
        <f aca="true" t="shared" si="356" ref="BC211:BC227">AW211+AX211</f>
        <v>0</v>
      </c>
      <c r="BD211" s="64">
        <f aca="true" t="shared" si="357" ref="BD211:BD227">H211/(100-BE211)*100</f>
        <v>0</v>
      </c>
      <c r="BE211" s="64">
        <v>0</v>
      </c>
      <c r="BF211" s="64">
        <f aca="true" t="shared" si="358" ref="BF211:BF227">M211</f>
        <v>0</v>
      </c>
      <c r="BH211" s="62">
        <f aca="true" t="shared" si="359" ref="BH211:BH227">G211*AO211</f>
        <v>0</v>
      </c>
      <c r="BI211" s="62">
        <f aca="true" t="shared" si="360" ref="BI211:BI227">G211*AP211</f>
        <v>0</v>
      </c>
      <c r="BJ211" s="62">
        <f aca="true" t="shared" si="361" ref="BJ211:BJ227">G211*H211</f>
        <v>0</v>
      </c>
      <c r="BK211" s="62" t="s">
        <v>1725</v>
      </c>
      <c r="BL211" s="64">
        <v>767</v>
      </c>
    </row>
    <row r="212" spans="1:64" s="38" customFormat="1" ht="19.5" customHeight="1">
      <c r="A212" s="60" t="s">
        <v>183</v>
      </c>
      <c r="B212" s="61" t="s">
        <v>519</v>
      </c>
      <c r="C212" s="61" t="s">
        <v>708</v>
      </c>
      <c r="D212" s="142" t="s">
        <v>1227</v>
      </c>
      <c r="E212" s="143"/>
      <c r="F212" s="61" t="s">
        <v>1582</v>
      </c>
      <c r="G212" s="62">
        <v>1.8</v>
      </c>
      <c r="H212" s="62">
        <v>0</v>
      </c>
      <c r="I212" s="62">
        <f t="shared" si="336"/>
        <v>0</v>
      </c>
      <c r="J212" s="62">
        <f t="shared" si="337"/>
        <v>0</v>
      </c>
      <c r="K212" s="62">
        <f t="shared" si="338"/>
        <v>0</v>
      </c>
      <c r="L212" s="62">
        <v>0</v>
      </c>
      <c r="M212" s="62">
        <f t="shared" si="339"/>
        <v>0</v>
      </c>
      <c r="N212" s="63"/>
      <c r="O212" s="54"/>
      <c r="Z212" s="64">
        <f t="shared" si="340"/>
        <v>0</v>
      </c>
      <c r="AB212" s="64">
        <f t="shared" si="341"/>
        <v>0</v>
      </c>
      <c r="AC212" s="64">
        <f t="shared" si="342"/>
        <v>0</v>
      </c>
      <c r="AD212" s="64">
        <f t="shared" si="343"/>
        <v>0</v>
      </c>
      <c r="AE212" s="64">
        <f t="shared" si="344"/>
        <v>0</v>
      </c>
      <c r="AF212" s="64">
        <f t="shared" si="345"/>
        <v>0</v>
      </c>
      <c r="AG212" s="64">
        <f t="shared" si="346"/>
        <v>0</v>
      </c>
      <c r="AH212" s="64">
        <f t="shared" si="347"/>
        <v>0</v>
      </c>
      <c r="AI212" s="39" t="s">
        <v>519</v>
      </c>
      <c r="AJ212" s="62">
        <f t="shared" si="348"/>
        <v>0</v>
      </c>
      <c r="AK212" s="62">
        <f t="shared" si="349"/>
        <v>0</v>
      </c>
      <c r="AL212" s="62">
        <f t="shared" si="350"/>
        <v>0</v>
      </c>
      <c r="AN212" s="64">
        <v>21</v>
      </c>
      <c r="AO212" s="64">
        <f t="shared" si="351"/>
        <v>0</v>
      </c>
      <c r="AP212" s="64">
        <f t="shared" si="352"/>
        <v>0</v>
      </c>
      <c r="AQ212" s="65" t="s">
        <v>13</v>
      </c>
      <c r="AV212" s="64">
        <f t="shared" si="353"/>
        <v>0</v>
      </c>
      <c r="AW212" s="64">
        <f t="shared" si="354"/>
        <v>0</v>
      </c>
      <c r="AX212" s="64">
        <f t="shared" si="355"/>
        <v>0</v>
      </c>
      <c r="AY212" s="66" t="s">
        <v>1643</v>
      </c>
      <c r="AZ212" s="66" t="s">
        <v>1681</v>
      </c>
      <c r="BA212" s="39" t="s">
        <v>1716</v>
      </c>
      <c r="BC212" s="64">
        <f t="shared" si="356"/>
        <v>0</v>
      </c>
      <c r="BD212" s="64">
        <f t="shared" si="357"/>
        <v>0</v>
      </c>
      <c r="BE212" s="64">
        <v>0</v>
      </c>
      <c r="BF212" s="64">
        <f t="shared" si="358"/>
        <v>0</v>
      </c>
      <c r="BH212" s="62">
        <f t="shared" si="359"/>
        <v>0</v>
      </c>
      <c r="BI212" s="62">
        <f t="shared" si="360"/>
        <v>0</v>
      </c>
      <c r="BJ212" s="62">
        <f t="shared" si="361"/>
        <v>0</v>
      </c>
      <c r="BK212" s="62" t="s">
        <v>1725</v>
      </c>
      <c r="BL212" s="64">
        <v>767</v>
      </c>
    </row>
    <row r="213" spans="1:64" s="38" customFormat="1" ht="19.5" customHeight="1">
      <c r="A213" s="60" t="s">
        <v>184</v>
      </c>
      <c r="B213" s="61" t="s">
        <v>519</v>
      </c>
      <c r="C213" s="61" t="s">
        <v>709</v>
      </c>
      <c r="D213" s="142" t="s">
        <v>1228</v>
      </c>
      <c r="E213" s="143"/>
      <c r="F213" s="61" t="s">
        <v>1582</v>
      </c>
      <c r="G213" s="62">
        <v>1.8</v>
      </c>
      <c r="H213" s="62">
        <v>0</v>
      </c>
      <c r="I213" s="62">
        <f t="shared" si="336"/>
        <v>0</v>
      </c>
      <c r="J213" s="62">
        <f t="shared" si="337"/>
        <v>0</v>
      </c>
      <c r="K213" s="62">
        <f t="shared" si="338"/>
        <v>0</v>
      </c>
      <c r="L213" s="62">
        <v>0</v>
      </c>
      <c r="M213" s="62">
        <f t="shared" si="339"/>
        <v>0</v>
      </c>
      <c r="N213" s="63"/>
      <c r="O213" s="54"/>
      <c r="Z213" s="64">
        <f t="shared" si="340"/>
        <v>0</v>
      </c>
      <c r="AB213" s="64">
        <f t="shared" si="341"/>
        <v>0</v>
      </c>
      <c r="AC213" s="64">
        <f t="shared" si="342"/>
        <v>0</v>
      </c>
      <c r="AD213" s="64">
        <f t="shared" si="343"/>
        <v>0</v>
      </c>
      <c r="AE213" s="64">
        <f t="shared" si="344"/>
        <v>0</v>
      </c>
      <c r="AF213" s="64">
        <f t="shared" si="345"/>
        <v>0</v>
      </c>
      <c r="AG213" s="64">
        <f t="shared" si="346"/>
        <v>0</v>
      </c>
      <c r="AH213" s="64">
        <f t="shared" si="347"/>
        <v>0</v>
      </c>
      <c r="AI213" s="39" t="s">
        <v>519</v>
      </c>
      <c r="AJ213" s="62">
        <f t="shared" si="348"/>
        <v>0</v>
      </c>
      <c r="AK213" s="62">
        <f t="shared" si="349"/>
        <v>0</v>
      </c>
      <c r="AL213" s="62">
        <f t="shared" si="350"/>
        <v>0</v>
      </c>
      <c r="AN213" s="64">
        <v>21</v>
      </c>
      <c r="AO213" s="64">
        <f t="shared" si="351"/>
        <v>0</v>
      </c>
      <c r="AP213" s="64">
        <f t="shared" si="352"/>
        <v>0</v>
      </c>
      <c r="AQ213" s="65" t="s">
        <v>13</v>
      </c>
      <c r="AV213" s="64">
        <f t="shared" si="353"/>
        <v>0</v>
      </c>
      <c r="AW213" s="64">
        <f t="shared" si="354"/>
        <v>0</v>
      </c>
      <c r="AX213" s="64">
        <f t="shared" si="355"/>
        <v>0</v>
      </c>
      <c r="AY213" s="66" t="s">
        <v>1643</v>
      </c>
      <c r="AZ213" s="66" t="s">
        <v>1681</v>
      </c>
      <c r="BA213" s="39" t="s">
        <v>1716</v>
      </c>
      <c r="BC213" s="64">
        <f t="shared" si="356"/>
        <v>0</v>
      </c>
      <c r="BD213" s="64">
        <f t="shared" si="357"/>
        <v>0</v>
      </c>
      <c r="BE213" s="64">
        <v>0</v>
      </c>
      <c r="BF213" s="64">
        <f t="shared" si="358"/>
        <v>0</v>
      </c>
      <c r="BH213" s="62">
        <f t="shared" si="359"/>
        <v>0</v>
      </c>
      <c r="BI213" s="62">
        <f t="shared" si="360"/>
        <v>0</v>
      </c>
      <c r="BJ213" s="62">
        <f t="shared" si="361"/>
        <v>0</v>
      </c>
      <c r="BK213" s="62" t="s">
        <v>1725</v>
      </c>
      <c r="BL213" s="64">
        <v>767</v>
      </c>
    </row>
    <row r="214" spans="1:64" s="38" customFormat="1" ht="19.5" customHeight="1">
      <c r="A214" s="60" t="s">
        <v>185</v>
      </c>
      <c r="B214" s="61" t="s">
        <v>519</v>
      </c>
      <c r="C214" s="61" t="s">
        <v>710</v>
      </c>
      <c r="D214" s="142" t="s">
        <v>1229</v>
      </c>
      <c r="E214" s="143"/>
      <c r="F214" s="61" t="s">
        <v>1584</v>
      </c>
      <c r="G214" s="62">
        <v>5.6</v>
      </c>
      <c r="H214" s="62">
        <v>0</v>
      </c>
      <c r="I214" s="62">
        <f t="shared" si="336"/>
        <v>0</v>
      </c>
      <c r="J214" s="62">
        <f t="shared" si="337"/>
        <v>0</v>
      </c>
      <c r="K214" s="62">
        <f t="shared" si="338"/>
        <v>0</v>
      </c>
      <c r="L214" s="62">
        <v>0</v>
      </c>
      <c r="M214" s="62">
        <f t="shared" si="339"/>
        <v>0</v>
      </c>
      <c r="N214" s="63"/>
      <c r="O214" s="54"/>
      <c r="Z214" s="64">
        <f t="shared" si="340"/>
        <v>0</v>
      </c>
      <c r="AB214" s="64">
        <f t="shared" si="341"/>
        <v>0</v>
      </c>
      <c r="AC214" s="64">
        <f t="shared" si="342"/>
        <v>0</v>
      </c>
      <c r="AD214" s="64">
        <f t="shared" si="343"/>
        <v>0</v>
      </c>
      <c r="AE214" s="64">
        <f t="shared" si="344"/>
        <v>0</v>
      </c>
      <c r="AF214" s="64">
        <f t="shared" si="345"/>
        <v>0</v>
      </c>
      <c r="AG214" s="64">
        <f t="shared" si="346"/>
        <v>0</v>
      </c>
      <c r="AH214" s="64">
        <f t="shared" si="347"/>
        <v>0</v>
      </c>
      <c r="AI214" s="39" t="s">
        <v>519</v>
      </c>
      <c r="AJ214" s="62">
        <f t="shared" si="348"/>
        <v>0</v>
      </c>
      <c r="AK214" s="62">
        <f t="shared" si="349"/>
        <v>0</v>
      </c>
      <c r="AL214" s="62">
        <f t="shared" si="350"/>
        <v>0</v>
      </c>
      <c r="AN214" s="64">
        <v>21</v>
      </c>
      <c r="AO214" s="64">
        <f t="shared" si="351"/>
        <v>0</v>
      </c>
      <c r="AP214" s="64">
        <f t="shared" si="352"/>
        <v>0</v>
      </c>
      <c r="AQ214" s="65" t="s">
        <v>13</v>
      </c>
      <c r="AV214" s="64">
        <f t="shared" si="353"/>
        <v>0</v>
      </c>
      <c r="AW214" s="64">
        <f t="shared" si="354"/>
        <v>0</v>
      </c>
      <c r="AX214" s="64">
        <f t="shared" si="355"/>
        <v>0</v>
      </c>
      <c r="AY214" s="66" t="s">
        <v>1643</v>
      </c>
      <c r="AZ214" s="66" t="s">
        <v>1681</v>
      </c>
      <c r="BA214" s="39" t="s">
        <v>1716</v>
      </c>
      <c r="BC214" s="64">
        <f t="shared" si="356"/>
        <v>0</v>
      </c>
      <c r="BD214" s="64">
        <f t="shared" si="357"/>
        <v>0</v>
      </c>
      <c r="BE214" s="64">
        <v>0</v>
      </c>
      <c r="BF214" s="64">
        <f t="shared" si="358"/>
        <v>0</v>
      </c>
      <c r="BH214" s="62">
        <f t="shared" si="359"/>
        <v>0</v>
      </c>
      <c r="BI214" s="62">
        <f t="shared" si="360"/>
        <v>0</v>
      </c>
      <c r="BJ214" s="62">
        <f t="shared" si="361"/>
        <v>0</v>
      </c>
      <c r="BK214" s="62" t="s">
        <v>1725</v>
      </c>
      <c r="BL214" s="64">
        <v>767</v>
      </c>
    </row>
    <row r="215" spans="1:64" s="38" customFormat="1" ht="19.5" customHeight="1">
      <c r="A215" s="60" t="s">
        <v>186</v>
      </c>
      <c r="B215" s="61" t="s">
        <v>519</v>
      </c>
      <c r="C215" s="61" t="s">
        <v>711</v>
      </c>
      <c r="D215" s="142" t="s">
        <v>1230</v>
      </c>
      <c r="E215" s="143"/>
      <c r="F215" s="61" t="s">
        <v>1584</v>
      </c>
      <c r="G215" s="62">
        <v>5.6</v>
      </c>
      <c r="H215" s="62">
        <v>0</v>
      </c>
      <c r="I215" s="62">
        <f t="shared" si="336"/>
        <v>0</v>
      </c>
      <c r="J215" s="62">
        <f t="shared" si="337"/>
        <v>0</v>
      </c>
      <c r="K215" s="62">
        <f t="shared" si="338"/>
        <v>0</v>
      </c>
      <c r="L215" s="62">
        <v>0</v>
      </c>
      <c r="M215" s="62">
        <f t="shared" si="339"/>
        <v>0</v>
      </c>
      <c r="N215" s="63"/>
      <c r="O215" s="54"/>
      <c r="Z215" s="64">
        <f t="shared" si="340"/>
        <v>0</v>
      </c>
      <c r="AB215" s="64">
        <f t="shared" si="341"/>
        <v>0</v>
      </c>
      <c r="AC215" s="64">
        <f t="shared" si="342"/>
        <v>0</v>
      </c>
      <c r="AD215" s="64">
        <f t="shared" si="343"/>
        <v>0</v>
      </c>
      <c r="AE215" s="64">
        <f t="shared" si="344"/>
        <v>0</v>
      </c>
      <c r="AF215" s="64">
        <f t="shared" si="345"/>
        <v>0</v>
      </c>
      <c r="AG215" s="64">
        <f t="shared" si="346"/>
        <v>0</v>
      </c>
      <c r="AH215" s="64">
        <f t="shared" si="347"/>
        <v>0</v>
      </c>
      <c r="AI215" s="39" t="s">
        <v>519</v>
      </c>
      <c r="AJ215" s="62">
        <f t="shared" si="348"/>
        <v>0</v>
      </c>
      <c r="AK215" s="62">
        <f t="shared" si="349"/>
        <v>0</v>
      </c>
      <c r="AL215" s="62">
        <f t="shared" si="350"/>
        <v>0</v>
      </c>
      <c r="AN215" s="64">
        <v>21</v>
      </c>
      <c r="AO215" s="64">
        <f t="shared" si="351"/>
        <v>0</v>
      </c>
      <c r="AP215" s="64">
        <f t="shared" si="352"/>
        <v>0</v>
      </c>
      <c r="AQ215" s="65" t="s">
        <v>13</v>
      </c>
      <c r="AV215" s="64">
        <f t="shared" si="353"/>
        <v>0</v>
      </c>
      <c r="AW215" s="64">
        <f t="shared" si="354"/>
        <v>0</v>
      </c>
      <c r="AX215" s="64">
        <f t="shared" si="355"/>
        <v>0</v>
      </c>
      <c r="AY215" s="66" t="s">
        <v>1643</v>
      </c>
      <c r="AZ215" s="66" t="s">
        <v>1681</v>
      </c>
      <c r="BA215" s="39" t="s">
        <v>1716</v>
      </c>
      <c r="BC215" s="64">
        <f t="shared" si="356"/>
        <v>0</v>
      </c>
      <c r="BD215" s="64">
        <f t="shared" si="357"/>
        <v>0</v>
      </c>
      <c r="BE215" s="64">
        <v>0</v>
      </c>
      <c r="BF215" s="64">
        <f t="shared" si="358"/>
        <v>0</v>
      </c>
      <c r="BH215" s="62">
        <f t="shared" si="359"/>
        <v>0</v>
      </c>
      <c r="BI215" s="62">
        <f t="shared" si="360"/>
        <v>0</v>
      </c>
      <c r="BJ215" s="62">
        <f t="shared" si="361"/>
        <v>0</v>
      </c>
      <c r="BK215" s="62" t="s">
        <v>1725</v>
      </c>
      <c r="BL215" s="64">
        <v>767</v>
      </c>
    </row>
    <row r="216" spans="1:64" s="38" customFormat="1" ht="19.5" customHeight="1">
      <c r="A216" s="60" t="s">
        <v>187</v>
      </c>
      <c r="B216" s="61" t="s">
        <v>519</v>
      </c>
      <c r="C216" s="61" t="s">
        <v>712</v>
      </c>
      <c r="D216" s="142" t="s">
        <v>1231</v>
      </c>
      <c r="E216" s="143"/>
      <c r="F216" s="61" t="s">
        <v>1582</v>
      </c>
      <c r="G216" s="62">
        <v>14.85</v>
      </c>
      <c r="H216" s="62">
        <v>0</v>
      </c>
      <c r="I216" s="62">
        <f t="shared" si="336"/>
        <v>0</v>
      </c>
      <c r="J216" s="62">
        <f t="shared" si="337"/>
        <v>0</v>
      </c>
      <c r="K216" s="62">
        <f t="shared" si="338"/>
        <v>0</v>
      </c>
      <c r="L216" s="62">
        <v>0</v>
      </c>
      <c r="M216" s="62">
        <f t="shared" si="339"/>
        <v>0</v>
      </c>
      <c r="N216" s="63"/>
      <c r="O216" s="54"/>
      <c r="Z216" s="64">
        <f t="shared" si="340"/>
        <v>0</v>
      </c>
      <c r="AB216" s="64">
        <f t="shared" si="341"/>
        <v>0</v>
      </c>
      <c r="AC216" s="64">
        <f t="shared" si="342"/>
        <v>0</v>
      </c>
      <c r="AD216" s="64">
        <f t="shared" si="343"/>
        <v>0</v>
      </c>
      <c r="AE216" s="64">
        <f t="shared" si="344"/>
        <v>0</v>
      </c>
      <c r="AF216" s="64">
        <f t="shared" si="345"/>
        <v>0</v>
      </c>
      <c r="AG216" s="64">
        <f t="shared" si="346"/>
        <v>0</v>
      </c>
      <c r="AH216" s="64">
        <f t="shared" si="347"/>
        <v>0</v>
      </c>
      <c r="AI216" s="39" t="s">
        <v>519</v>
      </c>
      <c r="AJ216" s="62">
        <f t="shared" si="348"/>
        <v>0</v>
      </c>
      <c r="AK216" s="62">
        <f t="shared" si="349"/>
        <v>0</v>
      </c>
      <c r="AL216" s="62">
        <f t="shared" si="350"/>
        <v>0</v>
      </c>
      <c r="AN216" s="64">
        <v>21</v>
      </c>
      <c r="AO216" s="64">
        <f t="shared" si="351"/>
        <v>0</v>
      </c>
      <c r="AP216" s="64">
        <f t="shared" si="352"/>
        <v>0</v>
      </c>
      <c r="AQ216" s="65" t="s">
        <v>13</v>
      </c>
      <c r="AV216" s="64">
        <f t="shared" si="353"/>
        <v>0</v>
      </c>
      <c r="AW216" s="64">
        <f t="shared" si="354"/>
        <v>0</v>
      </c>
      <c r="AX216" s="64">
        <f t="shared" si="355"/>
        <v>0</v>
      </c>
      <c r="AY216" s="66" t="s">
        <v>1643</v>
      </c>
      <c r="AZ216" s="66" t="s">
        <v>1681</v>
      </c>
      <c r="BA216" s="39" t="s">
        <v>1716</v>
      </c>
      <c r="BC216" s="64">
        <f t="shared" si="356"/>
        <v>0</v>
      </c>
      <c r="BD216" s="64">
        <f t="shared" si="357"/>
        <v>0</v>
      </c>
      <c r="BE216" s="64">
        <v>0</v>
      </c>
      <c r="BF216" s="64">
        <f t="shared" si="358"/>
        <v>0</v>
      </c>
      <c r="BH216" s="62">
        <f t="shared" si="359"/>
        <v>0</v>
      </c>
      <c r="BI216" s="62">
        <f t="shared" si="360"/>
        <v>0</v>
      </c>
      <c r="BJ216" s="62">
        <f t="shared" si="361"/>
        <v>0</v>
      </c>
      <c r="BK216" s="62" t="s">
        <v>1725</v>
      </c>
      <c r="BL216" s="64">
        <v>767</v>
      </c>
    </row>
    <row r="217" spans="1:64" s="38" customFormat="1" ht="19.5" customHeight="1">
      <c r="A217" s="60" t="s">
        <v>188</v>
      </c>
      <c r="B217" s="61" t="s">
        <v>519</v>
      </c>
      <c r="C217" s="61" t="s">
        <v>713</v>
      </c>
      <c r="D217" s="142" t="s">
        <v>1232</v>
      </c>
      <c r="E217" s="143"/>
      <c r="F217" s="61" t="s">
        <v>1582</v>
      </c>
      <c r="G217" s="62">
        <v>14.85</v>
      </c>
      <c r="H217" s="62">
        <v>0</v>
      </c>
      <c r="I217" s="62">
        <f t="shared" si="336"/>
        <v>0</v>
      </c>
      <c r="J217" s="62">
        <f t="shared" si="337"/>
        <v>0</v>
      </c>
      <c r="K217" s="62">
        <f t="shared" si="338"/>
        <v>0</v>
      </c>
      <c r="L217" s="62">
        <v>0</v>
      </c>
      <c r="M217" s="62">
        <f t="shared" si="339"/>
        <v>0</v>
      </c>
      <c r="N217" s="63"/>
      <c r="O217" s="54"/>
      <c r="Z217" s="64">
        <f t="shared" si="340"/>
        <v>0</v>
      </c>
      <c r="AB217" s="64">
        <f t="shared" si="341"/>
        <v>0</v>
      </c>
      <c r="AC217" s="64">
        <f t="shared" si="342"/>
        <v>0</v>
      </c>
      <c r="AD217" s="64">
        <f t="shared" si="343"/>
        <v>0</v>
      </c>
      <c r="AE217" s="64">
        <f t="shared" si="344"/>
        <v>0</v>
      </c>
      <c r="AF217" s="64">
        <f t="shared" si="345"/>
        <v>0</v>
      </c>
      <c r="AG217" s="64">
        <f t="shared" si="346"/>
        <v>0</v>
      </c>
      <c r="AH217" s="64">
        <f t="shared" si="347"/>
        <v>0</v>
      </c>
      <c r="AI217" s="39" t="s">
        <v>519</v>
      </c>
      <c r="AJ217" s="62">
        <f t="shared" si="348"/>
        <v>0</v>
      </c>
      <c r="AK217" s="62">
        <f t="shared" si="349"/>
        <v>0</v>
      </c>
      <c r="AL217" s="62">
        <f t="shared" si="350"/>
        <v>0</v>
      </c>
      <c r="AN217" s="64">
        <v>21</v>
      </c>
      <c r="AO217" s="64">
        <f t="shared" si="351"/>
        <v>0</v>
      </c>
      <c r="AP217" s="64">
        <f t="shared" si="352"/>
        <v>0</v>
      </c>
      <c r="AQ217" s="65" t="s">
        <v>13</v>
      </c>
      <c r="AV217" s="64">
        <f t="shared" si="353"/>
        <v>0</v>
      </c>
      <c r="AW217" s="64">
        <f t="shared" si="354"/>
        <v>0</v>
      </c>
      <c r="AX217" s="64">
        <f t="shared" si="355"/>
        <v>0</v>
      </c>
      <c r="AY217" s="66" t="s">
        <v>1643</v>
      </c>
      <c r="AZ217" s="66" t="s">
        <v>1681</v>
      </c>
      <c r="BA217" s="39" t="s">
        <v>1716</v>
      </c>
      <c r="BC217" s="64">
        <f t="shared" si="356"/>
        <v>0</v>
      </c>
      <c r="BD217" s="64">
        <f t="shared" si="357"/>
        <v>0</v>
      </c>
      <c r="BE217" s="64">
        <v>0</v>
      </c>
      <c r="BF217" s="64">
        <f t="shared" si="358"/>
        <v>0</v>
      </c>
      <c r="BH217" s="62">
        <f t="shared" si="359"/>
        <v>0</v>
      </c>
      <c r="BI217" s="62">
        <f t="shared" si="360"/>
        <v>0</v>
      </c>
      <c r="BJ217" s="62">
        <f t="shared" si="361"/>
        <v>0</v>
      </c>
      <c r="BK217" s="62" t="s">
        <v>1725</v>
      </c>
      <c r="BL217" s="64">
        <v>767</v>
      </c>
    </row>
    <row r="218" spans="1:64" s="38" customFormat="1" ht="19.5" customHeight="1">
      <c r="A218" s="60" t="s">
        <v>189</v>
      </c>
      <c r="B218" s="61" t="s">
        <v>519</v>
      </c>
      <c r="C218" s="61" t="s">
        <v>714</v>
      </c>
      <c r="D218" s="142" t="s">
        <v>1233</v>
      </c>
      <c r="E218" s="143"/>
      <c r="F218" s="61" t="s">
        <v>1583</v>
      </c>
      <c r="G218" s="62">
        <v>3</v>
      </c>
      <c r="H218" s="62">
        <v>0</v>
      </c>
      <c r="I218" s="62">
        <f t="shared" si="336"/>
        <v>0</v>
      </c>
      <c r="J218" s="62">
        <f t="shared" si="337"/>
        <v>0</v>
      </c>
      <c r="K218" s="62">
        <f t="shared" si="338"/>
        <v>0</v>
      </c>
      <c r="L218" s="62">
        <v>0</v>
      </c>
      <c r="M218" s="62">
        <f t="shared" si="339"/>
        <v>0</v>
      </c>
      <c r="N218" s="63"/>
      <c r="O218" s="54"/>
      <c r="Z218" s="64">
        <f t="shared" si="340"/>
        <v>0</v>
      </c>
      <c r="AB218" s="64">
        <f t="shared" si="341"/>
        <v>0</v>
      </c>
      <c r="AC218" s="64">
        <f t="shared" si="342"/>
        <v>0</v>
      </c>
      <c r="AD218" s="64">
        <f t="shared" si="343"/>
        <v>0</v>
      </c>
      <c r="AE218" s="64">
        <f t="shared" si="344"/>
        <v>0</v>
      </c>
      <c r="AF218" s="64">
        <f t="shared" si="345"/>
        <v>0</v>
      </c>
      <c r="AG218" s="64">
        <f t="shared" si="346"/>
        <v>0</v>
      </c>
      <c r="AH218" s="64">
        <f t="shared" si="347"/>
        <v>0</v>
      </c>
      <c r="AI218" s="39" t="s">
        <v>519</v>
      </c>
      <c r="AJ218" s="62">
        <f t="shared" si="348"/>
        <v>0</v>
      </c>
      <c r="AK218" s="62">
        <f t="shared" si="349"/>
        <v>0</v>
      </c>
      <c r="AL218" s="62">
        <f t="shared" si="350"/>
        <v>0</v>
      </c>
      <c r="AN218" s="64">
        <v>21</v>
      </c>
      <c r="AO218" s="64">
        <f t="shared" si="351"/>
        <v>0</v>
      </c>
      <c r="AP218" s="64">
        <f t="shared" si="352"/>
        <v>0</v>
      </c>
      <c r="AQ218" s="65" t="s">
        <v>13</v>
      </c>
      <c r="AV218" s="64">
        <f t="shared" si="353"/>
        <v>0</v>
      </c>
      <c r="AW218" s="64">
        <f t="shared" si="354"/>
        <v>0</v>
      </c>
      <c r="AX218" s="64">
        <f t="shared" si="355"/>
        <v>0</v>
      </c>
      <c r="AY218" s="66" t="s">
        <v>1643</v>
      </c>
      <c r="AZ218" s="66" t="s">
        <v>1681</v>
      </c>
      <c r="BA218" s="39" t="s">
        <v>1716</v>
      </c>
      <c r="BC218" s="64">
        <f t="shared" si="356"/>
        <v>0</v>
      </c>
      <c r="BD218" s="64">
        <f t="shared" si="357"/>
        <v>0</v>
      </c>
      <c r="BE218" s="64">
        <v>0</v>
      </c>
      <c r="BF218" s="64">
        <f t="shared" si="358"/>
        <v>0</v>
      </c>
      <c r="BH218" s="62">
        <f t="shared" si="359"/>
        <v>0</v>
      </c>
      <c r="BI218" s="62">
        <f t="shared" si="360"/>
        <v>0</v>
      </c>
      <c r="BJ218" s="62">
        <f t="shared" si="361"/>
        <v>0</v>
      </c>
      <c r="BK218" s="62" t="s">
        <v>1725</v>
      </c>
      <c r="BL218" s="64">
        <v>767</v>
      </c>
    </row>
    <row r="219" spans="1:64" s="38" customFormat="1" ht="19.5" customHeight="1">
      <c r="A219" s="60" t="s">
        <v>190</v>
      </c>
      <c r="B219" s="61" t="s">
        <v>519</v>
      </c>
      <c r="C219" s="61" t="s">
        <v>715</v>
      </c>
      <c r="D219" s="142" t="s">
        <v>1234</v>
      </c>
      <c r="E219" s="143"/>
      <c r="F219" s="61" t="s">
        <v>1583</v>
      </c>
      <c r="G219" s="62">
        <v>3</v>
      </c>
      <c r="H219" s="62">
        <v>0</v>
      </c>
      <c r="I219" s="62">
        <f t="shared" si="336"/>
        <v>0</v>
      </c>
      <c r="J219" s="62">
        <f t="shared" si="337"/>
        <v>0</v>
      </c>
      <c r="K219" s="62">
        <f t="shared" si="338"/>
        <v>0</v>
      </c>
      <c r="L219" s="62">
        <v>0</v>
      </c>
      <c r="M219" s="62">
        <f t="shared" si="339"/>
        <v>0</v>
      </c>
      <c r="N219" s="63"/>
      <c r="O219" s="54"/>
      <c r="Z219" s="64">
        <f t="shared" si="340"/>
        <v>0</v>
      </c>
      <c r="AB219" s="64">
        <f t="shared" si="341"/>
        <v>0</v>
      </c>
      <c r="AC219" s="64">
        <f t="shared" si="342"/>
        <v>0</v>
      </c>
      <c r="AD219" s="64">
        <f t="shared" si="343"/>
        <v>0</v>
      </c>
      <c r="AE219" s="64">
        <f t="shared" si="344"/>
        <v>0</v>
      </c>
      <c r="AF219" s="64">
        <f t="shared" si="345"/>
        <v>0</v>
      </c>
      <c r="AG219" s="64">
        <f t="shared" si="346"/>
        <v>0</v>
      </c>
      <c r="AH219" s="64">
        <f t="shared" si="347"/>
        <v>0</v>
      </c>
      <c r="AI219" s="39" t="s">
        <v>519</v>
      </c>
      <c r="AJ219" s="62">
        <f t="shared" si="348"/>
        <v>0</v>
      </c>
      <c r="AK219" s="62">
        <f t="shared" si="349"/>
        <v>0</v>
      </c>
      <c r="AL219" s="62">
        <f t="shared" si="350"/>
        <v>0</v>
      </c>
      <c r="AN219" s="64">
        <v>21</v>
      </c>
      <c r="AO219" s="64">
        <f t="shared" si="351"/>
        <v>0</v>
      </c>
      <c r="AP219" s="64">
        <f t="shared" si="352"/>
        <v>0</v>
      </c>
      <c r="AQ219" s="65" t="s">
        <v>13</v>
      </c>
      <c r="AV219" s="64">
        <f t="shared" si="353"/>
        <v>0</v>
      </c>
      <c r="AW219" s="64">
        <f t="shared" si="354"/>
        <v>0</v>
      </c>
      <c r="AX219" s="64">
        <f t="shared" si="355"/>
        <v>0</v>
      </c>
      <c r="AY219" s="66" t="s">
        <v>1643</v>
      </c>
      <c r="AZ219" s="66" t="s">
        <v>1681</v>
      </c>
      <c r="BA219" s="39" t="s">
        <v>1716</v>
      </c>
      <c r="BC219" s="64">
        <f t="shared" si="356"/>
        <v>0</v>
      </c>
      <c r="BD219" s="64">
        <f t="shared" si="357"/>
        <v>0</v>
      </c>
      <c r="BE219" s="64">
        <v>0</v>
      </c>
      <c r="BF219" s="64">
        <f t="shared" si="358"/>
        <v>0</v>
      </c>
      <c r="BH219" s="62">
        <f t="shared" si="359"/>
        <v>0</v>
      </c>
      <c r="BI219" s="62">
        <f t="shared" si="360"/>
        <v>0</v>
      </c>
      <c r="BJ219" s="62">
        <f t="shared" si="361"/>
        <v>0</v>
      </c>
      <c r="BK219" s="62" t="s">
        <v>1725</v>
      </c>
      <c r="BL219" s="64">
        <v>767</v>
      </c>
    </row>
    <row r="220" spans="1:64" s="38" customFormat="1" ht="19.5" customHeight="1">
      <c r="A220" s="60" t="s">
        <v>191</v>
      </c>
      <c r="B220" s="61" t="s">
        <v>519</v>
      </c>
      <c r="C220" s="61" t="s">
        <v>716</v>
      </c>
      <c r="D220" s="142" t="s">
        <v>1235</v>
      </c>
      <c r="E220" s="143"/>
      <c r="F220" s="61" t="s">
        <v>1583</v>
      </c>
      <c r="G220" s="62">
        <v>5</v>
      </c>
      <c r="H220" s="62">
        <v>0</v>
      </c>
      <c r="I220" s="62">
        <f t="shared" si="336"/>
        <v>0</v>
      </c>
      <c r="J220" s="62">
        <f t="shared" si="337"/>
        <v>0</v>
      </c>
      <c r="K220" s="62">
        <f t="shared" si="338"/>
        <v>0</v>
      </c>
      <c r="L220" s="62">
        <v>0</v>
      </c>
      <c r="M220" s="62">
        <f t="shared" si="339"/>
        <v>0</v>
      </c>
      <c r="N220" s="63"/>
      <c r="O220" s="54"/>
      <c r="Z220" s="64">
        <f t="shared" si="340"/>
        <v>0</v>
      </c>
      <c r="AB220" s="64">
        <f t="shared" si="341"/>
        <v>0</v>
      </c>
      <c r="AC220" s="64">
        <f t="shared" si="342"/>
        <v>0</v>
      </c>
      <c r="AD220" s="64">
        <f t="shared" si="343"/>
        <v>0</v>
      </c>
      <c r="AE220" s="64">
        <f t="shared" si="344"/>
        <v>0</v>
      </c>
      <c r="AF220" s="64">
        <f t="shared" si="345"/>
        <v>0</v>
      </c>
      <c r="AG220" s="64">
        <f t="shared" si="346"/>
        <v>0</v>
      </c>
      <c r="AH220" s="64">
        <f t="shared" si="347"/>
        <v>0</v>
      </c>
      <c r="AI220" s="39" t="s">
        <v>519</v>
      </c>
      <c r="AJ220" s="62">
        <f t="shared" si="348"/>
        <v>0</v>
      </c>
      <c r="AK220" s="62">
        <f t="shared" si="349"/>
        <v>0</v>
      </c>
      <c r="AL220" s="62">
        <f t="shared" si="350"/>
        <v>0</v>
      </c>
      <c r="AN220" s="64">
        <v>21</v>
      </c>
      <c r="AO220" s="64">
        <f t="shared" si="351"/>
        <v>0</v>
      </c>
      <c r="AP220" s="64">
        <f t="shared" si="352"/>
        <v>0</v>
      </c>
      <c r="AQ220" s="65" t="s">
        <v>13</v>
      </c>
      <c r="AV220" s="64">
        <f t="shared" si="353"/>
        <v>0</v>
      </c>
      <c r="AW220" s="64">
        <f t="shared" si="354"/>
        <v>0</v>
      </c>
      <c r="AX220" s="64">
        <f t="shared" si="355"/>
        <v>0</v>
      </c>
      <c r="AY220" s="66" t="s">
        <v>1643</v>
      </c>
      <c r="AZ220" s="66" t="s">
        <v>1681</v>
      </c>
      <c r="BA220" s="39" t="s">
        <v>1716</v>
      </c>
      <c r="BC220" s="64">
        <f t="shared" si="356"/>
        <v>0</v>
      </c>
      <c r="BD220" s="64">
        <f t="shared" si="357"/>
        <v>0</v>
      </c>
      <c r="BE220" s="64">
        <v>0</v>
      </c>
      <c r="BF220" s="64">
        <f t="shared" si="358"/>
        <v>0</v>
      </c>
      <c r="BH220" s="62">
        <f t="shared" si="359"/>
        <v>0</v>
      </c>
      <c r="BI220" s="62">
        <f t="shared" si="360"/>
        <v>0</v>
      </c>
      <c r="BJ220" s="62">
        <f t="shared" si="361"/>
        <v>0</v>
      </c>
      <c r="BK220" s="62" t="s">
        <v>1725</v>
      </c>
      <c r="BL220" s="64">
        <v>767</v>
      </c>
    </row>
    <row r="221" spans="1:64" s="38" customFormat="1" ht="19.5" customHeight="1">
      <c r="A221" s="60" t="s">
        <v>192</v>
      </c>
      <c r="B221" s="61" t="s">
        <v>519</v>
      </c>
      <c r="C221" s="61" t="s">
        <v>717</v>
      </c>
      <c r="D221" s="142" t="s">
        <v>1236</v>
      </c>
      <c r="E221" s="143"/>
      <c r="F221" s="61" t="s">
        <v>1583</v>
      </c>
      <c r="G221" s="62">
        <v>4</v>
      </c>
      <c r="H221" s="62">
        <v>0</v>
      </c>
      <c r="I221" s="62">
        <f t="shared" si="336"/>
        <v>0</v>
      </c>
      <c r="J221" s="62">
        <f t="shared" si="337"/>
        <v>0</v>
      </c>
      <c r="K221" s="62">
        <f t="shared" si="338"/>
        <v>0</v>
      </c>
      <c r="L221" s="62">
        <v>0</v>
      </c>
      <c r="M221" s="62">
        <f t="shared" si="339"/>
        <v>0</v>
      </c>
      <c r="N221" s="63"/>
      <c r="O221" s="54"/>
      <c r="Z221" s="64">
        <f t="shared" si="340"/>
        <v>0</v>
      </c>
      <c r="AB221" s="64">
        <f t="shared" si="341"/>
        <v>0</v>
      </c>
      <c r="AC221" s="64">
        <f t="shared" si="342"/>
        <v>0</v>
      </c>
      <c r="AD221" s="64">
        <f t="shared" si="343"/>
        <v>0</v>
      </c>
      <c r="AE221" s="64">
        <f t="shared" si="344"/>
        <v>0</v>
      </c>
      <c r="AF221" s="64">
        <f t="shared" si="345"/>
        <v>0</v>
      </c>
      <c r="AG221" s="64">
        <f t="shared" si="346"/>
        <v>0</v>
      </c>
      <c r="AH221" s="64">
        <f t="shared" si="347"/>
        <v>0</v>
      </c>
      <c r="AI221" s="39" t="s">
        <v>519</v>
      </c>
      <c r="AJ221" s="62">
        <f t="shared" si="348"/>
        <v>0</v>
      </c>
      <c r="AK221" s="62">
        <f t="shared" si="349"/>
        <v>0</v>
      </c>
      <c r="AL221" s="62">
        <f t="shared" si="350"/>
        <v>0</v>
      </c>
      <c r="AN221" s="64">
        <v>21</v>
      </c>
      <c r="AO221" s="64">
        <f t="shared" si="351"/>
        <v>0</v>
      </c>
      <c r="AP221" s="64">
        <f t="shared" si="352"/>
        <v>0</v>
      </c>
      <c r="AQ221" s="65" t="s">
        <v>13</v>
      </c>
      <c r="AV221" s="64">
        <f t="shared" si="353"/>
        <v>0</v>
      </c>
      <c r="AW221" s="64">
        <f t="shared" si="354"/>
        <v>0</v>
      </c>
      <c r="AX221" s="64">
        <f t="shared" si="355"/>
        <v>0</v>
      </c>
      <c r="AY221" s="66" t="s">
        <v>1643</v>
      </c>
      <c r="AZ221" s="66" t="s">
        <v>1681</v>
      </c>
      <c r="BA221" s="39" t="s">
        <v>1716</v>
      </c>
      <c r="BC221" s="64">
        <f t="shared" si="356"/>
        <v>0</v>
      </c>
      <c r="BD221" s="64">
        <f t="shared" si="357"/>
        <v>0</v>
      </c>
      <c r="BE221" s="64">
        <v>0</v>
      </c>
      <c r="BF221" s="64">
        <f t="shared" si="358"/>
        <v>0</v>
      </c>
      <c r="BH221" s="62">
        <f t="shared" si="359"/>
        <v>0</v>
      </c>
      <c r="BI221" s="62">
        <f t="shared" si="360"/>
        <v>0</v>
      </c>
      <c r="BJ221" s="62">
        <f t="shared" si="361"/>
        <v>0</v>
      </c>
      <c r="BK221" s="62" t="s">
        <v>1725</v>
      </c>
      <c r="BL221" s="64">
        <v>767</v>
      </c>
    </row>
    <row r="222" spans="1:64" s="38" customFormat="1" ht="19.5" customHeight="1">
      <c r="A222" s="60" t="s">
        <v>193</v>
      </c>
      <c r="B222" s="61" t="s">
        <v>519</v>
      </c>
      <c r="C222" s="61" t="s">
        <v>718</v>
      </c>
      <c r="D222" s="142" t="s">
        <v>1237</v>
      </c>
      <c r="E222" s="143"/>
      <c r="F222" s="61" t="s">
        <v>1583</v>
      </c>
      <c r="G222" s="62">
        <v>6</v>
      </c>
      <c r="H222" s="62">
        <v>0</v>
      </c>
      <c r="I222" s="62">
        <f t="shared" si="336"/>
        <v>0</v>
      </c>
      <c r="J222" s="62">
        <f t="shared" si="337"/>
        <v>0</v>
      </c>
      <c r="K222" s="62">
        <f t="shared" si="338"/>
        <v>0</v>
      </c>
      <c r="L222" s="62">
        <v>0</v>
      </c>
      <c r="M222" s="62">
        <f t="shared" si="339"/>
        <v>0</v>
      </c>
      <c r="N222" s="63"/>
      <c r="O222" s="54"/>
      <c r="Z222" s="64">
        <f t="shared" si="340"/>
        <v>0</v>
      </c>
      <c r="AB222" s="64">
        <f t="shared" si="341"/>
        <v>0</v>
      </c>
      <c r="AC222" s="64">
        <f t="shared" si="342"/>
        <v>0</v>
      </c>
      <c r="AD222" s="64">
        <f t="shared" si="343"/>
        <v>0</v>
      </c>
      <c r="AE222" s="64">
        <f t="shared" si="344"/>
        <v>0</v>
      </c>
      <c r="AF222" s="64">
        <f t="shared" si="345"/>
        <v>0</v>
      </c>
      <c r="AG222" s="64">
        <f t="shared" si="346"/>
        <v>0</v>
      </c>
      <c r="AH222" s="64">
        <f t="shared" si="347"/>
        <v>0</v>
      </c>
      <c r="AI222" s="39" t="s">
        <v>519</v>
      </c>
      <c r="AJ222" s="62">
        <f t="shared" si="348"/>
        <v>0</v>
      </c>
      <c r="AK222" s="62">
        <f t="shared" si="349"/>
        <v>0</v>
      </c>
      <c r="AL222" s="62">
        <f t="shared" si="350"/>
        <v>0</v>
      </c>
      <c r="AN222" s="64">
        <v>21</v>
      </c>
      <c r="AO222" s="64">
        <f t="shared" si="351"/>
        <v>0</v>
      </c>
      <c r="AP222" s="64">
        <f t="shared" si="352"/>
        <v>0</v>
      </c>
      <c r="AQ222" s="65" t="s">
        <v>13</v>
      </c>
      <c r="AV222" s="64">
        <f t="shared" si="353"/>
        <v>0</v>
      </c>
      <c r="AW222" s="64">
        <f t="shared" si="354"/>
        <v>0</v>
      </c>
      <c r="AX222" s="64">
        <f t="shared" si="355"/>
        <v>0</v>
      </c>
      <c r="AY222" s="66" t="s">
        <v>1643</v>
      </c>
      <c r="AZ222" s="66" t="s">
        <v>1681</v>
      </c>
      <c r="BA222" s="39" t="s">
        <v>1716</v>
      </c>
      <c r="BC222" s="64">
        <f t="shared" si="356"/>
        <v>0</v>
      </c>
      <c r="BD222" s="64">
        <f t="shared" si="357"/>
        <v>0</v>
      </c>
      <c r="BE222" s="64">
        <v>0</v>
      </c>
      <c r="BF222" s="64">
        <f t="shared" si="358"/>
        <v>0</v>
      </c>
      <c r="BH222" s="62">
        <f t="shared" si="359"/>
        <v>0</v>
      </c>
      <c r="BI222" s="62">
        <f t="shared" si="360"/>
        <v>0</v>
      </c>
      <c r="BJ222" s="62">
        <f t="shared" si="361"/>
        <v>0</v>
      </c>
      <c r="BK222" s="62" t="s">
        <v>1725</v>
      </c>
      <c r="BL222" s="64">
        <v>767</v>
      </c>
    </row>
    <row r="223" spans="1:64" s="38" customFormat="1" ht="19.5" customHeight="1">
      <c r="A223" s="60" t="s">
        <v>194</v>
      </c>
      <c r="B223" s="61" t="s">
        <v>519</v>
      </c>
      <c r="C223" s="61" t="s">
        <v>719</v>
      </c>
      <c r="D223" s="142" t="s">
        <v>1238</v>
      </c>
      <c r="E223" s="143"/>
      <c r="F223" s="61" t="s">
        <v>1583</v>
      </c>
      <c r="G223" s="62">
        <v>1</v>
      </c>
      <c r="H223" s="62">
        <v>0</v>
      </c>
      <c r="I223" s="62">
        <f t="shared" si="336"/>
        <v>0</v>
      </c>
      <c r="J223" s="62">
        <f t="shared" si="337"/>
        <v>0</v>
      </c>
      <c r="K223" s="62">
        <f t="shared" si="338"/>
        <v>0</v>
      </c>
      <c r="L223" s="62">
        <v>0</v>
      </c>
      <c r="M223" s="62">
        <f t="shared" si="339"/>
        <v>0</v>
      </c>
      <c r="N223" s="63"/>
      <c r="O223" s="54"/>
      <c r="Z223" s="64">
        <f t="shared" si="340"/>
        <v>0</v>
      </c>
      <c r="AB223" s="64">
        <f t="shared" si="341"/>
        <v>0</v>
      </c>
      <c r="AC223" s="64">
        <f t="shared" si="342"/>
        <v>0</v>
      </c>
      <c r="AD223" s="64">
        <f t="shared" si="343"/>
        <v>0</v>
      </c>
      <c r="AE223" s="64">
        <f t="shared" si="344"/>
        <v>0</v>
      </c>
      <c r="AF223" s="64">
        <f t="shared" si="345"/>
        <v>0</v>
      </c>
      <c r="AG223" s="64">
        <f t="shared" si="346"/>
        <v>0</v>
      </c>
      <c r="AH223" s="64">
        <f t="shared" si="347"/>
        <v>0</v>
      </c>
      <c r="AI223" s="39" t="s">
        <v>519</v>
      </c>
      <c r="AJ223" s="62">
        <f t="shared" si="348"/>
        <v>0</v>
      </c>
      <c r="AK223" s="62">
        <f t="shared" si="349"/>
        <v>0</v>
      </c>
      <c r="AL223" s="62">
        <f t="shared" si="350"/>
        <v>0</v>
      </c>
      <c r="AN223" s="64">
        <v>21</v>
      </c>
      <c r="AO223" s="64">
        <f t="shared" si="351"/>
        <v>0</v>
      </c>
      <c r="AP223" s="64">
        <f t="shared" si="352"/>
        <v>0</v>
      </c>
      <c r="AQ223" s="65" t="s">
        <v>13</v>
      </c>
      <c r="AV223" s="64">
        <f t="shared" si="353"/>
        <v>0</v>
      </c>
      <c r="AW223" s="64">
        <f t="shared" si="354"/>
        <v>0</v>
      </c>
      <c r="AX223" s="64">
        <f t="shared" si="355"/>
        <v>0</v>
      </c>
      <c r="AY223" s="66" t="s">
        <v>1643</v>
      </c>
      <c r="AZ223" s="66" t="s">
        <v>1681</v>
      </c>
      <c r="BA223" s="39" t="s">
        <v>1716</v>
      </c>
      <c r="BC223" s="64">
        <f t="shared" si="356"/>
        <v>0</v>
      </c>
      <c r="BD223" s="64">
        <f t="shared" si="357"/>
        <v>0</v>
      </c>
      <c r="BE223" s="64">
        <v>0</v>
      </c>
      <c r="BF223" s="64">
        <f t="shared" si="358"/>
        <v>0</v>
      </c>
      <c r="BH223" s="62">
        <f t="shared" si="359"/>
        <v>0</v>
      </c>
      <c r="BI223" s="62">
        <f t="shared" si="360"/>
        <v>0</v>
      </c>
      <c r="BJ223" s="62">
        <f t="shared" si="361"/>
        <v>0</v>
      </c>
      <c r="BK223" s="62" t="s">
        <v>1725</v>
      </c>
      <c r="BL223" s="64">
        <v>767</v>
      </c>
    </row>
    <row r="224" spans="1:64" s="38" customFormat="1" ht="19.5" customHeight="1">
      <c r="A224" s="60" t="s">
        <v>195</v>
      </c>
      <c r="B224" s="61" t="s">
        <v>519</v>
      </c>
      <c r="C224" s="61" t="s">
        <v>720</v>
      </c>
      <c r="D224" s="142" t="s">
        <v>1239</v>
      </c>
      <c r="E224" s="143"/>
      <c r="F224" s="61" t="s">
        <v>1583</v>
      </c>
      <c r="G224" s="62">
        <v>1</v>
      </c>
      <c r="H224" s="62">
        <v>0</v>
      </c>
      <c r="I224" s="62">
        <f t="shared" si="336"/>
        <v>0</v>
      </c>
      <c r="J224" s="62">
        <f t="shared" si="337"/>
        <v>0</v>
      </c>
      <c r="K224" s="62">
        <f t="shared" si="338"/>
        <v>0</v>
      </c>
      <c r="L224" s="62">
        <v>0</v>
      </c>
      <c r="M224" s="62">
        <f t="shared" si="339"/>
        <v>0</v>
      </c>
      <c r="N224" s="63"/>
      <c r="O224" s="54"/>
      <c r="Z224" s="64">
        <f t="shared" si="340"/>
        <v>0</v>
      </c>
      <c r="AB224" s="64">
        <f t="shared" si="341"/>
        <v>0</v>
      </c>
      <c r="AC224" s="64">
        <f t="shared" si="342"/>
        <v>0</v>
      </c>
      <c r="AD224" s="64">
        <f t="shared" si="343"/>
        <v>0</v>
      </c>
      <c r="AE224" s="64">
        <f t="shared" si="344"/>
        <v>0</v>
      </c>
      <c r="AF224" s="64">
        <f t="shared" si="345"/>
        <v>0</v>
      </c>
      <c r="AG224" s="64">
        <f t="shared" si="346"/>
        <v>0</v>
      </c>
      <c r="AH224" s="64">
        <f t="shared" si="347"/>
        <v>0</v>
      </c>
      <c r="AI224" s="39" t="s">
        <v>519</v>
      </c>
      <c r="AJ224" s="62">
        <f t="shared" si="348"/>
        <v>0</v>
      </c>
      <c r="AK224" s="62">
        <f t="shared" si="349"/>
        <v>0</v>
      </c>
      <c r="AL224" s="62">
        <f t="shared" si="350"/>
        <v>0</v>
      </c>
      <c r="AN224" s="64">
        <v>21</v>
      </c>
      <c r="AO224" s="64">
        <f t="shared" si="351"/>
        <v>0</v>
      </c>
      <c r="AP224" s="64">
        <f t="shared" si="352"/>
        <v>0</v>
      </c>
      <c r="AQ224" s="65" t="s">
        <v>13</v>
      </c>
      <c r="AV224" s="64">
        <f t="shared" si="353"/>
        <v>0</v>
      </c>
      <c r="AW224" s="64">
        <f t="shared" si="354"/>
        <v>0</v>
      </c>
      <c r="AX224" s="64">
        <f t="shared" si="355"/>
        <v>0</v>
      </c>
      <c r="AY224" s="66" t="s">
        <v>1643</v>
      </c>
      <c r="AZ224" s="66" t="s">
        <v>1681</v>
      </c>
      <c r="BA224" s="39" t="s">
        <v>1716</v>
      </c>
      <c r="BC224" s="64">
        <f t="shared" si="356"/>
        <v>0</v>
      </c>
      <c r="BD224" s="64">
        <f t="shared" si="357"/>
        <v>0</v>
      </c>
      <c r="BE224" s="64">
        <v>0</v>
      </c>
      <c r="BF224" s="64">
        <f t="shared" si="358"/>
        <v>0</v>
      </c>
      <c r="BH224" s="62">
        <f t="shared" si="359"/>
        <v>0</v>
      </c>
      <c r="BI224" s="62">
        <f t="shared" si="360"/>
        <v>0</v>
      </c>
      <c r="BJ224" s="62">
        <f t="shared" si="361"/>
        <v>0</v>
      </c>
      <c r="BK224" s="62" t="s">
        <v>1725</v>
      </c>
      <c r="BL224" s="64">
        <v>767</v>
      </c>
    </row>
    <row r="225" spans="1:64" s="38" customFormat="1" ht="19.5" customHeight="1">
      <c r="A225" s="60" t="s">
        <v>196</v>
      </c>
      <c r="B225" s="61" t="s">
        <v>519</v>
      </c>
      <c r="C225" s="61" t="s">
        <v>721</v>
      </c>
      <c r="D225" s="142" t="s">
        <v>1240</v>
      </c>
      <c r="E225" s="143"/>
      <c r="F225" s="61" t="s">
        <v>1583</v>
      </c>
      <c r="G225" s="62">
        <v>1</v>
      </c>
      <c r="H225" s="62">
        <v>0</v>
      </c>
      <c r="I225" s="62">
        <f t="shared" si="336"/>
        <v>0</v>
      </c>
      <c r="J225" s="62">
        <f t="shared" si="337"/>
        <v>0</v>
      </c>
      <c r="K225" s="62">
        <f t="shared" si="338"/>
        <v>0</v>
      </c>
      <c r="L225" s="62">
        <v>0</v>
      </c>
      <c r="M225" s="62">
        <f t="shared" si="339"/>
        <v>0</v>
      </c>
      <c r="N225" s="63"/>
      <c r="O225" s="54"/>
      <c r="Z225" s="64">
        <f t="shared" si="340"/>
        <v>0</v>
      </c>
      <c r="AB225" s="64">
        <f t="shared" si="341"/>
        <v>0</v>
      </c>
      <c r="AC225" s="64">
        <f t="shared" si="342"/>
        <v>0</v>
      </c>
      <c r="AD225" s="64">
        <f t="shared" si="343"/>
        <v>0</v>
      </c>
      <c r="AE225" s="64">
        <f t="shared" si="344"/>
        <v>0</v>
      </c>
      <c r="AF225" s="64">
        <f t="shared" si="345"/>
        <v>0</v>
      </c>
      <c r="AG225" s="64">
        <f t="shared" si="346"/>
        <v>0</v>
      </c>
      <c r="AH225" s="64">
        <f t="shared" si="347"/>
        <v>0</v>
      </c>
      <c r="AI225" s="39" t="s">
        <v>519</v>
      </c>
      <c r="AJ225" s="62">
        <f t="shared" si="348"/>
        <v>0</v>
      </c>
      <c r="AK225" s="62">
        <f t="shared" si="349"/>
        <v>0</v>
      </c>
      <c r="AL225" s="62">
        <f t="shared" si="350"/>
        <v>0</v>
      </c>
      <c r="AN225" s="64">
        <v>21</v>
      </c>
      <c r="AO225" s="64">
        <f t="shared" si="351"/>
        <v>0</v>
      </c>
      <c r="AP225" s="64">
        <f t="shared" si="352"/>
        <v>0</v>
      </c>
      <c r="AQ225" s="65" t="s">
        <v>13</v>
      </c>
      <c r="AV225" s="64">
        <f t="shared" si="353"/>
        <v>0</v>
      </c>
      <c r="AW225" s="64">
        <f t="shared" si="354"/>
        <v>0</v>
      </c>
      <c r="AX225" s="64">
        <f t="shared" si="355"/>
        <v>0</v>
      </c>
      <c r="AY225" s="66" t="s">
        <v>1643</v>
      </c>
      <c r="AZ225" s="66" t="s">
        <v>1681</v>
      </c>
      <c r="BA225" s="39" t="s">
        <v>1716</v>
      </c>
      <c r="BC225" s="64">
        <f t="shared" si="356"/>
        <v>0</v>
      </c>
      <c r="BD225" s="64">
        <f t="shared" si="357"/>
        <v>0</v>
      </c>
      <c r="BE225" s="64">
        <v>0</v>
      </c>
      <c r="BF225" s="64">
        <f t="shared" si="358"/>
        <v>0</v>
      </c>
      <c r="BH225" s="62">
        <f t="shared" si="359"/>
        <v>0</v>
      </c>
      <c r="BI225" s="62">
        <f t="shared" si="360"/>
        <v>0</v>
      </c>
      <c r="BJ225" s="62">
        <f t="shared" si="361"/>
        <v>0</v>
      </c>
      <c r="BK225" s="62" t="s">
        <v>1725</v>
      </c>
      <c r="BL225" s="64">
        <v>767</v>
      </c>
    </row>
    <row r="226" spans="1:64" s="38" customFormat="1" ht="19.5" customHeight="1">
      <c r="A226" s="60" t="s">
        <v>197</v>
      </c>
      <c r="B226" s="61" t="s">
        <v>519</v>
      </c>
      <c r="C226" s="61" t="s">
        <v>722</v>
      </c>
      <c r="D226" s="142" t="s">
        <v>1241</v>
      </c>
      <c r="E226" s="143"/>
      <c r="F226" s="61" t="s">
        <v>1583</v>
      </c>
      <c r="G226" s="62">
        <v>3</v>
      </c>
      <c r="H226" s="62">
        <v>0</v>
      </c>
      <c r="I226" s="62">
        <f t="shared" si="336"/>
        <v>0</v>
      </c>
      <c r="J226" s="62">
        <f t="shared" si="337"/>
        <v>0</v>
      </c>
      <c r="K226" s="62">
        <f t="shared" si="338"/>
        <v>0</v>
      </c>
      <c r="L226" s="62">
        <v>0</v>
      </c>
      <c r="M226" s="62">
        <f t="shared" si="339"/>
        <v>0</v>
      </c>
      <c r="N226" s="63"/>
      <c r="O226" s="54"/>
      <c r="Z226" s="64">
        <f t="shared" si="340"/>
        <v>0</v>
      </c>
      <c r="AB226" s="64">
        <f t="shared" si="341"/>
        <v>0</v>
      </c>
      <c r="AC226" s="64">
        <f t="shared" si="342"/>
        <v>0</v>
      </c>
      <c r="AD226" s="64">
        <f t="shared" si="343"/>
        <v>0</v>
      </c>
      <c r="AE226" s="64">
        <f t="shared" si="344"/>
        <v>0</v>
      </c>
      <c r="AF226" s="64">
        <f t="shared" si="345"/>
        <v>0</v>
      </c>
      <c r="AG226" s="64">
        <f t="shared" si="346"/>
        <v>0</v>
      </c>
      <c r="AH226" s="64">
        <f t="shared" si="347"/>
        <v>0</v>
      </c>
      <c r="AI226" s="39" t="s">
        <v>519</v>
      </c>
      <c r="AJ226" s="62">
        <f t="shared" si="348"/>
        <v>0</v>
      </c>
      <c r="AK226" s="62">
        <f t="shared" si="349"/>
        <v>0</v>
      </c>
      <c r="AL226" s="62">
        <f t="shared" si="350"/>
        <v>0</v>
      </c>
      <c r="AN226" s="64">
        <v>21</v>
      </c>
      <c r="AO226" s="64">
        <f t="shared" si="351"/>
        <v>0</v>
      </c>
      <c r="AP226" s="64">
        <f t="shared" si="352"/>
        <v>0</v>
      </c>
      <c r="AQ226" s="65" t="s">
        <v>13</v>
      </c>
      <c r="AV226" s="64">
        <f t="shared" si="353"/>
        <v>0</v>
      </c>
      <c r="AW226" s="64">
        <f t="shared" si="354"/>
        <v>0</v>
      </c>
      <c r="AX226" s="64">
        <f t="shared" si="355"/>
        <v>0</v>
      </c>
      <c r="AY226" s="66" t="s">
        <v>1643</v>
      </c>
      <c r="AZ226" s="66" t="s">
        <v>1681</v>
      </c>
      <c r="BA226" s="39" t="s">
        <v>1716</v>
      </c>
      <c r="BC226" s="64">
        <f t="shared" si="356"/>
        <v>0</v>
      </c>
      <c r="BD226" s="64">
        <f t="shared" si="357"/>
        <v>0</v>
      </c>
      <c r="BE226" s="64">
        <v>0</v>
      </c>
      <c r="BF226" s="64">
        <f t="shared" si="358"/>
        <v>0</v>
      </c>
      <c r="BH226" s="62">
        <f t="shared" si="359"/>
        <v>0</v>
      </c>
      <c r="BI226" s="62">
        <f t="shared" si="360"/>
        <v>0</v>
      </c>
      <c r="BJ226" s="62">
        <f t="shared" si="361"/>
        <v>0</v>
      </c>
      <c r="BK226" s="62" t="s">
        <v>1725</v>
      </c>
      <c r="BL226" s="64">
        <v>767</v>
      </c>
    </row>
    <row r="227" spans="1:64" s="38" customFormat="1" ht="19.5" customHeight="1">
      <c r="A227" s="60" t="s">
        <v>198</v>
      </c>
      <c r="B227" s="61" t="s">
        <v>519</v>
      </c>
      <c r="C227" s="61" t="s">
        <v>723</v>
      </c>
      <c r="D227" s="142" t="s">
        <v>1242</v>
      </c>
      <c r="E227" s="143"/>
      <c r="F227" s="61" t="s">
        <v>1586</v>
      </c>
      <c r="G227" s="62">
        <v>0.02</v>
      </c>
      <c r="H227" s="62">
        <v>0</v>
      </c>
      <c r="I227" s="62">
        <f t="shared" si="336"/>
        <v>0</v>
      </c>
      <c r="J227" s="62">
        <f t="shared" si="337"/>
        <v>0</v>
      </c>
      <c r="K227" s="62">
        <f t="shared" si="338"/>
        <v>0</v>
      </c>
      <c r="L227" s="62">
        <v>0</v>
      </c>
      <c r="M227" s="62">
        <f t="shared" si="339"/>
        <v>0</v>
      </c>
      <c r="N227" s="63" t="s">
        <v>1611</v>
      </c>
      <c r="O227" s="54"/>
      <c r="Z227" s="64">
        <f t="shared" si="340"/>
        <v>0</v>
      </c>
      <c r="AB227" s="64">
        <f t="shared" si="341"/>
        <v>0</v>
      </c>
      <c r="AC227" s="64">
        <f t="shared" si="342"/>
        <v>0</v>
      </c>
      <c r="AD227" s="64">
        <f t="shared" si="343"/>
        <v>0</v>
      </c>
      <c r="AE227" s="64">
        <f t="shared" si="344"/>
        <v>0</v>
      </c>
      <c r="AF227" s="64">
        <f t="shared" si="345"/>
        <v>0</v>
      </c>
      <c r="AG227" s="64">
        <f t="shared" si="346"/>
        <v>0</v>
      </c>
      <c r="AH227" s="64">
        <f t="shared" si="347"/>
        <v>0</v>
      </c>
      <c r="AI227" s="39" t="s">
        <v>519</v>
      </c>
      <c r="AJ227" s="62">
        <f t="shared" si="348"/>
        <v>0</v>
      </c>
      <c r="AK227" s="62">
        <f t="shared" si="349"/>
        <v>0</v>
      </c>
      <c r="AL227" s="62">
        <f t="shared" si="350"/>
        <v>0</v>
      </c>
      <c r="AN227" s="64">
        <v>21</v>
      </c>
      <c r="AO227" s="64">
        <f t="shared" si="351"/>
        <v>0</v>
      </c>
      <c r="AP227" s="64">
        <f t="shared" si="352"/>
        <v>0</v>
      </c>
      <c r="AQ227" s="65" t="s">
        <v>11</v>
      </c>
      <c r="AV227" s="64">
        <f t="shared" si="353"/>
        <v>0</v>
      </c>
      <c r="AW227" s="64">
        <f t="shared" si="354"/>
        <v>0</v>
      </c>
      <c r="AX227" s="64">
        <f t="shared" si="355"/>
        <v>0</v>
      </c>
      <c r="AY227" s="66" t="s">
        <v>1643</v>
      </c>
      <c r="AZ227" s="66" t="s">
        <v>1681</v>
      </c>
      <c r="BA227" s="39" t="s">
        <v>1716</v>
      </c>
      <c r="BC227" s="64">
        <f t="shared" si="356"/>
        <v>0</v>
      </c>
      <c r="BD227" s="64">
        <f t="shared" si="357"/>
        <v>0</v>
      </c>
      <c r="BE227" s="64">
        <v>0</v>
      </c>
      <c r="BF227" s="64">
        <f t="shared" si="358"/>
        <v>0</v>
      </c>
      <c r="BH227" s="62">
        <f t="shared" si="359"/>
        <v>0</v>
      </c>
      <c r="BI227" s="62">
        <f t="shared" si="360"/>
        <v>0</v>
      </c>
      <c r="BJ227" s="62">
        <f t="shared" si="361"/>
        <v>0</v>
      </c>
      <c r="BK227" s="62" t="s">
        <v>1725</v>
      </c>
      <c r="BL227" s="64">
        <v>767</v>
      </c>
    </row>
    <row r="228" spans="1:47" s="38" customFormat="1" ht="19.5" customHeight="1">
      <c r="A228" s="55"/>
      <c r="B228" s="56" t="s">
        <v>519</v>
      </c>
      <c r="C228" s="56" t="s">
        <v>724</v>
      </c>
      <c r="D228" s="140" t="s">
        <v>1243</v>
      </c>
      <c r="E228" s="141"/>
      <c r="F228" s="57" t="s">
        <v>6</v>
      </c>
      <c r="G228" s="57" t="s">
        <v>6</v>
      </c>
      <c r="H228" s="57" t="s">
        <v>6</v>
      </c>
      <c r="I228" s="58">
        <f>SUM(I229:I235)</f>
        <v>0</v>
      </c>
      <c r="J228" s="58">
        <f>SUM(J229:J235)</f>
        <v>0</v>
      </c>
      <c r="K228" s="58">
        <f>SUM(K229:K235)</f>
        <v>0</v>
      </c>
      <c r="L228" s="39"/>
      <c r="M228" s="58">
        <f>SUM(M229:M235)</f>
        <v>0</v>
      </c>
      <c r="N228" s="59"/>
      <c r="O228" s="54"/>
      <c r="AI228" s="39" t="s">
        <v>519</v>
      </c>
      <c r="AS228" s="58">
        <f>SUM(AJ229:AJ235)</f>
        <v>0</v>
      </c>
      <c r="AT228" s="58">
        <f>SUM(AK229:AK235)</f>
        <v>0</v>
      </c>
      <c r="AU228" s="58">
        <f>SUM(AL229:AL235)</f>
        <v>0</v>
      </c>
    </row>
    <row r="229" spans="1:64" s="38" customFormat="1" ht="19.5" customHeight="1">
      <c r="A229" s="60" t="s">
        <v>199</v>
      </c>
      <c r="B229" s="61" t="s">
        <v>519</v>
      </c>
      <c r="C229" s="61" t="s">
        <v>725</v>
      </c>
      <c r="D229" s="142" t="s">
        <v>1244</v>
      </c>
      <c r="E229" s="143"/>
      <c r="F229" s="61" t="s">
        <v>1584</v>
      </c>
      <c r="G229" s="62">
        <v>8.7</v>
      </c>
      <c r="H229" s="62">
        <v>0</v>
      </c>
      <c r="I229" s="62">
        <f aca="true" t="shared" si="362" ref="I229:I235">G229*AO229</f>
        <v>0</v>
      </c>
      <c r="J229" s="62">
        <f aca="true" t="shared" si="363" ref="J229:J235">G229*AP229</f>
        <v>0</v>
      </c>
      <c r="K229" s="62">
        <f aca="true" t="shared" si="364" ref="K229:K235">G229*H229</f>
        <v>0</v>
      </c>
      <c r="L229" s="62">
        <v>0</v>
      </c>
      <c r="M229" s="62">
        <f aca="true" t="shared" si="365" ref="M229:M235">G229*L229</f>
        <v>0</v>
      </c>
      <c r="N229" s="63"/>
      <c r="O229" s="54"/>
      <c r="Z229" s="64">
        <f aca="true" t="shared" si="366" ref="Z229:Z235">IF(AQ229="5",BJ229,0)</f>
        <v>0</v>
      </c>
      <c r="AB229" s="64">
        <f aca="true" t="shared" si="367" ref="AB229:AB235">IF(AQ229="1",BH229,0)</f>
        <v>0</v>
      </c>
      <c r="AC229" s="64">
        <f aca="true" t="shared" si="368" ref="AC229:AC235">IF(AQ229="1",BI229,0)</f>
        <v>0</v>
      </c>
      <c r="AD229" s="64">
        <f aca="true" t="shared" si="369" ref="AD229:AD235">IF(AQ229="7",BH229,0)</f>
        <v>0</v>
      </c>
      <c r="AE229" s="64">
        <f aca="true" t="shared" si="370" ref="AE229:AE235">IF(AQ229="7",BI229,0)</f>
        <v>0</v>
      </c>
      <c r="AF229" s="64">
        <f aca="true" t="shared" si="371" ref="AF229:AF235">IF(AQ229="2",BH229,0)</f>
        <v>0</v>
      </c>
      <c r="AG229" s="64">
        <f aca="true" t="shared" si="372" ref="AG229:AG235">IF(AQ229="2",BI229,0)</f>
        <v>0</v>
      </c>
      <c r="AH229" s="64">
        <f aca="true" t="shared" si="373" ref="AH229:AH235">IF(AQ229="0",BJ229,0)</f>
        <v>0</v>
      </c>
      <c r="AI229" s="39" t="s">
        <v>519</v>
      </c>
      <c r="AJ229" s="62">
        <f aca="true" t="shared" si="374" ref="AJ229:AJ235">IF(AN229=0,K229,0)</f>
        <v>0</v>
      </c>
      <c r="AK229" s="62">
        <f aca="true" t="shared" si="375" ref="AK229:AK235">IF(AN229=15,K229,0)</f>
        <v>0</v>
      </c>
      <c r="AL229" s="62">
        <f aca="true" t="shared" si="376" ref="AL229:AL235">IF(AN229=21,K229,0)</f>
        <v>0</v>
      </c>
      <c r="AN229" s="64">
        <v>21</v>
      </c>
      <c r="AO229" s="64">
        <f aca="true" t="shared" si="377" ref="AO229:AO235">H229*0</f>
        <v>0</v>
      </c>
      <c r="AP229" s="64">
        <f aca="true" t="shared" si="378" ref="AP229:AP235">H229*(1-0)</f>
        <v>0</v>
      </c>
      <c r="AQ229" s="65" t="s">
        <v>13</v>
      </c>
      <c r="AV229" s="64">
        <f aca="true" t="shared" si="379" ref="AV229:AV235">AW229+AX229</f>
        <v>0</v>
      </c>
      <c r="AW229" s="64">
        <f aca="true" t="shared" si="380" ref="AW229:AW235">G229*AO229</f>
        <v>0</v>
      </c>
      <c r="AX229" s="64">
        <f aca="true" t="shared" si="381" ref="AX229:AX235">G229*AP229</f>
        <v>0</v>
      </c>
      <c r="AY229" s="66" t="s">
        <v>1644</v>
      </c>
      <c r="AZ229" s="66" t="s">
        <v>1682</v>
      </c>
      <c r="BA229" s="39" t="s">
        <v>1716</v>
      </c>
      <c r="BC229" s="64">
        <f aca="true" t="shared" si="382" ref="BC229:BC235">AW229+AX229</f>
        <v>0</v>
      </c>
      <c r="BD229" s="64">
        <f aca="true" t="shared" si="383" ref="BD229:BD235">H229/(100-BE229)*100</f>
        <v>0</v>
      </c>
      <c r="BE229" s="64">
        <v>0</v>
      </c>
      <c r="BF229" s="64">
        <f aca="true" t="shared" si="384" ref="BF229:BF235">M229</f>
        <v>0</v>
      </c>
      <c r="BH229" s="62">
        <f aca="true" t="shared" si="385" ref="BH229:BH235">G229*AO229</f>
        <v>0</v>
      </c>
      <c r="BI229" s="62">
        <f aca="true" t="shared" si="386" ref="BI229:BI235">G229*AP229</f>
        <v>0</v>
      </c>
      <c r="BJ229" s="62">
        <f aca="true" t="shared" si="387" ref="BJ229:BJ235">G229*H229</f>
        <v>0</v>
      </c>
      <c r="BK229" s="62" t="s">
        <v>1725</v>
      </c>
      <c r="BL229" s="64">
        <v>771</v>
      </c>
    </row>
    <row r="230" spans="1:64" s="38" customFormat="1" ht="19.5" customHeight="1">
      <c r="A230" s="60" t="s">
        <v>200</v>
      </c>
      <c r="B230" s="61" t="s">
        <v>519</v>
      </c>
      <c r="C230" s="61" t="s">
        <v>726</v>
      </c>
      <c r="D230" s="142" t="s">
        <v>1245</v>
      </c>
      <c r="E230" s="143"/>
      <c r="F230" s="61" t="s">
        <v>1583</v>
      </c>
      <c r="G230" s="62">
        <v>29.58</v>
      </c>
      <c r="H230" s="62">
        <v>0</v>
      </c>
      <c r="I230" s="62">
        <f t="shared" si="362"/>
        <v>0</v>
      </c>
      <c r="J230" s="62">
        <f t="shared" si="363"/>
        <v>0</v>
      </c>
      <c r="K230" s="62">
        <f t="shared" si="364"/>
        <v>0</v>
      </c>
      <c r="L230" s="62">
        <v>0</v>
      </c>
      <c r="M230" s="62">
        <f t="shared" si="365"/>
        <v>0</v>
      </c>
      <c r="N230" s="63"/>
      <c r="O230" s="54"/>
      <c r="Z230" s="64">
        <f t="shared" si="366"/>
        <v>0</v>
      </c>
      <c r="AB230" s="64">
        <f t="shared" si="367"/>
        <v>0</v>
      </c>
      <c r="AC230" s="64">
        <f t="shared" si="368"/>
        <v>0</v>
      </c>
      <c r="AD230" s="64">
        <f t="shared" si="369"/>
        <v>0</v>
      </c>
      <c r="AE230" s="64">
        <f t="shared" si="370"/>
        <v>0</v>
      </c>
      <c r="AF230" s="64">
        <f t="shared" si="371"/>
        <v>0</v>
      </c>
      <c r="AG230" s="64">
        <f t="shared" si="372"/>
        <v>0</v>
      </c>
      <c r="AH230" s="64">
        <f t="shared" si="373"/>
        <v>0</v>
      </c>
      <c r="AI230" s="39" t="s">
        <v>519</v>
      </c>
      <c r="AJ230" s="62">
        <f t="shared" si="374"/>
        <v>0</v>
      </c>
      <c r="AK230" s="62">
        <f t="shared" si="375"/>
        <v>0</v>
      </c>
      <c r="AL230" s="62">
        <f t="shared" si="376"/>
        <v>0</v>
      </c>
      <c r="AN230" s="64">
        <v>21</v>
      </c>
      <c r="AO230" s="64">
        <f t="shared" si="377"/>
        <v>0</v>
      </c>
      <c r="AP230" s="64">
        <f t="shared" si="378"/>
        <v>0</v>
      </c>
      <c r="AQ230" s="65" t="s">
        <v>13</v>
      </c>
      <c r="AV230" s="64">
        <f t="shared" si="379"/>
        <v>0</v>
      </c>
      <c r="AW230" s="64">
        <f t="shared" si="380"/>
        <v>0</v>
      </c>
      <c r="AX230" s="64">
        <f t="shared" si="381"/>
        <v>0</v>
      </c>
      <c r="AY230" s="66" t="s">
        <v>1644</v>
      </c>
      <c r="AZ230" s="66" t="s">
        <v>1682</v>
      </c>
      <c r="BA230" s="39" t="s">
        <v>1716</v>
      </c>
      <c r="BC230" s="64">
        <f t="shared" si="382"/>
        <v>0</v>
      </c>
      <c r="BD230" s="64">
        <f t="shared" si="383"/>
        <v>0</v>
      </c>
      <c r="BE230" s="64">
        <v>0</v>
      </c>
      <c r="BF230" s="64">
        <f t="shared" si="384"/>
        <v>0</v>
      </c>
      <c r="BH230" s="62">
        <f t="shared" si="385"/>
        <v>0</v>
      </c>
      <c r="BI230" s="62">
        <f t="shared" si="386"/>
        <v>0</v>
      </c>
      <c r="BJ230" s="62">
        <f t="shared" si="387"/>
        <v>0</v>
      </c>
      <c r="BK230" s="62" t="s">
        <v>1725</v>
      </c>
      <c r="BL230" s="64">
        <v>771</v>
      </c>
    </row>
    <row r="231" spans="1:64" s="38" customFormat="1" ht="19.5" customHeight="1">
      <c r="A231" s="60" t="s">
        <v>201</v>
      </c>
      <c r="B231" s="61" t="s">
        <v>519</v>
      </c>
      <c r="C231" s="61" t="s">
        <v>727</v>
      </c>
      <c r="D231" s="142" t="s">
        <v>1246</v>
      </c>
      <c r="E231" s="143"/>
      <c r="F231" s="61" t="s">
        <v>1582</v>
      </c>
      <c r="G231" s="62">
        <v>55.808</v>
      </c>
      <c r="H231" s="62">
        <v>0</v>
      </c>
      <c r="I231" s="62">
        <f t="shared" si="362"/>
        <v>0</v>
      </c>
      <c r="J231" s="62">
        <f t="shared" si="363"/>
        <v>0</v>
      </c>
      <c r="K231" s="62">
        <f t="shared" si="364"/>
        <v>0</v>
      </c>
      <c r="L231" s="62">
        <v>0</v>
      </c>
      <c r="M231" s="62">
        <f t="shared" si="365"/>
        <v>0</v>
      </c>
      <c r="N231" s="63"/>
      <c r="O231" s="54"/>
      <c r="Z231" s="64">
        <f t="shared" si="366"/>
        <v>0</v>
      </c>
      <c r="AB231" s="64">
        <f t="shared" si="367"/>
        <v>0</v>
      </c>
      <c r="AC231" s="64">
        <f t="shared" si="368"/>
        <v>0</v>
      </c>
      <c r="AD231" s="64">
        <f t="shared" si="369"/>
        <v>0</v>
      </c>
      <c r="AE231" s="64">
        <f t="shared" si="370"/>
        <v>0</v>
      </c>
      <c r="AF231" s="64">
        <f t="shared" si="371"/>
        <v>0</v>
      </c>
      <c r="AG231" s="64">
        <f t="shared" si="372"/>
        <v>0</v>
      </c>
      <c r="AH231" s="64">
        <f t="shared" si="373"/>
        <v>0</v>
      </c>
      <c r="AI231" s="39" t="s">
        <v>519</v>
      </c>
      <c r="AJ231" s="62">
        <f t="shared" si="374"/>
        <v>0</v>
      </c>
      <c r="AK231" s="62">
        <f t="shared" si="375"/>
        <v>0</v>
      </c>
      <c r="AL231" s="62">
        <f t="shared" si="376"/>
        <v>0</v>
      </c>
      <c r="AN231" s="64">
        <v>21</v>
      </c>
      <c r="AO231" s="64">
        <f t="shared" si="377"/>
        <v>0</v>
      </c>
      <c r="AP231" s="64">
        <f t="shared" si="378"/>
        <v>0</v>
      </c>
      <c r="AQ231" s="65" t="s">
        <v>13</v>
      </c>
      <c r="AV231" s="64">
        <f t="shared" si="379"/>
        <v>0</v>
      </c>
      <c r="AW231" s="64">
        <f t="shared" si="380"/>
        <v>0</v>
      </c>
      <c r="AX231" s="64">
        <f t="shared" si="381"/>
        <v>0</v>
      </c>
      <c r="AY231" s="66" t="s">
        <v>1644</v>
      </c>
      <c r="AZ231" s="66" t="s">
        <v>1682</v>
      </c>
      <c r="BA231" s="39" t="s">
        <v>1716</v>
      </c>
      <c r="BC231" s="64">
        <f t="shared" si="382"/>
        <v>0</v>
      </c>
      <c r="BD231" s="64">
        <f t="shared" si="383"/>
        <v>0</v>
      </c>
      <c r="BE231" s="64">
        <v>0</v>
      </c>
      <c r="BF231" s="64">
        <f t="shared" si="384"/>
        <v>0</v>
      </c>
      <c r="BH231" s="62">
        <f t="shared" si="385"/>
        <v>0</v>
      </c>
      <c r="BI231" s="62">
        <f t="shared" si="386"/>
        <v>0</v>
      </c>
      <c r="BJ231" s="62">
        <f t="shared" si="387"/>
        <v>0</v>
      </c>
      <c r="BK231" s="62" t="s">
        <v>1725</v>
      </c>
      <c r="BL231" s="64">
        <v>771</v>
      </c>
    </row>
    <row r="232" spans="1:64" s="38" customFormat="1" ht="19.5" customHeight="1">
      <c r="A232" s="60" t="s">
        <v>202</v>
      </c>
      <c r="B232" s="61" t="s">
        <v>519</v>
      </c>
      <c r="C232" s="61" t="s">
        <v>728</v>
      </c>
      <c r="D232" s="142" t="s">
        <v>1247</v>
      </c>
      <c r="E232" s="143"/>
      <c r="F232" s="61" t="s">
        <v>1582</v>
      </c>
      <c r="G232" s="62">
        <v>65.92</v>
      </c>
      <c r="H232" s="62">
        <v>0</v>
      </c>
      <c r="I232" s="62">
        <f t="shared" si="362"/>
        <v>0</v>
      </c>
      <c r="J232" s="62">
        <f t="shared" si="363"/>
        <v>0</v>
      </c>
      <c r="K232" s="62">
        <f t="shared" si="364"/>
        <v>0</v>
      </c>
      <c r="L232" s="62">
        <v>0</v>
      </c>
      <c r="M232" s="62">
        <f t="shared" si="365"/>
        <v>0</v>
      </c>
      <c r="N232" s="63"/>
      <c r="O232" s="54"/>
      <c r="Z232" s="64">
        <f t="shared" si="366"/>
        <v>0</v>
      </c>
      <c r="AB232" s="64">
        <f t="shared" si="367"/>
        <v>0</v>
      </c>
      <c r="AC232" s="64">
        <f t="shared" si="368"/>
        <v>0</v>
      </c>
      <c r="AD232" s="64">
        <f t="shared" si="369"/>
        <v>0</v>
      </c>
      <c r="AE232" s="64">
        <f t="shared" si="370"/>
        <v>0</v>
      </c>
      <c r="AF232" s="64">
        <f t="shared" si="371"/>
        <v>0</v>
      </c>
      <c r="AG232" s="64">
        <f t="shared" si="372"/>
        <v>0</v>
      </c>
      <c r="AH232" s="64">
        <f t="shared" si="373"/>
        <v>0</v>
      </c>
      <c r="AI232" s="39" t="s">
        <v>519</v>
      </c>
      <c r="AJ232" s="62">
        <f t="shared" si="374"/>
        <v>0</v>
      </c>
      <c r="AK232" s="62">
        <f t="shared" si="375"/>
        <v>0</v>
      </c>
      <c r="AL232" s="62">
        <f t="shared" si="376"/>
        <v>0</v>
      </c>
      <c r="AN232" s="64">
        <v>21</v>
      </c>
      <c r="AO232" s="64">
        <f t="shared" si="377"/>
        <v>0</v>
      </c>
      <c r="AP232" s="64">
        <f t="shared" si="378"/>
        <v>0</v>
      </c>
      <c r="AQ232" s="65" t="s">
        <v>13</v>
      </c>
      <c r="AV232" s="64">
        <f t="shared" si="379"/>
        <v>0</v>
      </c>
      <c r="AW232" s="64">
        <f t="shared" si="380"/>
        <v>0</v>
      </c>
      <c r="AX232" s="64">
        <f t="shared" si="381"/>
        <v>0</v>
      </c>
      <c r="AY232" s="66" t="s">
        <v>1644</v>
      </c>
      <c r="AZ232" s="66" t="s">
        <v>1682</v>
      </c>
      <c r="BA232" s="39" t="s">
        <v>1716</v>
      </c>
      <c r="BC232" s="64">
        <f t="shared" si="382"/>
        <v>0</v>
      </c>
      <c r="BD232" s="64">
        <f t="shared" si="383"/>
        <v>0</v>
      </c>
      <c r="BE232" s="64">
        <v>0</v>
      </c>
      <c r="BF232" s="64">
        <f t="shared" si="384"/>
        <v>0</v>
      </c>
      <c r="BH232" s="62">
        <f t="shared" si="385"/>
        <v>0</v>
      </c>
      <c r="BI232" s="62">
        <f t="shared" si="386"/>
        <v>0</v>
      </c>
      <c r="BJ232" s="62">
        <f t="shared" si="387"/>
        <v>0</v>
      </c>
      <c r="BK232" s="62" t="s">
        <v>1725</v>
      </c>
      <c r="BL232" s="64">
        <v>771</v>
      </c>
    </row>
    <row r="233" spans="1:64" s="38" customFormat="1" ht="19.5" customHeight="1">
      <c r="A233" s="60" t="s">
        <v>203</v>
      </c>
      <c r="B233" s="61" t="s">
        <v>519</v>
      </c>
      <c r="C233" s="61" t="s">
        <v>729</v>
      </c>
      <c r="D233" s="142" t="s">
        <v>1248</v>
      </c>
      <c r="E233" s="143"/>
      <c r="F233" s="61" t="s">
        <v>1582</v>
      </c>
      <c r="G233" s="62">
        <v>67.2384</v>
      </c>
      <c r="H233" s="62">
        <v>0</v>
      </c>
      <c r="I233" s="62">
        <f t="shared" si="362"/>
        <v>0</v>
      </c>
      <c r="J233" s="62">
        <f t="shared" si="363"/>
        <v>0</v>
      </c>
      <c r="K233" s="62">
        <f t="shared" si="364"/>
        <v>0</v>
      </c>
      <c r="L233" s="62">
        <v>0</v>
      </c>
      <c r="M233" s="62">
        <f t="shared" si="365"/>
        <v>0</v>
      </c>
      <c r="N233" s="63"/>
      <c r="O233" s="54"/>
      <c r="Z233" s="64">
        <f t="shared" si="366"/>
        <v>0</v>
      </c>
      <c r="AB233" s="64">
        <f t="shared" si="367"/>
        <v>0</v>
      </c>
      <c r="AC233" s="64">
        <f t="shared" si="368"/>
        <v>0</v>
      </c>
      <c r="AD233" s="64">
        <f t="shared" si="369"/>
        <v>0</v>
      </c>
      <c r="AE233" s="64">
        <f t="shared" si="370"/>
        <v>0</v>
      </c>
      <c r="AF233" s="64">
        <f t="shared" si="371"/>
        <v>0</v>
      </c>
      <c r="AG233" s="64">
        <f t="shared" si="372"/>
        <v>0</v>
      </c>
      <c r="AH233" s="64">
        <f t="shared" si="373"/>
        <v>0</v>
      </c>
      <c r="AI233" s="39" t="s">
        <v>519</v>
      </c>
      <c r="AJ233" s="62">
        <f t="shared" si="374"/>
        <v>0</v>
      </c>
      <c r="AK233" s="62">
        <f t="shared" si="375"/>
        <v>0</v>
      </c>
      <c r="AL233" s="62">
        <f t="shared" si="376"/>
        <v>0</v>
      </c>
      <c r="AN233" s="64">
        <v>21</v>
      </c>
      <c r="AO233" s="64">
        <f t="shared" si="377"/>
        <v>0</v>
      </c>
      <c r="AP233" s="64">
        <f t="shared" si="378"/>
        <v>0</v>
      </c>
      <c r="AQ233" s="65" t="s">
        <v>13</v>
      </c>
      <c r="AV233" s="64">
        <f t="shared" si="379"/>
        <v>0</v>
      </c>
      <c r="AW233" s="64">
        <f t="shared" si="380"/>
        <v>0</v>
      </c>
      <c r="AX233" s="64">
        <f t="shared" si="381"/>
        <v>0</v>
      </c>
      <c r="AY233" s="66" t="s">
        <v>1644</v>
      </c>
      <c r="AZ233" s="66" t="s">
        <v>1682</v>
      </c>
      <c r="BA233" s="39" t="s">
        <v>1716</v>
      </c>
      <c r="BC233" s="64">
        <f t="shared" si="382"/>
        <v>0</v>
      </c>
      <c r="BD233" s="64">
        <f t="shared" si="383"/>
        <v>0</v>
      </c>
      <c r="BE233" s="64">
        <v>0</v>
      </c>
      <c r="BF233" s="64">
        <f t="shared" si="384"/>
        <v>0</v>
      </c>
      <c r="BH233" s="62">
        <f t="shared" si="385"/>
        <v>0</v>
      </c>
      <c r="BI233" s="62">
        <f t="shared" si="386"/>
        <v>0</v>
      </c>
      <c r="BJ233" s="62">
        <f t="shared" si="387"/>
        <v>0</v>
      </c>
      <c r="BK233" s="62" t="s">
        <v>1725</v>
      </c>
      <c r="BL233" s="64">
        <v>771</v>
      </c>
    </row>
    <row r="234" spans="1:64" s="38" customFormat="1" ht="19.5" customHeight="1">
      <c r="A234" s="60" t="s">
        <v>204</v>
      </c>
      <c r="B234" s="61" t="s">
        <v>519</v>
      </c>
      <c r="C234" s="61" t="s">
        <v>730</v>
      </c>
      <c r="D234" s="142" t="s">
        <v>1249</v>
      </c>
      <c r="E234" s="143"/>
      <c r="F234" s="61" t="s">
        <v>1582</v>
      </c>
      <c r="G234" s="62">
        <v>65.92</v>
      </c>
      <c r="H234" s="62">
        <v>0</v>
      </c>
      <c r="I234" s="62">
        <f t="shared" si="362"/>
        <v>0</v>
      </c>
      <c r="J234" s="62">
        <f t="shared" si="363"/>
        <v>0</v>
      </c>
      <c r="K234" s="62">
        <f t="shared" si="364"/>
        <v>0</v>
      </c>
      <c r="L234" s="62">
        <v>0</v>
      </c>
      <c r="M234" s="62">
        <f t="shared" si="365"/>
        <v>0</v>
      </c>
      <c r="N234" s="63"/>
      <c r="O234" s="54"/>
      <c r="Z234" s="64">
        <f t="shared" si="366"/>
        <v>0</v>
      </c>
      <c r="AB234" s="64">
        <f t="shared" si="367"/>
        <v>0</v>
      </c>
      <c r="AC234" s="64">
        <f t="shared" si="368"/>
        <v>0</v>
      </c>
      <c r="AD234" s="64">
        <f t="shared" si="369"/>
        <v>0</v>
      </c>
      <c r="AE234" s="64">
        <f t="shared" si="370"/>
        <v>0</v>
      </c>
      <c r="AF234" s="64">
        <f t="shared" si="371"/>
        <v>0</v>
      </c>
      <c r="AG234" s="64">
        <f t="shared" si="372"/>
        <v>0</v>
      </c>
      <c r="AH234" s="64">
        <f t="shared" si="373"/>
        <v>0</v>
      </c>
      <c r="AI234" s="39" t="s">
        <v>519</v>
      </c>
      <c r="AJ234" s="62">
        <f t="shared" si="374"/>
        <v>0</v>
      </c>
      <c r="AK234" s="62">
        <f t="shared" si="375"/>
        <v>0</v>
      </c>
      <c r="AL234" s="62">
        <f t="shared" si="376"/>
        <v>0</v>
      </c>
      <c r="AN234" s="64">
        <v>21</v>
      </c>
      <c r="AO234" s="64">
        <f t="shared" si="377"/>
        <v>0</v>
      </c>
      <c r="AP234" s="64">
        <f t="shared" si="378"/>
        <v>0</v>
      </c>
      <c r="AQ234" s="65" t="s">
        <v>13</v>
      </c>
      <c r="AV234" s="64">
        <f t="shared" si="379"/>
        <v>0</v>
      </c>
      <c r="AW234" s="64">
        <f t="shared" si="380"/>
        <v>0</v>
      </c>
      <c r="AX234" s="64">
        <f t="shared" si="381"/>
        <v>0</v>
      </c>
      <c r="AY234" s="66" t="s">
        <v>1644</v>
      </c>
      <c r="AZ234" s="66" t="s">
        <v>1682</v>
      </c>
      <c r="BA234" s="39" t="s">
        <v>1716</v>
      </c>
      <c r="BC234" s="64">
        <f t="shared" si="382"/>
        <v>0</v>
      </c>
      <c r="BD234" s="64">
        <f t="shared" si="383"/>
        <v>0</v>
      </c>
      <c r="BE234" s="64">
        <v>0</v>
      </c>
      <c r="BF234" s="64">
        <f t="shared" si="384"/>
        <v>0</v>
      </c>
      <c r="BH234" s="62">
        <f t="shared" si="385"/>
        <v>0</v>
      </c>
      <c r="BI234" s="62">
        <f t="shared" si="386"/>
        <v>0</v>
      </c>
      <c r="BJ234" s="62">
        <f t="shared" si="387"/>
        <v>0</v>
      </c>
      <c r="BK234" s="62" t="s">
        <v>1725</v>
      </c>
      <c r="BL234" s="64">
        <v>771</v>
      </c>
    </row>
    <row r="235" spans="1:64" s="38" customFormat="1" ht="19.5" customHeight="1">
      <c r="A235" s="60" t="s">
        <v>205</v>
      </c>
      <c r="B235" s="61" t="s">
        <v>519</v>
      </c>
      <c r="C235" s="61" t="s">
        <v>731</v>
      </c>
      <c r="D235" s="142" t="s">
        <v>1250</v>
      </c>
      <c r="E235" s="143"/>
      <c r="F235" s="61" t="s">
        <v>1586</v>
      </c>
      <c r="G235" s="62">
        <v>0.417</v>
      </c>
      <c r="H235" s="62">
        <v>0</v>
      </c>
      <c r="I235" s="62">
        <f t="shared" si="362"/>
        <v>0</v>
      </c>
      <c r="J235" s="62">
        <f t="shared" si="363"/>
        <v>0</v>
      </c>
      <c r="K235" s="62">
        <f t="shared" si="364"/>
        <v>0</v>
      </c>
      <c r="L235" s="62">
        <v>0</v>
      </c>
      <c r="M235" s="62">
        <f t="shared" si="365"/>
        <v>0</v>
      </c>
      <c r="N235" s="63" t="s">
        <v>1611</v>
      </c>
      <c r="O235" s="54"/>
      <c r="Z235" s="64">
        <f t="shared" si="366"/>
        <v>0</v>
      </c>
      <c r="AB235" s="64">
        <f t="shared" si="367"/>
        <v>0</v>
      </c>
      <c r="AC235" s="64">
        <f t="shared" si="368"/>
        <v>0</v>
      </c>
      <c r="AD235" s="64">
        <f t="shared" si="369"/>
        <v>0</v>
      </c>
      <c r="AE235" s="64">
        <f t="shared" si="370"/>
        <v>0</v>
      </c>
      <c r="AF235" s="64">
        <f t="shared" si="371"/>
        <v>0</v>
      </c>
      <c r="AG235" s="64">
        <f t="shared" si="372"/>
        <v>0</v>
      </c>
      <c r="AH235" s="64">
        <f t="shared" si="373"/>
        <v>0</v>
      </c>
      <c r="AI235" s="39" t="s">
        <v>519</v>
      </c>
      <c r="AJ235" s="62">
        <f t="shared" si="374"/>
        <v>0</v>
      </c>
      <c r="AK235" s="62">
        <f t="shared" si="375"/>
        <v>0</v>
      </c>
      <c r="AL235" s="62">
        <f t="shared" si="376"/>
        <v>0</v>
      </c>
      <c r="AN235" s="64">
        <v>21</v>
      </c>
      <c r="AO235" s="64">
        <f t="shared" si="377"/>
        <v>0</v>
      </c>
      <c r="AP235" s="64">
        <f t="shared" si="378"/>
        <v>0</v>
      </c>
      <c r="AQ235" s="65" t="s">
        <v>11</v>
      </c>
      <c r="AV235" s="64">
        <f t="shared" si="379"/>
        <v>0</v>
      </c>
      <c r="AW235" s="64">
        <f t="shared" si="380"/>
        <v>0</v>
      </c>
      <c r="AX235" s="64">
        <f t="shared" si="381"/>
        <v>0</v>
      </c>
      <c r="AY235" s="66" t="s">
        <v>1644</v>
      </c>
      <c r="AZ235" s="66" t="s">
        <v>1682</v>
      </c>
      <c r="BA235" s="39" t="s">
        <v>1716</v>
      </c>
      <c r="BC235" s="64">
        <f t="shared" si="382"/>
        <v>0</v>
      </c>
      <c r="BD235" s="64">
        <f t="shared" si="383"/>
        <v>0</v>
      </c>
      <c r="BE235" s="64">
        <v>0</v>
      </c>
      <c r="BF235" s="64">
        <f t="shared" si="384"/>
        <v>0</v>
      </c>
      <c r="BH235" s="62">
        <f t="shared" si="385"/>
        <v>0</v>
      </c>
      <c r="BI235" s="62">
        <f t="shared" si="386"/>
        <v>0</v>
      </c>
      <c r="BJ235" s="62">
        <f t="shared" si="387"/>
        <v>0</v>
      </c>
      <c r="BK235" s="62" t="s">
        <v>1725</v>
      </c>
      <c r="BL235" s="64">
        <v>771</v>
      </c>
    </row>
    <row r="236" spans="1:47" s="38" customFormat="1" ht="19.5" customHeight="1">
      <c r="A236" s="55"/>
      <c r="B236" s="56" t="s">
        <v>519</v>
      </c>
      <c r="C236" s="56" t="s">
        <v>732</v>
      </c>
      <c r="D236" s="140" t="s">
        <v>1251</v>
      </c>
      <c r="E236" s="141"/>
      <c r="F236" s="57" t="s">
        <v>6</v>
      </c>
      <c r="G236" s="57" t="s">
        <v>6</v>
      </c>
      <c r="H236" s="57" t="s">
        <v>6</v>
      </c>
      <c r="I236" s="58">
        <f>SUM(I237:I257)</f>
        <v>0</v>
      </c>
      <c r="J236" s="58">
        <f>SUM(J237:J257)</f>
        <v>0</v>
      </c>
      <c r="K236" s="58">
        <f>SUM(K237:K257)</f>
        <v>0</v>
      </c>
      <c r="L236" s="39"/>
      <c r="M236" s="58">
        <f>SUM(M237:M257)</f>
        <v>0</v>
      </c>
      <c r="N236" s="59"/>
      <c r="O236" s="54"/>
      <c r="AI236" s="39" t="s">
        <v>519</v>
      </c>
      <c r="AS236" s="58">
        <f>SUM(AJ237:AJ257)</f>
        <v>0</v>
      </c>
      <c r="AT236" s="58">
        <f>SUM(AK237:AK257)</f>
        <v>0</v>
      </c>
      <c r="AU236" s="58">
        <f>SUM(AL237:AL257)</f>
        <v>0</v>
      </c>
    </row>
    <row r="237" spans="1:64" s="38" customFormat="1" ht="19.5" customHeight="1">
      <c r="A237" s="60" t="s">
        <v>206</v>
      </c>
      <c r="B237" s="61" t="s">
        <v>519</v>
      </c>
      <c r="C237" s="61" t="s">
        <v>733</v>
      </c>
      <c r="D237" s="142" t="s">
        <v>1252</v>
      </c>
      <c r="E237" s="143"/>
      <c r="F237" s="61" t="s">
        <v>1582</v>
      </c>
      <c r="G237" s="62">
        <v>990.32</v>
      </c>
      <c r="H237" s="62">
        <v>0</v>
      </c>
      <c r="I237" s="62">
        <f aca="true" t="shared" si="388" ref="I237:I257">G237*AO237</f>
        <v>0</v>
      </c>
      <c r="J237" s="62">
        <f aca="true" t="shared" si="389" ref="J237:J257">G237*AP237</f>
        <v>0</v>
      </c>
      <c r="K237" s="62">
        <f aca="true" t="shared" si="390" ref="K237:K257">G237*H237</f>
        <v>0</v>
      </c>
      <c r="L237" s="62">
        <v>0</v>
      </c>
      <c r="M237" s="62">
        <f aca="true" t="shared" si="391" ref="M237:M257">G237*L237</f>
        <v>0</v>
      </c>
      <c r="N237" s="63"/>
      <c r="O237" s="54"/>
      <c r="Z237" s="64">
        <f aca="true" t="shared" si="392" ref="Z237:Z257">IF(AQ237="5",BJ237,0)</f>
        <v>0</v>
      </c>
      <c r="AB237" s="64">
        <f aca="true" t="shared" si="393" ref="AB237:AB257">IF(AQ237="1",BH237,0)</f>
        <v>0</v>
      </c>
      <c r="AC237" s="64">
        <f aca="true" t="shared" si="394" ref="AC237:AC257">IF(AQ237="1",BI237,0)</f>
        <v>0</v>
      </c>
      <c r="AD237" s="64">
        <f aca="true" t="shared" si="395" ref="AD237:AD257">IF(AQ237="7",BH237,0)</f>
        <v>0</v>
      </c>
      <c r="AE237" s="64">
        <f aca="true" t="shared" si="396" ref="AE237:AE257">IF(AQ237="7",BI237,0)</f>
        <v>0</v>
      </c>
      <c r="AF237" s="64">
        <f aca="true" t="shared" si="397" ref="AF237:AF257">IF(AQ237="2",BH237,0)</f>
        <v>0</v>
      </c>
      <c r="AG237" s="64">
        <f aca="true" t="shared" si="398" ref="AG237:AG257">IF(AQ237="2",BI237,0)</f>
        <v>0</v>
      </c>
      <c r="AH237" s="64">
        <f aca="true" t="shared" si="399" ref="AH237:AH257">IF(AQ237="0",BJ237,0)</f>
        <v>0</v>
      </c>
      <c r="AI237" s="39" t="s">
        <v>519</v>
      </c>
      <c r="AJ237" s="62">
        <f aca="true" t="shared" si="400" ref="AJ237:AJ257">IF(AN237=0,K237,0)</f>
        <v>0</v>
      </c>
      <c r="AK237" s="62">
        <f aca="true" t="shared" si="401" ref="AK237:AK257">IF(AN237=15,K237,0)</f>
        <v>0</v>
      </c>
      <c r="AL237" s="62">
        <f aca="true" t="shared" si="402" ref="AL237:AL257">IF(AN237=21,K237,0)</f>
        <v>0</v>
      </c>
      <c r="AN237" s="64">
        <v>21</v>
      </c>
      <c r="AO237" s="64">
        <f aca="true" t="shared" si="403" ref="AO237:AO257">H237*0</f>
        <v>0</v>
      </c>
      <c r="AP237" s="64">
        <f aca="true" t="shared" si="404" ref="AP237:AP257">H237*(1-0)</f>
        <v>0</v>
      </c>
      <c r="AQ237" s="65" t="s">
        <v>13</v>
      </c>
      <c r="AV237" s="64">
        <f aca="true" t="shared" si="405" ref="AV237:AV257">AW237+AX237</f>
        <v>0</v>
      </c>
      <c r="AW237" s="64">
        <f aca="true" t="shared" si="406" ref="AW237:AW257">G237*AO237</f>
        <v>0</v>
      </c>
      <c r="AX237" s="64">
        <f aca="true" t="shared" si="407" ref="AX237:AX257">G237*AP237</f>
        <v>0</v>
      </c>
      <c r="AY237" s="66" t="s">
        <v>1645</v>
      </c>
      <c r="AZ237" s="66" t="s">
        <v>1682</v>
      </c>
      <c r="BA237" s="39" t="s">
        <v>1716</v>
      </c>
      <c r="BC237" s="64">
        <f aca="true" t="shared" si="408" ref="BC237:BC257">AW237+AX237</f>
        <v>0</v>
      </c>
      <c r="BD237" s="64">
        <f aca="true" t="shared" si="409" ref="BD237:BD257">H237/(100-BE237)*100</f>
        <v>0</v>
      </c>
      <c r="BE237" s="64">
        <v>0</v>
      </c>
      <c r="BF237" s="64">
        <f aca="true" t="shared" si="410" ref="BF237:BF257">M237</f>
        <v>0</v>
      </c>
      <c r="BH237" s="62">
        <f aca="true" t="shared" si="411" ref="BH237:BH257">G237*AO237</f>
        <v>0</v>
      </c>
      <c r="BI237" s="62">
        <f aca="true" t="shared" si="412" ref="BI237:BI257">G237*AP237</f>
        <v>0</v>
      </c>
      <c r="BJ237" s="62">
        <f aca="true" t="shared" si="413" ref="BJ237:BJ257">G237*H237</f>
        <v>0</v>
      </c>
      <c r="BK237" s="62" t="s">
        <v>1725</v>
      </c>
      <c r="BL237" s="64">
        <v>776</v>
      </c>
    </row>
    <row r="238" spans="1:64" s="38" customFormat="1" ht="19.5" customHeight="1">
      <c r="A238" s="60" t="s">
        <v>207</v>
      </c>
      <c r="B238" s="61" t="s">
        <v>519</v>
      </c>
      <c r="C238" s="61" t="s">
        <v>734</v>
      </c>
      <c r="D238" s="142" t="s">
        <v>1253</v>
      </c>
      <c r="E238" s="143"/>
      <c r="F238" s="61" t="s">
        <v>1582</v>
      </c>
      <c r="G238" s="62">
        <v>924.4</v>
      </c>
      <c r="H238" s="62">
        <v>0</v>
      </c>
      <c r="I238" s="62">
        <f t="shared" si="388"/>
        <v>0</v>
      </c>
      <c r="J238" s="62">
        <f t="shared" si="389"/>
        <v>0</v>
      </c>
      <c r="K238" s="62">
        <f t="shared" si="390"/>
        <v>0</v>
      </c>
      <c r="L238" s="62">
        <v>0</v>
      </c>
      <c r="M238" s="62">
        <f t="shared" si="391"/>
        <v>0</v>
      </c>
      <c r="N238" s="63"/>
      <c r="O238" s="54"/>
      <c r="Z238" s="64">
        <f t="shared" si="392"/>
        <v>0</v>
      </c>
      <c r="AB238" s="64">
        <f t="shared" si="393"/>
        <v>0</v>
      </c>
      <c r="AC238" s="64">
        <f t="shared" si="394"/>
        <v>0</v>
      </c>
      <c r="AD238" s="64">
        <f t="shared" si="395"/>
        <v>0</v>
      </c>
      <c r="AE238" s="64">
        <f t="shared" si="396"/>
        <v>0</v>
      </c>
      <c r="AF238" s="64">
        <f t="shared" si="397"/>
        <v>0</v>
      </c>
      <c r="AG238" s="64">
        <f t="shared" si="398"/>
        <v>0</v>
      </c>
      <c r="AH238" s="64">
        <f t="shared" si="399"/>
        <v>0</v>
      </c>
      <c r="AI238" s="39" t="s">
        <v>519</v>
      </c>
      <c r="AJ238" s="62">
        <f t="shared" si="400"/>
        <v>0</v>
      </c>
      <c r="AK238" s="62">
        <f t="shared" si="401"/>
        <v>0</v>
      </c>
      <c r="AL238" s="62">
        <f t="shared" si="402"/>
        <v>0</v>
      </c>
      <c r="AN238" s="64">
        <v>21</v>
      </c>
      <c r="AO238" s="64">
        <f t="shared" si="403"/>
        <v>0</v>
      </c>
      <c r="AP238" s="64">
        <f t="shared" si="404"/>
        <v>0</v>
      </c>
      <c r="AQ238" s="65" t="s">
        <v>13</v>
      </c>
      <c r="AV238" s="64">
        <f t="shared" si="405"/>
        <v>0</v>
      </c>
      <c r="AW238" s="64">
        <f t="shared" si="406"/>
        <v>0</v>
      </c>
      <c r="AX238" s="64">
        <f t="shared" si="407"/>
        <v>0</v>
      </c>
      <c r="AY238" s="66" t="s">
        <v>1645</v>
      </c>
      <c r="AZ238" s="66" t="s">
        <v>1682</v>
      </c>
      <c r="BA238" s="39" t="s">
        <v>1716</v>
      </c>
      <c r="BC238" s="64">
        <f t="shared" si="408"/>
        <v>0</v>
      </c>
      <c r="BD238" s="64">
        <f t="shared" si="409"/>
        <v>0</v>
      </c>
      <c r="BE238" s="64">
        <v>0</v>
      </c>
      <c r="BF238" s="64">
        <f t="shared" si="410"/>
        <v>0</v>
      </c>
      <c r="BH238" s="62">
        <f t="shared" si="411"/>
        <v>0</v>
      </c>
      <c r="BI238" s="62">
        <f t="shared" si="412"/>
        <v>0</v>
      </c>
      <c r="BJ238" s="62">
        <f t="shared" si="413"/>
        <v>0</v>
      </c>
      <c r="BK238" s="62" t="s">
        <v>1725</v>
      </c>
      <c r="BL238" s="64">
        <v>776</v>
      </c>
    </row>
    <row r="239" spans="1:64" s="38" customFormat="1" ht="19.5" customHeight="1">
      <c r="A239" s="60" t="s">
        <v>208</v>
      </c>
      <c r="B239" s="61" t="s">
        <v>519</v>
      </c>
      <c r="C239" s="61" t="s">
        <v>735</v>
      </c>
      <c r="D239" s="142" t="s">
        <v>1254</v>
      </c>
      <c r="E239" s="143"/>
      <c r="F239" s="61" t="s">
        <v>1584</v>
      </c>
      <c r="G239" s="62">
        <v>114.72</v>
      </c>
      <c r="H239" s="62">
        <v>0</v>
      </c>
      <c r="I239" s="62">
        <f t="shared" si="388"/>
        <v>0</v>
      </c>
      <c r="J239" s="62">
        <f t="shared" si="389"/>
        <v>0</v>
      </c>
      <c r="K239" s="62">
        <f t="shared" si="390"/>
        <v>0</v>
      </c>
      <c r="L239" s="62">
        <v>0</v>
      </c>
      <c r="M239" s="62">
        <f t="shared" si="391"/>
        <v>0</v>
      </c>
      <c r="N239" s="63"/>
      <c r="O239" s="54"/>
      <c r="Z239" s="64">
        <f t="shared" si="392"/>
        <v>0</v>
      </c>
      <c r="AB239" s="64">
        <f t="shared" si="393"/>
        <v>0</v>
      </c>
      <c r="AC239" s="64">
        <f t="shared" si="394"/>
        <v>0</v>
      </c>
      <c r="AD239" s="64">
        <f t="shared" si="395"/>
        <v>0</v>
      </c>
      <c r="AE239" s="64">
        <f t="shared" si="396"/>
        <v>0</v>
      </c>
      <c r="AF239" s="64">
        <f t="shared" si="397"/>
        <v>0</v>
      </c>
      <c r="AG239" s="64">
        <f t="shared" si="398"/>
        <v>0</v>
      </c>
      <c r="AH239" s="64">
        <f t="shared" si="399"/>
        <v>0</v>
      </c>
      <c r="AI239" s="39" t="s">
        <v>519</v>
      </c>
      <c r="AJ239" s="62">
        <f t="shared" si="400"/>
        <v>0</v>
      </c>
      <c r="AK239" s="62">
        <f t="shared" si="401"/>
        <v>0</v>
      </c>
      <c r="AL239" s="62">
        <f t="shared" si="402"/>
        <v>0</v>
      </c>
      <c r="AN239" s="64">
        <v>21</v>
      </c>
      <c r="AO239" s="64">
        <f t="shared" si="403"/>
        <v>0</v>
      </c>
      <c r="AP239" s="64">
        <f t="shared" si="404"/>
        <v>0</v>
      </c>
      <c r="AQ239" s="65" t="s">
        <v>13</v>
      </c>
      <c r="AV239" s="64">
        <f t="shared" si="405"/>
        <v>0</v>
      </c>
      <c r="AW239" s="64">
        <f t="shared" si="406"/>
        <v>0</v>
      </c>
      <c r="AX239" s="64">
        <f t="shared" si="407"/>
        <v>0</v>
      </c>
      <c r="AY239" s="66" t="s">
        <v>1645</v>
      </c>
      <c r="AZ239" s="66" t="s">
        <v>1682</v>
      </c>
      <c r="BA239" s="39" t="s">
        <v>1716</v>
      </c>
      <c r="BC239" s="64">
        <f t="shared" si="408"/>
        <v>0</v>
      </c>
      <c r="BD239" s="64">
        <f t="shared" si="409"/>
        <v>0</v>
      </c>
      <c r="BE239" s="64">
        <v>0</v>
      </c>
      <c r="BF239" s="64">
        <f t="shared" si="410"/>
        <v>0</v>
      </c>
      <c r="BH239" s="62">
        <f t="shared" si="411"/>
        <v>0</v>
      </c>
      <c r="BI239" s="62">
        <f t="shared" si="412"/>
        <v>0</v>
      </c>
      <c r="BJ239" s="62">
        <f t="shared" si="413"/>
        <v>0</v>
      </c>
      <c r="BK239" s="62" t="s">
        <v>1725</v>
      </c>
      <c r="BL239" s="64">
        <v>776</v>
      </c>
    </row>
    <row r="240" spans="1:64" s="38" customFormat="1" ht="19.5" customHeight="1">
      <c r="A240" s="60" t="s">
        <v>209</v>
      </c>
      <c r="B240" s="61" t="s">
        <v>519</v>
      </c>
      <c r="C240" s="61" t="s">
        <v>736</v>
      </c>
      <c r="D240" s="142" t="s">
        <v>1255</v>
      </c>
      <c r="E240" s="143"/>
      <c r="F240" s="61" t="s">
        <v>1584</v>
      </c>
      <c r="G240" s="62">
        <v>114.72</v>
      </c>
      <c r="H240" s="62">
        <v>0</v>
      </c>
      <c r="I240" s="62">
        <f t="shared" si="388"/>
        <v>0</v>
      </c>
      <c r="J240" s="62">
        <f t="shared" si="389"/>
        <v>0</v>
      </c>
      <c r="K240" s="62">
        <f t="shared" si="390"/>
        <v>0</v>
      </c>
      <c r="L240" s="62">
        <v>0</v>
      </c>
      <c r="M240" s="62">
        <f t="shared" si="391"/>
        <v>0</v>
      </c>
      <c r="N240" s="63"/>
      <c r="O240" s="54"/>
      <c r="Z240" s="64">
        <f t="shared" si="392"/>
        <v>0</v>
      </c>
      <c r="AB240" s="64">
        <f t="shared" si="393"/>
        <v>0</v>
      </c>
      <c r="AC240" s="64">
        <f t="shared" si="394"/>
        <v>0</v>
      </c>
      <c r="AD240" s="64">
        <f t="shared" si="395"/>
        <v>0</v>
      </c>
      <c r="AE240" s="64">
        <f t="shared" si="396"/>
        <v>0</v>
      </c>
      <c r="AF240" s="64">
        <f t="shared" si="397"/>
        <v>0</v>
      </c>
      <c r="AG240" s="64">
        <f t="shared" si="398"/>
        <v>0</v>
      </c>
      <c r="AH240" s="64">
        <f t="shared" si="399"/>
        <v>0</v>
      </c>
      <c r="AI240" s="39" t="s">
        <v>519</v>
      </c>
      <c r="AJ240" s="62">
        <f t="shared" si="400"/>
        <v>0</v>
      </c>
      <c r="AK240" s="62">
        <f t="shared" si="401"/>
        <v>0</v>
      </c>
      <c r="AL240" s="62">
        <f t="shared" si="402"/>
        <v>0</v>
      </c>
      <c r="AN240" s="64">
        <v>21</v>
      </c>
      <c r="AO240" s="64">
        <f t="shared" si="403"/>
        <v>0</v>
      </c>
      <c r="AP240" s="64">
        <f t="shared" si="404"/>
        <v>0</v>
      </c>
      <c r="AQ240" s="65" t="s">
        <v>13</v>
      </c>
      <c r="AV240" s="64">
        <f t="shared" si="405"/>
        <v>0</v>
      </c>
      <c r="AW240" s="64">
        <f t="shared" si="406"/>
        <v>0</v>
      </c>
      <c r="AX240" s="64">
        <f t="shared" si="407"/>
        <v>0</v>
      </c>
      <c r="AY240" s="66" t="s">
        <v>1645</v>
      </c>
      <c r="AZ240" s="66" t="s">
        <v>1682</v>
      </c>
      <c r="BA240" s="39" t="s">
        <v>1716</v>
      </c>
      <c r="BC240" s="64">
        <f t="shared" si="408"/>
        <v>0</v>
      </c>
      <c r="BD240" s="64">
        <f t="shared" si="409"/>
        <v>0</v>
      </c>
      <c r="BE240" s="64">
        <v>0</v>
      </c>
      <c r="BF240" s="64">
        <f t="shared" si="410"/>
        <v>0</v>
      </c>
      <c r="BH240" s="62">
        <f t="shared" si="411"/>
        <v>0</v>
      </c>
      <c r="BI240" s="62">
        <f t="shared" si="412"/>
        <v>0</v>
      </c>
      <c r="BJ240" s="62">
        <f t="shared" si="413"/>
        <v>0</v>
      </c>
      <c r="BK240" s="62" t="s">
        <v>1725</v>
      </c>
      <c r="BL240" s="64">
        <v>776</v>
      </c>
    </row>
    <row r="241" spans="1:64" s="38" customFormat="1" ht="19.5" customHeight="1">
      <c r="A241" s="60" t="s">
        <v>210</v>
      </c>
      <c r="B241" s="61" t="s">
        <v>519</v>
      </c>
      <c r="C241" s="61" t="s">
        <v>737</v>
      </c>
      <c r="D241" s="142" t="s">
        <v>1256</v>
      </c>
      <c r="E241" s="143"/>
      <c r="F241" s="61" t="s">
        <v>1582</v>
      </c>
      <c r="G241" s="62">
        <v>924.4</v>
      </c>
      <c r="H241" s="62">
        <v>0</v>
      </c>
      <c r="I241" s="62">
        <f t="shared" si="388"/>
        <v>0</v>
      </c>
      <c r="J241" s="62">
        <f t="shared" si="389"/>
        <v>0</v>
      </c>
      <c r="K241" s="62">
        <f t="shared" si="390"/>
        <v>0</v>
      </c>
      <c r="L241" s="62">
        <v>0</v>
      </c>
      <c r="M241" s="62">
        <f t="shared" si="391"/>
        <v>0</v>
      </c>
      <c r="N241" s="63"/>
      <c r="O241" s="54"/>
      <c r="Z241" s="64">
        <f t="shared" si="392"/>
        <v>0</v>
      </c>
      <c r="AB241" s="64">
        <f t="shared" si="393"/>
        <v>0</v>
      </c>
      <c r="AC241" s="64">
        <f t="shared" si="394"/>
        <v>0</v>
      </c>
      <c r="AD241" s="64">
        <f t="shared" si="395"/>
        <v>0</v>
      </c>
      <c r="AE241" s="64">
        <f t="shared" si="396"/>
        <v>0</v>
      </c>
      <c r="AF241" s="64">
        <f t="shared" si="397"/>
        <v>0</v>
      </c>
      <c r="AG241" s="64">
        <f t="shared" si="398"/>
        <v>0</v>
      </c>
      <c r="AH241" s="64">
        <f t="shared" si="399"/>
        <v>0</v>
      </c>
      <c r="AI241" s="39" t="s">
        <v>519</v>
      </c>
      <c r="AJ241" s="62">
        <f t="shared" si="400"/>
        <v>0</v>
      </c>
      <c r="AK241" s="62">
        <f t="shared" si="401"/>
        <v>0</v>
      </c>
      <c r="AL241" s="62">
        <f t="shared" si="402"/>
        <v>0</v>
      </c>
      <c r="AN241" s="64">
        <v>21</v>
      </c>
      <c r="AO241" s="64">
        <f t="shared" si="403"/>
        <v>0</v>
      </c>
      <c r="AP241" s="64">
        <f t="shared" si="404"/>
        <v>0</v>
      </c>
      <c r="AQ241" s="65" t="s">
        <v>13</v>
      </c>
      <c r="AV241" s="64">
        <f t="shared" si="405"/>
        <v>0</v>
      </c>
      <c r="AW241" s="64">
        <f t="shared" si="406"/>
        <v>0</v>
      </c>
      <c r="AX241" s="64">
        <f t="shared" si="407"/>
        <v>0</v>
      </c>
      <c r="AY241" s="66" t="s">
        <v>1645</v>
      </c>
      <c r="AZ241" s="66" t="s">
        <v>1682</v>
      </c>
      <c r="BA241" s="39" t="s">
        <v>1716</v>
      </c>
      <c r="BC241" s="64">
        <f t="shared" si="408"/>
        <v>0</v>
      </c>
      <c r="BD241" s="64">
        <f t="shared" si="409"/>
        <v>0</v>
      </c>
      <c r="BE241" s="64">
        <v>0</v>
      </c>
      <c r="BF241" s="64">
        <f t="shared" si="410"/>
        <v>0</v>
      </c>
      <c r="BH241" s="62">
        <f t="shared" si="411"/>
        <v>0</v>
      </c>
      <c r="BI241" s="62">
        <f t="shared" si="412"/>
        <v>0</v>
      </c>
      <c r="BJ241" s="62">
        <f t="shared" si="413"/>
        <v>0</v>
      </c>
      <c r="BK241" s="62" t="s">
        <v>1725</v>
      </c>
      <c r="BL241" s="64">
        <v>776</v>
      </c>
    </row>
    <row r="242" spans="1:64" s="38" customFormat="1" ht="19.5" customHeight="1">
      <c r="A242" s="60" t="s">
        <v>211</v>
      </c>
      <c r="B242" s="61" t="s">
        <v>519</v>
      </c>
      <c r="C242" s="61" t="s">
        <v>738</v>
      </c>
      <c r="D242" s="142" t="s">
        <v>1257</v>
      </c>
      <c r="E242" s="143"/>
      <c r="F242" s="61" t="s">
        <v>1584</v>
      </c>
      <c r="G242" s="62">
        <v>114.72</v>
      </c>
      <c r="H242" s="62">
        <v>0</v>
      </c>
      <c r="I242" s="62">
        <f t="shared" si="388"/>
        <v>0</v>
      </c>
      <c r="J242" s="62">
        <f t="shared" si="389"/>
        <v>0</v>
      </c>
      <c r="K242" s="62">
        <f t="shared" si="390"/>
        <v>0</v>
      </c>
      <c r="L242" s="62">
        <v>0</v>
      </c>
      <c r="M242" s="62">
        <f t="shared" si="391"/>
        <v>0</v>
      </c>
      <c r="N242" s="63"/>
      <c r="O242" s="54"/>
      <c r="Z242" s="64">
        <f t="shared" si="392"/>
        <v>0</v>
      </c>
      <c r="AB242" s="64">
        <f t="shared" si="393"/>
        <v>0</v>
      </c>
      <c r="AC242" s="64">
        <f t="shared" si="394"/>
        <v>0</v>
      </c>
      <c r="AD242" s="64">
        <f t="shared" si="395"/>
        <v>0</v>
      </c>
      <c r="AE242" s="64">
        <f t="shared" si="396"/>
        <v>0</v>
      </c>
      <c r="AF242" s="64">
        <f t="shared" si="397"/>
        <v>0</v>
      </c>
      <c r="AG242" s="64">
        <f t="shared" si="398"/>
        <v>0</v>
      </c>
      <c r="AH242" s="64">
        <f t="shared" si="399"/>
        <v>0</v>
      </c>
      <c r="AI242" s="39" t="s">
        <v>519</v>
      </c>
      <c r="AJ242" s="62">
        <f t="shared" si="400"/>
        <v>0</v>
      </c>
      <c r="AK242" s="62">
        <f t="shared" si="401"/>
        <v>0</v>
      </c>
      <c r="AL242" s="62">
        <f t="shared" si="402"/>
        <v>0</v>
      </c>
      <c r="AN242" s="64">
        <v>21</v>
      </c>
      <c r="AO242" s="64">
        <f t="shared" si="403"/>
        <v>0</v>
      </c>
      <c r="AP242" s="64">
        <f t="shared" si="404"/>
        <v>0</v>
      </c>
      <c r="AQ242" s="65" t="s">
        <v>13</v>
      </c>
      <c r="AV242" s="64">
        <f t="shared" si="405"/>
        <v>0</v>
      </c>
      <c r="AW242" s="64">
        <f t="shared" si="406"/>
        <v>0</v>
      </c>
      <c r="AX242" s="64">
        <f t="shared" si="407"/>
        <v>0</v>
      </c>
      <c r="AY242" s="66" t="s">
        <v>1645</v>
      </c>
      <c r="AZ242" s="66" t="s">
        <v>1682</v>
      </c>
      <c r="BA242" s="39" t="s">
        <v>1716</v>
      </c>
      <c r="BC242" s="64">
        <f t="shared" si="408"/>
        <v>0</v>
      </c>
      <c r="BD242" s="64">
        <f t="shared" si="409"/>
        <v>0</v>
      </c>
      <c r="BE242" s="64">
        <v>0</v>
      </c>
      <c r="BF242" s="64">
        <f t="shared" si="410"/>
        <v>0</v>
      </c>
      <c r="BH242" s="62">
        <f t="shared" si="411"/>
        <v>0</v>
      </c>
      <c r="BI242" s="62">
        <f t="shared" si="412"/>
        <v>0</v>
      </c>
      <c r="BJ242" s="62">
        <f t="shared" si="413"/>
        <v>0</v>
      </c>
      <c r="BK242" s="62" t="s">
        <v>1725</v>
      </c>
      <c r="BL242" s="64">
        <v>776</v>
      </c>
    </row>
    <row r="243" spans="1:64" s="38" customFormat="1" ht="19.5" customHeight="1">
      <c r="A243" s="60" t="s">
        <v>212</v>
      </c>
      <c r="B243" s="61" t="s">
        <v>519</v>
      </c>
      <c r="C243" s="61" t="s">
        <v>739</v>
      </c>
      <c r="D243" s="142" t="s">
        <v>1258</v>
      </c>
      <c r="E243" s="143"/>
      <c r="F243" s="61" t="s">
        <v>1584</v>
      </c>
      <c r="G243" s="62">
        <v>114.72</v>
      </c>
      <c r="H243" s="62">
        <v>0</v>
      </c>
      <c r="I243" s="62">
        <f t="shared" si="388"/>
        <v>0</v>
      </c>
      <c r="J243" s="62">
        <f t="shared" si="389"/>
        <v>0</v>
      </c>
      <c r="K243" s="62">
        <f t="shared" si="390"/>
        <v>0</v>
      </c>
      <c r="L243" s="62">
        <v>0</v>
      </c>
      <c r="M243" s="62">
        <f t="shared" si="391"/>
        <v>0</v>
      </c>
      <c r="N243" s="63"/>
      <c r="O243" s="54"/>
      <c r="Z243" s="64">
        <f t="shared" si="392"/>
        <v>0</v>
      </c>
      <c r="AB243" s="64">
        <f t="shared" si="393"/>
        <v>0</v>
      </c>
      <c r="AC243" s="64">
        <f t="shared" si="394"/>
        <v>0</v>
      </c>
      <c r="AD243" s="64">
        <f t="shared" si="395"/>
        <v>0</v>
      </c>
      <c r="AE243" s="64">
        <f t="shared" si="396"/>
        <v>0</v>
      </c>
      <c r="AF243" s="64">
        <f t="shared" si="397"/>
        <v>0</v>
      </c>
      <c r="AG243" s="64">
        <f t="shared" si="398"/>
        <v>0</v>
      </c>
      <c r="AH243" s="64">
        <f t="shared" si="399"/>
        <v>0</v>
      </c>
      <c r="AI243" s="39" t="s">
        <v>519</v>
      </c>
      <c r="AJ243" s="62">
        <f t="shared" si="400"/>
        <v>0</v>
      </c>
      <c r="AK243" s="62">
        <f t="shared" si="401"/>
        <v>0</v>
      </c>
      <c r="AL243" s="62">
        <f t="shared" si="402"/>
        <v>0</v>
      </c>
      <c r="AN243" s="64">
        <v>21</v>
      </c>
      <c r="AO243" s="64">
        <f t="shared" si="403"/>
        <v>0</v>
      </c>
      <c r="AP243" s="64">
        <f t="shared" si="404"/>
        <v>0</v>
      </c>
      <c r="AQ243" s="65" t="s">
        <v>13</v>
      </c>
      <c r="AV243" s="64">
        <f t="shared" si="405"/>
        <v>0</v>
      </c>
      <c r="AW243" s="64">
        <f t="shared" si="406"/>
        <v>0</v>
      </c>
      <c r="AX243" s="64">
        <f t="shared" si="407"/>
        <v>0</v>
      </c>
      <c r="AY243" s="66" t="s">
        <v>1645</v>
      </c>
      <c r="AZ243" s="66" t="s">
        <v>1682</v>
      </c>
      <c r="BA243" s="39" t="s">
        <v>1716</v>
      </c>
      <c r="BC243" s="64">
        <f t="shared" si="408"/>
        <v>0</v>
      </c>
      <c r="BD243" s="64">
        <f t="shared" si="409"/>
        <v>0</v>
      </c>
      <c r="BE243" s="64">
        <v>0</v>
      </c>
      <c r="BF243" s="64">
        <f t="shared" si="410"/>
        <v>0</v>
      </c>
      <c r="BH243" s="62">
        <f t="shared" si="411"/>
        <v>0</v>
      </c>
      <c r="BI243" s="62">
        <f t="shared" si="412"/>
        <v>0</v>
      </c>
      <c r="BJ243" s="62">
        <f t="shared" si="413"/>
        <v>0</v>
      </c>
      <c r="BK243" s="62" t="s">
        <v>1725</v>
      </c>
      <c r="BL243" s="64">
        <v>776</v>
      </c>
    </row>
    <row r="244" spans="1:64" s="38" customFormat="1" ht="19.5" customHeight="1">
      <c r="A244" s="60" t="s">
        <v>213</v>
      </c>
      <c r="B244" s="61" t="s">
        <v>519</v>
      </c>
      <c r="C244" s="61" t="s">
        <v>740</v>
      </c>
      <c r="D244" s="142" t="s">
        <v>1259</v>
      </c>
      <c r="E244" s="143"/>
      <c r="F244" s="61" t="s">
        <v>1582</v>
      </c>
      <c r="G244" s="62">
        <v>924.4</v>
      </c>
      <c r="H244" s="62">
        <v>0</v>
      </c>
      <c r="I244" s="62">
        <f t="shared" si="388"/>
        <v>0</v>
      </c>
      <c r="J244" s="62">
        <f t="shared" si="389"/>
        <v>0</v>
      </c>
      <c r="K244" s="62">
        <f t="shared" si="390"/>
        <v>0</v>
      </c>
      <c r="L244" s="62">
        <v>0</v>
      </c>
      <c r="M244" s="62">
        <f t="shared" si="391"/>
        <v>0</v>
      </c>
      <c r="N244" s="63"/>
      <c r="O244" s="54"/>
      <c r="Z244" s="64">
        <f t="shared" si="392"/>
        <v>0</v>
      </c>
      <c r="AB244" s="64">
        <f t="shared" si="393"/>
        <v>0</v>
      </c>
      <c r="AC244" s="64">
        <f t="shared" si="394"/>
        <v>0</v>
      </c>
      <c r="AD244" s="64">
        <f t="shared" si="395"/>
        <v>0</v>
      </c>
      <c r="AE244" s="64">
        <f t="shared" si="396"/>
        <v>0</v>
      </c>
      <c r="AF244" s="64">
        <f t="shared" si="397"/>
        <v>0</v>
      </c>
      <c r="AG244" s="64">
        <f t="shared" si="398"/>
        <v>0</v>
      </c>
      <c r="AH244" s="64">
        <f t="shared" si="399"/>
        <v>0</v>
      </c>
      <c r="AI244" s="39" t="s">
        <v>519</v>
      </c>
      <c r="AJ244" s="62">
        <f t="shared" si="400"/>
        <v>0</v>
      </c>
      <c r="AK244" s="62">
        <f t="shared" si="401"/>
        <v>0</v>
      </c>
      <c r="AL244" s="62">
        <f t="shared" si="402"/>
        <v>0</v>
      </c>
      <c r="AN244" s="64">
        <v>21</v>
      </c>
      <c r="AO244" s="64">
        <f t="shared" si="403"/>
        <v>0</v>
      </c>
      <c r="AP244" s="64">
        <f t="shared" si="404"/>
        <v>0</v>
      </c>
      <c r="AQ244" s="65" t="s">
        <v>13</v>
      </c>
      <c r="AV244" s="64">
        <f t="shared" si="405"/>
        <v>0</v>
      </c>
      <c r="AW244" s="64">
        <f t="shared" si="406"/>
        <v>0</v>
      </c>
      <c r="AX244" s="64">
        <f t="shared" si="407"/>
        <v>0</v>
      </c>
      <c r="AY244" s="66" t="s">
        <v>1645</v>
      </c>
      <c r="AZ244" s="66" t="s">
        <v>1682</v>
      </c>
      <c r="BA244" s="39" t="s">
        <v>1716</v>
      </c>
      <c r="BC244" s="64">
        <f t="shared" si="408"/>
        <v>0</v>
      </c>
      <c r="BD244" s="64">
        <f t="shared" si="409"/>
        <v>0</v>
      </c>
      <c r="BE244" s="64">
        <v>0</v>
      </c>
      <c r="BF244" s="64">
        <f t="shared" si="410"/>
        <v>0</v>
      </c>
      <c r="BH244" s="62">
        <f t="shared" si="411"/>
        <v>0</v>
      </c>
      <c r="BI244" s="62">
        <f t="shared" si="412"/>
        <v>0</v>
      </c>
      <c r="BJ244" s="62">
        <f t="shared" si="413"/>
        <v>0</v>
      </c>
      <c r="BK244" s="62" t="s">
        <v>1725</v>
      </c>
      <c r="BL244" s="64">
        <v>776</v>
      </c>
    </row>
    <row r="245" spans="1:64" s="38" customFormat="1" ht="19.5" customHeight="1">
      <c r="A245" s="60" t="s">
        <v>214</v>
      </c>
      <c r="B245" s="61" t="s">
        <v>519</v>
      </c>
      <c r="C245" s="61" t="s">
        <v>741</v>
      </c>
      <c r="D245" s="142" t="s">
        <v>1260</v>
      </c>
      <c r="E245" s="143"/>
      <c r="F245" s="61" t="s">
        <v>1584</v>
      </c>
      <c r="G245" s="62">
        <v>114.72</v>
      </c>
      <c r="H245" s="62">
        <v>0</v>
      </c>
      <c r="I245" s="62">
        <f t="shared" si="388"/>
        <v>0</v>
      </c>
      <c r="J245" s="62">
        <f t="shared" si="389"/>
        <v>0</v>
      </c>
      <c r="K245" s="62">
        <f t="shared" si="390"/>
        <v>0</v>
      </c>
      <c r="L245" s="62">
        <v>0</v>
      </c>
      <c r="M245" s="62">
        <f t="shared" si="391"/>
        <v>0</v>
      </c>
      <c r="N245" s="63"/>
      <c r="O245" s="54"/>
      <c r="Z245" s="64">
        <f t="shared" si="392"/>
        <v>0</v>
      </c>
      <c r="AB245" s="64">
        <f t="shared" si="393"/>
        <v>0</v>
      </c>
      <c r="AC245" s="64">
        <f t="shared" si="394"/>
        <v>0</v>
      </c>
      <c r="AD245" s="64">
        <f t="shared" si="395"/>
        <v>0</v>
      </c>
      <c r="AE245" s="64">
        <f t="shared" si="396"/>
        <v>0</v>
      </c>
      <c r="AF245" s="64">
        <f t="shared" si="397"/>
        <v>0</v>
      </c>
      <c r="AG245" s="64">
        <f t="shared" si="398"/>
        <v>0</v>
      </c>
      <c r="AH245" s="64">
        <f t="shared" si="399"/>
        <v>0</v>
      </c>
      <c r="AI245" s="39" t="s">
        <v>519</v>
      </c>
      <c r="AJ245" s="62">
        <f t="shared" si="400"/>
        <v>0</v>
      </c>
      <c r="AK245" s="62">
        <f t="shared" si="401"/>
        <v>0</v>
      </c>
      <c r="AL245" s="62">
        <f t="shared" si="402"/>
        <v>0</v>
      </c>
      <c r="AN245" s="64">
        <v>21</v>
      </c>
      <c r="AO245" s="64">
        <f t="shared" si="403"/>
        <v>0</v>
      </c>
      <c r="AP245" s="64">
        <f t="shared" si="404"/>
        <v>0</v>
      </c>
      <c r="AQ245" s="65" t="s">
        <v>13</v>
      </c>
      <c r="AV245" s="64">
        <f t="shared" si="405"/>
        <v>0</v>
      </c>
      <c r="AW245" s="64">
        <f t="shared" si="406"/>
        <v>0</v>
      </c>
      <c r="AX245" s="64">
        <f t="shared" si="407"/>
        <v>0</v>
      </c>
      <c r="AY245" s="66" t="s">
        <v>1645</v>
      </c>
      <c r="AZ245" s="66" t="s">
        <v>1682</v>
      </c>
      <c r="BA245" s="39" t="s">
        <v>1716</v>
      </c>
      <c r="BC245" s="64">
        <f t="shared" si="408"/>
        <v>0</v>
      </c>
      <c r="BD245" s="64">
        <f t="shared" si="409"/>
        <v>0</v>
      </c>
      <c r="BE245" s="64">
        <v>0</v>
      </c>
      <c r="BF245" s="64">
        <f t="shared" si="410"/>
        <v>0</v>
      </c>
      <c r="BH245" s="62">
        <f t="shared" si="411"/>
        <v>0</v>
      </c>
      <c r="BI245" s="62">
        <f t="shared" si="412"/>
        <v>0</v>
      </c>
      <c r="BJ245" s="62">
        <f t="shared" si="413"/>
        <v>0</v>
      </c>
      <c r="BK245" s="62" t="s">
        <v>1725</v>
      </c>
      <c r="BL245" s="64">
        <v>776</v>
      </c>
    </row>
    <row r="246" spans="1:64" s="38" customFormat="1" ht="19.5" customHeight="1">
      <c r="A246" s="60" t="s">
        <v>215</v>
      </c>
      <c r="B246" s="61" t="s">
        <v>519</v>
      </c>
      <c r="C246" s="61" t="s">
        <v>742</v>
      </c>
      <c r="D246" s="142" t="s">
        <v>1261</v>
      </c>
      <c r="E246" s="143"/>
      <c r="F246" s="61" t="s">
        <v>1584</v>
      </c>
      <c r="G246" s="62">
        <v>114.72</v>
      </c>
      <c r="H246" s="62">
        <v>0</v>
      </c>
      <c r="I246" s="62">
        <f t="shared" si="388"/>
        <v>0</v>
      </c>
      <c r="J246" s="62">
        <f t="shared" si="389"/>
        <v>0</v>
      </c>
      <c r="K246" s="62">
        <f t="shared" si="390"/>
        <v>0</v>
      </c>
      <c r="L246" s="62">
        <v>0</v>
      </c>
      <c r="M246" s="62">
        <f t="shared" si="391"/>
        <v>0</v>
      </c>
      <c r="N246" s="63"/>
      <c r="O246" s="54"/>
      <c r="Z246" s="64">
        <f t="shared" si="392"/>
        <v>0</v>
      </c>
      <c r="AB246" s="64">
        <f t="shared" si="393"/>
        <v>0</v>
      </c>
      <c r="AC246" s="64">
        <f t="shared" si="394"/>
        <v>0</v>
      </c>
      <c r="AD246" s="64">
        <f t="shared" si="395"/>
        <v>0</v>
      </c>
      <c r="AE246" s="64">
        <f t="shared" si="396"/>
        <v>0</v>
      </c>
      <c r="AF246" s="64">
        <f t="shared" si="397"/>
        <v>0</v>
      </c>
      <c r="AG246" s="64">
        <f t="shared" si="398"/>
        <v>0</v>
      </c>
      <c r="AH246" s="64">
        <f t="shared" si="399"/>
        <v>0</v>
      </c>
      <c r="AI246" s="39" t="s">
        <v>519</v>
      </c>
      <c r="AJ246" s="62">
        <f t="shared" si="400"/>
        <v>0</v>
      </c>
      <c r="AK246" s="62">
        <f t="shared" si="401"/>
        <v>0</v>
      </c>
      <c r="AL246" s="62">
        <f t="shared" si="402"/>
        <v>0</v>
      </c>
      <c r="AN246" s="64">
        <v>21</v>
      </c>
      <c r="AO246" s="64">
        <f t="shared" si="403"/>
        <v>0</v>
      </c>
      <c r="AP246" s="64">
        <f t="shared" si="404"/>
        <v>0</v>
      </c>
      <c r="AQ246" s="65" t="s">
        <v>13</v>
      </c>
      <c r="AV246" s="64">
        <f t="shared" si="405"/>
        <v>0</v>
      </c>
      <c r="AW246" s="64">
        <f t="shared" si="406"/>
        <v>0</v>
      </c>
      <c r="AX246" s="64">
        <f t="shared" si="407"/>
        <v>0</v>
      </c>
      <c r="AY246" s="66" t="s">
        <v>1645</v>
      </c>
      <c r="AZ246" s="66" t="s">
        <v>1682</v>
      </c>
      <c r="BA246" s="39" t="s">
        <v>1716</v>
      </c>
      <c r="BC246" s="64">
        <f t="shared" si="408"/>
        <v>0</v>
      </c>
      <c r="BD246" s="64">
        <f t="shared" si="409"/>
        <v>0</v>
      </c>
      <c r="BE246" s="64">
        <v>0</v>
      </c>
      <c r="BF246" s="64">
        <f t="shared" si="410"/>
        <v>0</v>
      </c>
      <c r="BH246" s="62">
        <f t="shared" si="411"/>
        <v>0</v>
      </c>
      <c r="BI246" s="62">
        <f t="shared" si="412"/>
        <v>0</v>
      </c>
      <c r="BJ246" s="62">
        <f t="shared" si="413"/>
        <v>0</v>
      </c>
      <c r="BK246" s="62" t="s">
        <v>1725</v>
      </c>
      <c r="BL246" s="64">
        <v>776</v>
      </c>
    </row>
    <row r="247" spans="1:64" s="38" customFormat="1" ht="19.5" customHeight="1">
      <c r="A247" s="60" t="s">
        <v>216</v>
      </c>
      <c r="B247" s="61" t="s">
        <v>519</v>
      </c>
      <c r="C247" s="61" t="s">
        <v>743</v>
      </c>
      <c r="D247" s="142" t="s">
        <v>1262</v>
      </c>
      <c r="E247" s="143"/>
      <c r="F247" s="61" t="s">
        <v>1582</v>
      </c>
      <c r="G247" s="62">
        <v>924.4</v>
      </c>
      <c r="H247" s="62">
        <v>0</v>
      </c>
      <c r="I247" s="62">
        <f t="shared" si="388"/>
        <v>0</v>
      </c>
      <c r="J247" s="62">
        <f t="shared" si="389"/>
        <v>0</v>
      </c>
      <c r="K247" s="62">
        <f t="shared" si="390"/>
        <v>0</v>
      </c>
      <c r="L247" s="62">
        <v>0</v>
      </c>
      <c r="M247" s="62">
        <f t="shared" si="391"/>
        <v>0</v>
      </c>
      <c r="N247" s="63"/>
      <c r="O247" s="54"/>
      <c r="Z247" s="64">
        <f t="shared" si="392"/>
        <v>0</v>
      </c>
      <c r="AB247" s="64">
        <f t="shared" si="393"/>
        <v>0</v>
      </c>
      <c r="AC247" s="64">
        <f t="shared" si="394"/>
        <v>0</v>
      </c>
      <c r="AD247" s="64">
        <f t="shared" si="395"/>
        <v>0</v>
      </c>
      <c r="AE247" s="64">
        <f t="shared" si="396"/>
        <v>0</v>
      </c>
      <c r="AF247" s="64">
        <f t="shared" si="397"/>
        <v>0</v>
      </c>
      <c r="AG247" s="64">
        <f t="shared" si="398"/>
        <v>0</v>
      </c>
      <c r="AH247" s="64">
        <f t="shared" si="399"/>
        <v>0</v>
      </c>
      <c r="AI247" s="39" t="s">
        <v>519</v>
      </c>
      <c r="AJ247" s="62">
        <f t="shared" si="400"/>
        <v>0</v>
      </c>
      <c r="AK247" s="62">
        <f t="shared" si="401"/>
        <v>0</v>
      </c>
      <c r="AL247" s="62">
        <f t="shared" si="402"/>
        <v>0</v>
      </c>
      <c r="AN247" s="64">
        <v>21</v>
      </c>
      <c r="AO247" s="64">
        <f t="shared" si="403"/>
        <v>0</v>
      </c>
      <c r="AP247" s="64">
        <f t="shared" si="404"/>
        <v>0</v>
      </c>
      <c r="AQ247" s="65" t="s">
        <v>13</v>
      </c>
      <c r="AV247" s="64">
        <f t="shared" si="405"/>
        <v>0</v>
      </c>
      <c r="AW247" s="64">
        <f t="shared" si="406"/>
        <v>0</v>
      </c>
      <c r="AX247" s="64">
        <f t="shared" si="407"/>
        <v>0</v>
      </c>
      <c r="AY247" s="66" t="s">
        <v>1645</v>
      </c>
      <c r="AZ247" s="66" t="s">
        <v>1682</v>
      </c>
      <c r="BA247" s="39" t="s">
        <v>1716</v>
      </c>
      <c r="BC247" s="64">
        <f t="shared" si="408"/>
        <v>0</v>
      </c>
      <c r="BD247" s="64">
        <f t="shared" si="409"/>
        <v>0</v>
      </c>
      <c r="BE247" s="64">
        <v>0</v>
      </c>
      <c r="BF247" s="64">
        <f t="shared" si="410"/>
        <v>0</v>
      </c>
      <c r="BH247" s="62">
        <f t="shared" si="411"/>
        <v>0</v>
      </c>
      <c r="BI247" s="62">
        <f t="shared" si="412"/>
        <v>0</v>
      </c>
      <c r="BJ247" s="62">
        <f t="shared" si="413"/>
        <v>0</v>
      </c>
      <c r="BK247" s="62" t="s">
        <v>1725</v>
      </c>
      <c r="BL247" s="64">
        <v>776</v>
      </c>
    </row>
    <row r="248" spans="1:64" s="38" customFormat="1" ht="19.5" customHeight="1">
      <c r="A248" s="60" t="s">
        <v>217</v>
      </c>
      <c r="B248" s="61" t="s">
        <v>519</v>
      </c>
      <c r="C248" s="61" t="s">
        <v>744</v>
      </c>
      <c r="D248" s="142" t="s">
        <v>1263</v>
      </c>
      <c r="E248" s="143"/>
      <c r="F248" s="61" t="s">
        <v>1582</v>
      </c>
      <c r="G248" s="62">
        <v>924.4</v>
      </c>
      <c r="H248" s="62">
        <v>0</v>
      </c>
      <c r="I248" s="62">
        <f t="shared" si="388"/>
        <v>0</v>
      </c>
      <c r="J248" s="62">
        <f t="shared" si="389"/>
        <v>0</v>
      </c>
      <c r="K248" s="62">
        <f t="shared" si="390"/>
        <v>0</v>
      </c>
      <c r="L248" s="62">
        <v>0</v>
      </c>
      <c r="M248" s="62">
        <f t="shared" si="391"/>
        <v>0</v>
      </c>
      <c r="N248" s="63"/>
      <c r="O248" s="54"/>
      <c r="Z248" s="64">
        <f t="shared" si="392"/>
        <v>0</v>
      </c>
      <c r="AB248" s="64">
        <f t="shared" si="393"/>
        <v>0</v>
      </c>
      <c r="AC248" s="64">
        <f t="shared" si="394"/>
        <v>0</v>
      </c>
      <c r="AD248" s="64">
        <f t="shared" si="395"/>
        <v>0</v>
      </c>
      <c r="AE248" s="64">
        <f t="shared" si="396"/>
        <v>0</v>
      </c>
      <c r="AF248" s="64">
        <f t="shared" si="397"/>
        <v>0</v>
      </c>
      <c r="AG248" s="64">
        <f t="shared" si="398"/>
        <v>0</v>
      </c>
      <c r="AH248" s="64">
        <f t="shared" si="399"/>
        <v>0</v>
      </c>
      <c r="AI248" s="39" t="s">
        <v>519</v>
      </c>
      <c r="AJ248" s="62">
        <f t="shared" si="400"/>
        <v>0</v>
      </c>
      <c r="AK248" s="62">
        <f t="shared" si="401"/>
        <v>0</v>
      </c>
      <c r="AL248" s="62">
        <f t="shared" si="402"/>
        <v>0</v>
      </c>
      <c r="AN248" s="64">
        <v>21</v>
      </c>
      <c r="AO248" s="64">
        <f t="shared" si="403"/>
        <v>0</v>
      </c>
      <c r="AP248" s="64">
        <f t="shared" si="404"/>
        <v>0</v>
      </c>
      <c r="AQ248" s="65" t="s">
        <v>13</v>
      </c>
      <c r="AV248" s="64">
        <f t="shared" si="405"/>
        <v>0</v>
      </c>
      <c r="AW248" s="64">
        <f t="shared" si="406"/>
        <v>0</v>
      </c>
      <c r="AX248" s="64">
        <f t="shared" si="407"/>
        <v>0</v>
      </c>
      <c r="AY248" s="66" t="s">
        <v>1645</v>
      </c>
      <c r="AZ248" s="66" t="s">
        <v>1682</v>
      </c>
      <c r="BA248" s="39" t="s">
        <v>1716</v>
      </c>
      <c r="BC248" s="64">
        <f t="shared" si="408"/>
        <v>0</v>
      </c>
      <c r="BD248" s="64">
        <f t="shared" si="409"/>
        <v>0</v>
      </c>
      <c r="BE248" s="64">
        <v>0</v>
      </c>
      <c r="BF248" s="64">
        <f t="shared" si="410"/>
        <v>0</v>
      </c>
      <c r="BH248" s="62">
        <f t="shared" si="411"/>
        <v>0</v>
      </c>
      <c r="BI248" s="62">
        <f t="shared" si="412"/>
        <v>0</v>
      </c>
      <c r="BJ248" s="62">
        <f t="shared" si="413"/>
        <v>0</v>
      </c>
      <c r="BK248" s="62" t="s">
        <v>1725</v>
      </c>
      <c r="BL248" s="64">
        <v>776</v>
      </c>
    </row>
    <row r="249" spans="1:64" s="38" customFormat="1" ht="19.5" customHeight="1">
      <c r="A249" s="60" t="s">
        <v>218</v>
      </c>
      <c r="B249" s="61" t="s">
        <v>519</v>
      </c>
      <c r="C249" s="61" t="s">
        <v>745</v>
      </c>
      <c r="D249" s="142" t="s">
        <v>1264</v>
      </c>
      <c r="E249" s="143"/>
      <c r="F249" s="61" t="s">
        <v>1582</v>
      </c>
      <c r="G249" s="62">
        <v>916.906</v>
      </c>
      <c r="H249" s="62">
        <v>0</v>
      </c>
      <c r="I249" s="62">
        <f t="shared" si="388"/>
        <v>0</v>
      </c>
      <c r="J249" s="62">
        <f t="shared" si="389"/>
        <v>0</v>
      </c>
      <c r="K249" s="62">
        <f t="shared" si="390"/>
        <v>0</v>
      </c>
      <c r="L249" s="62">
        <v>0</v>
      </c>
      <c r="M249" s="62">
        <f t="shared" si="391"/>
        <v>0</v>
      </c>
      <c r="N249" s="63"/>
      <c r="O249" s="54"/>
      <c r="Z249" s="64">
        <f t="shared" si="392"/>
        <v>0</v>
      </c>
      <c r="AB249" s="64">
        <f t="shared" si="393"/>
        <v>0</v>
      </c>
      <c r="AC249" s="64">
        <f t="shared" si="394"/>
        <v>0</v>
      </c>
      <c r="AD249" s="64">
        <f t="shared" si="395"/>
        <v>0</v>
      </c>
      <c r="AE249" s="64">
        <f t="shared" si="396"/>
        <v>0</v>
      </c>
      <c r="AF249" s="64">
        <f t="shared" si="397"/>
        <v>0</v>
      </c>
      <c r="AG249" s="64">
        <f t="shared" si="398"/>
        <v>0</v>
      </c>
      <c r="AH249" s="64">
        <f t="shared" si="399"/>
        <v>0</v>
      </c>
      <c r="AI249" s="39" t="s">
        <v>519</v>
      </c>
      <c r="AJ249" s="62">
        <f t="shared" si="400"/>
        <v>0</v>
      </c>
      <c r="AK249" s="62">
        <f t="shared" si="401"/>
        <v>0</v>
      </c>
      <c r="AL249" s="62">
        <f t="shared" si="402"/>
        <v>0</v>
      </c>
      <c r="AN249" s="64">
        <v>21</v>
      </c>
      <c r="AO249" s="64">
        <f t="shared" si="403"/>
        <v>0</v>
      </c>
      <c r="AP249" s="64">
        <f t="shared" si="404"/>
        <v>0</v>
      </c>
      <c r="AQ249" s="65" t="s">
        <v>13</v>
      </c>
      <c r="AV249" s="64">
        <f t="shared" si="405"/>
        <v>0</v>
      </c>
      <c r="AW249" s="64">
        <f t="shared" si="406"/>
        <v>0</v>
      </c>
      <c r="AX249" s="64">
        <f t="shared" si="407"/>
        <v>0</v>
      </c>
      <c r="AY249" s="66" t="s">
        <v>1645</v>
      </c>
      <c r="AZ249" s="66" t="s">
        <v>1682</v>
      </c>
      <c r="BA249" s="39" t="s">
        <v>1716</v>
      </c>
      <c r="BC249" s="64">
        <f t="shared" si="408"/>
        <v>0</v>
      </c>
      <c r="BD249" s="64">
        <f t="shared" si="409"/>
        <v>0</v>
      </c>
      <c r="BE249" s="64">
        <v>0</v>
      </c>
      <c r="BF249" s="64">
        <f t="shared" si="410"/>
        <v>0</v>
      </c>
      <c r="BH249" s="62">
        <f t="shared" si="411"/>
        <v>0</v>
      </c>
      <c r="BI249" s="62">
        <f t="shared" si="412"/>
        <v>0</v>
      </c>
      <c r="BJ249" s="62">
        <f t="shared" si="413"/>
        <v>0</v>
      </c>
      <c r="BK249" s="62" t="s">
        <v>1725</v>
      </c>
      <c r="BL249" s="64">
        <v>776</v>
      </c>
    </row>
    <row r="250" spans="1:64" s="38" customFormat="1" ht="19.5" customHeight="1">
      <c r="A250" s="60" t="s">
        <v>219</v>
      </c>
      <c r="B250" s="61" t="s">
        <v>519</v>
      </c>
      <c r="C250" s="61" t="s">
        <v>746</v>
      </c>
      <c r="D250" s="142" t="s">
        <v>1265</v>
      </c>
      <c r="E250" s="143"/>
      <c r="F250" s="61" t="s">
        <v>1582</v>
      </c>
      <c r="G250" s="62">
        <v>890.2</v>
      </c>
      <c r="H250" s="62">
        <v>0</v>
      </c>
      <c r="I250" s="62">
        <f t="shared" si="388"/>
        <v>0</v>
      </c>
      <c r="J250" s="62">
        <f t="shared" si="389"/>
        <v>0</v>
      </c>
      <c r="K250" s="62">
        <f t="shared" si="390"/>
        <v>0</v>
      </c>
      <c r="L250" s="62">
        <v>0</v>
      </c>
      <c r="M250" s="62">
        <f t="shared" si="391"/>
        <v>0</v>
      </c>
      <c r="N250" s="63"/>
      <c r="O250" s="54"/>
      <c r="Z250" s="64">
        <f t="shared" si="392"/>
        <v>0</v>
      </c>
      <c r="AB250" s="64">
        <f t="shared" si="393"/>
        <v>0</v>
      </c>
      <c r="AC250" s="64">
        <f t="shared" si="394"/>
        <v>0</v>
      </c>
      <c r="AD250" s="64">
        <f t="shared" si="395"/>
        <v>0</v>
      </c>
      <c r="AE250" s="64">
        <f t="shared" si="396"/>
        <v>0</v>
      </c>
      <c r="AF250" s="64">
        <f t="shared" si="397"/>
        <v>0</v>
      </c>
      <c r="AG250" s="64">
        <f t="shared" si="398"/>
        <v>0</v>
      </c>
      <c r="AH250" s="64">
        <f t="shared" si="399"/>
        <v>0</v>
      </c>
      <c r="AI250" s="39" t="s">
        <v>519</v>
      </c>
      <c r="AJ250" s="62">
        <f t="shared" si="400"/>
        <v>0</v>
      </c>
      <c r="AK250" s="62">
        <f t="shared" si="401"/>
        <v>0</v>
      </c>
      <c r="AL250" s="62">
        <f t="shared" si="402"/>
        <v>0</v>
      </c>
      <c r="AN250" s="64">
        <v>21</v>
      </c>
      <c r="AO250" s="64">
        <f t="shared" si="403"/>
        <v>0</v>
      </c>
      <c r="AP250" s="64">
        <f t="shared" si="404"/>
        <v>0</v>
      </c>
      <c r="AQ250" s="65" t="s">
        <v>13</v>
      </c>
      <c r="AV250" s="64">
        <f t="shared" si="405"/>
        <v>0</v>
      </c>
      <c r="AW250" s="64">
        <f t="shared" si="406"/>
        <v>0</v>
      </c>
      <c r="AX250" s="64">
        <f t="shared" si="407"/>
        <v>0</v>
      </c>
      <c r="AY250" s="66" t="s">
        <v>1645</v>
      </c>
      <c r="AZ250" s="66" t="s">
        <v>1682</v>
      </c>
      <c r="BA250" s="39" t="s">
        <v>1716</v>
      </c>
      <c r="BC250" s="64">
        <f t="shared" si="408"/>
        <v>0</v>
      </c>
      <c r="BD250" s="64">
        <f t="shared" si="409"/>
        <v>0</v>
      </c>
      <c r="BE250" s="64">
        <v>0</v>
      </c>
      <c r="BF250" s="64">
        <f t="shared" si="410"/>
        <v>0</v>
      </c>
      <c r="BH250" s="62">
        <f t="shared" si="411"/>
        <v>0</v>
      </c>
      <c r="BI250" s="62">
        <f t="shared" si="412"/>
        <v>0</v>
      </c>
      <c r="BJ250" s="62">
        <f t="shared" si="413"/>
        <v>0</v>
      </c>
      <c r="BK250" s="62" t="s">
        <v>1725</v>
      </c>
      <c r="BL250" s="64">
        <v>776</v>
      </c>
    </row>
    <row r="251" spans="1:64" s="38" customFormat="1" ht="19.5" customHeight="1">
      <c r="A251" s="60" t="s">
        <v>220</v>
      </c>
      <c r="B251" s="61" t="s">
        <v>519</v>
      </c>
      <c r="C251" s="61" t="s">
        <v>747</v>
      </c>
      <c r="D251" s="142" t="s">
        <v>1266</v>
      </c>
      <c r="E251" s="143"/>
      <c r="F251" s="61" t="s">
        <v>1584</v>
      </c>
      <c r="G251" s="62">
        <v>114.72</v>
      </c>
      <c r="H251" s="62">
        <v>0</v>
      </c>
      <c r="I251" s="62">
        <f t="shared" si="388"/>
        <v>0</v>
      </c>
      <c r="J251" s="62">
        <f t="shared" si="389"/>
        <v>0</v>
      </c>
      <c r="K251" s="62">
        <f t="shared" si="390"/>
        <v>0</v>
      </c>
      <c r="L251" s="62">
        <v>0</v>
      </c>
      <c r="M251" s="62">
        <f t="shared" si="391"/>
        <v>0</v>
      </c>
      <c r="N251" s="63"/>
      <c r="O251" s="54"/>
      <c r="Z251" s="64">
        <f t="shared" si="392"/>
        <v>0</v>
      </c>
      <c r="AB251" s="64">
        <f t="shared" si="393"/>
        <v>0</v>
      </c>
      <c r="AC251" s="64">
        <f t="shared" si="394"/>
        <v>0</v>
      </c>
      <c r="AD251" s="64">
        <f t="shared" si="395"/>
        <v>0</v>
      </c>
      <c r="AE251" s="64">
        <f t="shared" si="396"/>
        <v>0</v>
      </c>
      <c r="AF251" s="64">
        <f t="shared" si="397"/>
        <v>0</v>
      </c>
      <c r="AG251" s="64">
        <f t="shared" si="398"/>
        <v>0</v>
      </c>
      <c r="AH251" s="64">
        <f t="shared" si="399"/>
        <v>0</v>
      </c>
      <c r="AI251" s="39" t="s">
        <v>519</v>
      </c>
      <c r="AJ251" s="62">
        <f t="shared" si="400"/>
        <v>0</v>
      </c>
      <c r="AK251" s="62">
        <f t="shared" si="401"/>
        <v>0</v>
      </c>
      <c r="AL251" s="62">
        <f t="shared" si="402"/>
        <v>0</v>
      </c>
      <c r="AN251" s="64">
        <v>21</v>
      </c>
      <c r="AO251" s="64">
        <f t="shared" si="403"/>
        <v>0</v>
      </c>
      <c r="AP251" s="64">
        <f t="shared" si="404"/>
        <v>0</v>
      </c>
      <c r="AQ251" s="65" t="s">
        <v>13</v>
      </c>
      <c r="AV251" s="64">
        <f t="shared" si="405"/>
        <v>0</v>
      </c>
      <c r="AW251" s="64">
        <f t="shared" si="406"/>
        <v>0</v>
      </c>
      <c r="AX251" s="64">
        <f t="shared" si="407"/>
        <v>0</v>
      </c>
      <c r="AY251" s="66" t="s">
        <v>1645</v>
      </c>
      <c r="AZ251" s="66" t="s">
        <v>1682</v>
      </c>
      <c r="BA251" s="39" t="s">
        <v>1716</v>
      </c>
      <c r="BC251" s="64">
        <f t="shared" si="408"/>
        <v>0</v>
      </c>
      <c r="BD251" s="64">
        <f t="shared" si="409"/>
        <v>0</v>
      </c>
      <c r="BE251" s="64">
        <v>0</v>
      </c>
      <c r="BF251" s="64">
        <f t="shared" si="410"/>
        <v>0</v>
      </c>
      <c r="BH251" s="62">
        <f t="shared" si="411"/>
        <v>0</v>
      </c>
      <c r="BI251" s="62">
        <f t="shared" si="412"/>
        <v>0</v>
      </c>
      <c r="BJ251" s="62">
        <f t="shared" si="413"/>
        <v>0</v>
      </c>
      <c r="BK251" s="62" t="s">
        <v>1725</v>
      </c>
      <c r="BL251" s="64">
        <v>776</v>
      </c>
    </row>
    <row r="252" spans="1:64" s="38" customFormat="1" ht="19.5" customHeight="1">
      <c r="A252" s="60" t="s">
        <v>221</v>
      </c>
      <c r="B252" s="61" t="s">
        <v>519</v>
      </c>
      <c r="C252" s="61" t="s">
        <v>745</v>
      </c>
      <c r="D252" s="142" t="s">
        <v>1264</v>
      </c>
      <c r="E252" s="143"/>
      <c r="F252" s="61" t="s">
        <v>1582</v>
      </c>
      <c r="G252" s="108">
        <v>60.228</v>
      </c>
      <c r="H252" s="62">
        <v>0</v>
      </c>
      <c r="I252" s="62">
        <f t="shared" si="388"/>
        <v>0</v>
      </c>
      <c r="J252" s="62">
        <f t="shared" si="389"/>
        <v>0</v>
      </c>
      <c r="K252" s="62">
        <f t="shared" si="390"/>
        <v>0</v>
      </c>
      <c r="L252" s="62">
        <v>0</v>
      </c>
      <c r="M252" s="62">
        <f t="shared" si="391"/>
        <v>0</v>
      </c>
      <c r="N252" s="63"/>
      <c r="O252" s="54"/>
      <c r="Z252" s="64">
        <f t="shared" si="392"/>
        <v>0</v>
      </c>
      <c r="AB252" s="64">
        <f t="shared" si="393"/>
        <v>0</v>
      </c>
      <c r="AC252" s="64">
        <f t="shared" si="394"/>
        <v>0</v>
      </c>
      <c r="AD252" s="64">
        <f t="shared" si="395"/>
        <v>0</v>
      </c>
      <c r="AE252" s="64">
        <f t="shared" si="396"/>
        <v>0</v>
      </c>
      <c r="AF252" s="64">
        <f t="shared" si="397"/>
        <v>0</v>
      </c>
      <c r="AG252" s="64">
        <f t="shared" si="398"/>
        <v>0</v>
      </c>
      <c r="AH252" s="64">
        <f t="shared" si="399"/>
        <v>0</v>
      </c>
      <c r="AI252" s="39" t="s">
        <v>519</v>
      </c>
      <c r="AJ252" s="62">
        <f t="shared" si="400"/>
        <v>0</v>
      </c>
      <c r="AK252" s="62">
        <f t="shared" si="401"/>
        <v>0</v>
      </c>
      <c r="AL252" s="62">
        <f t="shared" si="402"/>
        <v>0</v>
      </c>
      <c r="AN252" s="64">
        <v>21</v>
      </c>
      <c r="AO252" s="64">
        <f t="shared" si="403"/>
        <v>0</v>
      </c>
      <c r="AP252" s="64">
        <f t="shared" si="404"/>
        <v>0</v>
      </c>
      <c r="AQ252" s="65" t="s">
        <v>13</v>
      </c>
      <c r="AV252" s="64">
        <f t="shared" si="405"/>
        <v>0</v>
      </c>
      <c r="AW252" s="64">
        <f t="shared" si="406"/>
        <v>0</v>
      </c>
      <c r="AX252" s="64">
        <f t="shared" si="407"/>
        <v>0</v>
      </c>
      <c r="AY252" s="66" t="s">
        <v>1645</v>
      </c>
      <c r="AZ252" s="66" t="s">
        <v>1682</v>
      </c>
      <c r="BA252" s="39" t="s">
        <v>1716</v>
      </c>
      <c r="BC252" s="64">
        <f t="shared" si="408"/>
        <v>0</v>
      </c>
      <c r="BD252" s="64">
        <f t="shared" si="409"/>
        <v>0</v>
      </c>
      <c r="BE252" s="64">
        <v>0</v>
      </c>
      <c r="BF252" s="64">
        <f t="shared" si="410"/>
        <v>0</v>
      </c>
      <c r="BH252" s="62">
        <f t="shared" si="411"/>
        <v>0</v>
      </c>
      <c r="BI252" s="62">
        <f t="shared" si="412"/>
        <v>0</v>
      </c>
      <c r="BJ252" s="62">
        <f t="shared" si="413"/>
        <v>0</v>
      </c>
      <c r="BK252" s="62" t="s">
        <v>1725</v>
      </c>
      <c r="BL252" s="64">
        <v>776</v>
      </c>
    </row>
    <row r="253" spans="1:64" s="38" customFormat="1" ht="19.5" customHeight="1">
      <c r="A253" s="60" t="s">
        <v>222</v>
      </c>
      <c r="B253" s="61" t="s">
        <v>519</v>
      </c>
      <c r="C253" s="61" t="s">
        <v>748</v>
      </c>
      <c r="D253" s="142" t="s">
        <v>1267</v>
      </c>
      <c r="E253" s="143"/>
      <c r="F253" s="61" t="s">
        <v>1584</v>
      </c>
      <c r="G253" s="62">
        <v>114.72</v>
      </c>
      <c r="H253" s="62">
        <v>0</v>
      </c>
      <c r="I253" s="62">
        <f t="shared" si="388"/>
        <v>0</v>
      </c>
      <c r="J253" s="62">
        <f t="shared" si="389"/>
        <v>0</v>
      </c>
      <c r="K253" s="62">
        <f t="shared" si="390"/>
        <v>0</v>
      </c>
      <c r="L253" s="62">
        <v>0</v>
      </c>
      <c r="M253" s="62">
        <f t="shared" si="391"/>
        <v>0</v>
      </c>
      <c r="N253" s="63"/>
      <c r="O253" s="54"/>
      <c r="Z253" s="64">
        <f t="shared" si="392"/>
        <v>0</v>
      </c>
      <c r="AB253" s="64">
        <f t="shared" si="393"/>
        <v>0</v>
      </c>
      <c r="AC253" s="64">
        <f t="shared" si="394"/>
        <v>0</v>
      </c>
      <c r="AD253" s="64">
        <f t="shared" si="395"/>
        <v>0</v>
      </c>
      <c r="AE253" s="64">
        <f t="shared" si="396"/>
        <v>0</v>
      </c>
      <c r="AF253" s="64">
        <f t="shared" si="397"/>
        <v>0</v>
      </c>
      <c r="AG253" s="64">
        <f t="shared" si="398"/>
        <v>0</v>
      </c>
      <c r="AH253" s="64">
        <f t="shared" si="399"/>
        <v>0</v>
      </c>
      <c r="AI253" s="39" t="s">
        <v>519</v>
      </c>
      <c r="AJ253" s="62">
        <f t="shared" si="400"/>
        <v>0</v>
      </c>
      <c r="AK253" s="62">
        <f t="shared" si="401"/>
        <v>0</v>
      </c>
      <c r="AL253" s="62">
        <f t="shared" si="402"/>
        <v>0</v>
      </c>
      <c r="AN253" s="64">
        <v>21</v>
      </c>
      <c r="AO253" s="64">
        <f t="shared" si="403"/>
        <v>0</v>
      </c>
      <c r="AP253" s="64">
        <f t="shared" si="404"/>
        <v>0</v>
      </c>
      <c r="AQ253" s="65" t="s">
        <v>13</v>
      </c>
      <c r="AV253" s="64">
        <f t="shared" si="405"/>
        <v>0</v>
      </c>
      <c r="AW253" s="64">
        <f t="shared" si="406"/>
        <v>0</v>
      </c>
      <c r="AX253" s="64">
        <f t="shared" si="407"/>
        <v>0</v>
      </c>
      <c r="AY253" s="66" t="s">
        <v>1645</v>
      </c>
      <c r="AZ253" s="66" t="s">
        <v>1682</v>
      </c>
      <c r="BA253" s="39" t="s">
        <v>1716</v>
      </c>
      <c r="BC253" s="64">
        <f t="shared" si="408"/>
        <v>0</v>
      </c>
      <c r="BD253" s="64">
        <f t="shared" si="409"/>
        <v>0</v>
      </c>
      <c r="BE253" s="64">
        <v>0</v>
      </c>
      <c r="BF253" s="64">
        <f t="shared" si="410"/>
        <v>0</v>
      </c>
      <c r="BH253" s="62">
        <f t="shared" si="411"/>
        <v>0</v>
      </c>
      <c r="BI253" s="62">
        <f t="shared" si="412"/>
        <v>0</v>
      </c>
      <c r="BJ253" s="62">
        <f t="shared" si="413"/>
        <v>0</v>
      </c>
      <c r="BK253" s="62" t="s">
        <v>1725</v>
      </c>
      <c r="BL253" s="64">
        <v>776</v>
      </c>
    </row>
    <row r="254" spans="1:64" s="38" customFormat="1" ht="19.5" customHeight="1">
      <c r="A254" s="60" t="s">
        <v>223</v>
      </c>
      <c r="B254" s="61" t="s">
        <v>519</v>
      </c>
      <c r="C254" s="61" t="s">
        <v>749</v>
      </c>
      <c r="D254" s="142" t="s">
        <v>1268</v>
      </c>
      <c r="E254" s="143"/>
      <c r="F254" s="61" t="s">
        <v>1584</v>
      </c>
      <c r="G254" s="62">
        <v>448.562</v>
      </c>
      <c r="H254" s="62">
        <v>0</v>
      </c>
      <c r="I254" s="62">
        <f t="shared" si="388"/>
        <v>0</v>
      </c>
      <c r="J254" s="62">
        <f t="shared" si="389"/>
        <v>0</v>
      </c>
      <c r="K254" s="62">
        <f t="shared" si="390"/>
        <v>0</v>
      </c>
      <c r="L254" s="62">
        <v>0</v>
      </c>
      <c r="M254" s="62">
        <f t="shared" si="391"/>
        <v>0</v>
      </c>
      <c r="N254" s="63"/>
      <c r="O254" s="54"/>
      <c r="Z254" s="64">
        <f t="shared" si="392"/>
        <v>0</v>
      </c>
      <c r="AB254" s="64">
        <f t="shared" si="393"/>
        <v>0</v>
      </c>
      <c r="AC254" s="64">
        <f t="shared" si="394"/>
        <v>0</v>
      </c>
      <c r="AD254" s="64">
        <f t="shared" si="395"/>
        <v>0</v>
      </c>
      <c r="AE254" s="64">
        <f t="shared" si="396"/>
        <v>0</v>
      </c>
      <c r="AF254" s="64">
        <f t="shared" si="397"/>
        <v>0</v>
      </c>
      <c r="AG254" s="64">
        <f t="shared" si="398"/>
        <v>0</v>
      </c>
      <c r="AH254" s="64">
        <f t="shared" si="399"/>
        <v>0</v>
      </c>
      <c r="AI254" s="39" t="s">
        <v>519</v>
      </c>
      <c r="AJ254" s="62">
        <f t="shared" si="400"/>
        <v>0</v>
      </c>
      <c r="AK254" s="62">
        <f t="shared" si="401"/>
        <v>0</v>
      </c>
      <c r="AL254" s="62">
        <f t="shared" si="402"/>
        <v>0</v>
      </c>
      <c r="AN254" s="64">
        <v>21</v>
      </c>
      <c r="AO254" s="64">
        <f t="shared" si="403"/>
        <v>0</v>
      </c>
      <c r="AP254" s="64">
        <f t="shared" si="404"/>
        <v>0</v>
      </c>
      <c r="AQ254" s="65" t="s">
        <v>13</v>
      </c>
      <c r="AV254" s="64">
        <f t="shared" si="405"/>
        <v>0</v>
      </c>
      <c r="AW254" s="64">
        <f t="shared" si="406"/>
        <v>0</v>
      </c>
      <c r="AX254" s="64">
        <f t="shared" si="407"/>
        <v>0</v>
      </c>
      <c r="AY254" s="66" t="s">
        <v>1645</v>
      </c>
      <c r="AZ254" s="66" t="s">
        <v>1682</v>
      </c>
      <c r="BA254" s="39" t="s">
        <v>1716</v>
      </c>
      <c r="BC254" s="64">
        <f t="shared" si="408"/>
        <v>0</v>
      </c>
      <c r="BD254" s="64">
        <f t="shared" si="409"/>
        <v>0</v>
      </c>
      <c r="BE254" s="64">
        <v>0</v>
      </c>
      <c r="BF254" s="64">
        <f t="shared" si="410"/>
        <v>0</v>
      </c>
      <c r="BH254" s="62">
        <f t="shared" si="411"/>
        <v>0</v>
      </c>
      <c r="BI254" s="62">
        <f t="shared" si="412"/>
        <v>0</v>
      </c>
      <c r="BJ254" s="62">
        <f t="shared" si="413"/>
        <v>0</v>
      </c>
      <c r="BK254" s="62" t="s">
        <v>1725</v>
      </c>
      <c r="BL254" s="64">
        <v>776</v>
      </c>
    </row>
    <row r="255" spans="1:64" s="38" customFormat="1" ht="19.5" customHeight="1">
      <c r="A255" s="60" t="s">
        <v>224</v>
      </c>
      <c r="B255" s="61" t="s">
        <v>519</v>
      </c>
      <c r="C255" s="61" t="s">
        <v>750</v>
      </c>
      <c r="D255" s="142" t="s">
        <v>1269</v>
      </c>
      <c r="E255" s="143"/>
      <c r="F255" s="61" t="s">
        <v>1584</v>
      </c>
      <c r="G255" s="62">
        <v>473.56</v>
      </c>
      <c r="H255" s="62">
        <v>0</v>
      </c>
      <c r="I255" s="62">
        <f t="shared" si="388"/>
        <v>0</v>
      </c>
      <c r="J255" s="62">
        <f t="shared" si="389"/>
        <v>0</v>
      </c>
      <c r="K255" s="62">
        <f t="shared" si="390"/>
        <v>0</v>
      </c>
      <c r="L255" s="62">
        <v>0</v>
      </c>
      <c r="M255" s="62">
        <f t="shared" si="391"/>
        <v>0</v>
      </c>
      <c r="N255" s="63"/>
      <c r="O255" s="54"/>
      <c r="Z255" s="64">
        <f t="shared" si="392"/>
        <v>0</v>
      </c>
      <c r="AB255" s="64">
        <f t="shared" si="393"/>
        <v>0</v>
      </c>
      <c r="AC255" s="64">
        <f t="shared" si="394"/>
        <v>0</v>
      </c>
      <c r="AD255" s="64">
        <f t="shared" si="395"/>
        <v>0</v>
      </c>
      <c r="AE255" s="64">
        <f t="shared" si="396"/>
        <v>0</v>
      </c>
      <c r="AF255" s="64">
        <f t="shared" si="397"/>
        <v>0</v>
      </c>
      <c r="AG255" s="64">
        <f t="shared" si="398"/>
        <v>0</v>
      </c>
      <c r="AH255" s="64">
        <f t="shared" si="399"/>
        <v>0</v>
      </c>
      <c r="AI255" s="39" t="s">
        <v>519</v>
      </c>
      <c r="AJ255" s="62">
        <f t="shared" si="400"/>
        <v>0</v>
      </c>
      <c r="AK255" s="62">
        <f t="shared" si="401"/>
        <v>0</v>
      </c>
      <c r="AL255" s="62">
        <f t="shared" si="402"/>
        <v>0</v>
      </c>
      <c r="AN255" s="64">
        <v>21</v>
      </c>
      <c r="AO255" s="64">
        <f t="shared" si="403"/>
        <v>0</v>
      </c>
      <c r="AP255" s="64">
        <f t="shared" si="404"/>
        <v>0</v>
      </c>
      <c r="AQ255" s="65" t="s">
        <v>13</v>
      </c>
      <c r="AV255" s="64">
        <f t="shared" si="405"/>
        <v>0</v>
      </c>
      <c r="AW255" s="64">
        <f t="shared" si="406"/>
        <v>0</v>
      </c>
      <c r="AX255" s="64">
        <f t="shared" si="407"/>
        <v>0</v>
      </c>
      <c r="AY255" s="66" t="s">
        <v>1645</v>
      </c>
      <c r="AZ255" s="66" t="s">
        <v>1682</v>
      </c>
      <c r="BA255" s="39" t="s">
        <v>1716</v>
      </c>
      <c r="BC255" s="64">
        <f t="shared" si="408"/>
        <v>0</v>
      </c>
      <c r="BD255" s="64">
        <f t="shared" si="409"/>
        <v>0</v>
      </c>
      <c r="BE255" s="64">
        <v>0</v>
      </c>
      <c r="BF255" s="64">
        <f t="shared" si="410"/>
        <v>0</v>
      </c>
      <c r="BH255" s="62">
        <f t="shared" si="411"/>
        <v>0</v>
      </c>
      <c r="BI255" s="62">
        <f t="shared" si="412"/>
        <v>0</v>
      </c>
      <c r="BJ255" s="62">
        <f t="shared" si="413"/>
        <v>0</v>
      </c>
      <c r="BK255" s="62" t="s">
        <v>1725</v>
      </c>
      <c r="BL255" s="64">
        <v>776</v>
      </c>
    </row>
    <row r="256" spans="1:64" s="38" customFormat="1" ht="19.5" customHeight="1">
      <c r="A256" s="60" t="s">
        <v>225</v>
      </c>
      <c r="B256" s="61" t="s">
        <v>519</v>
      </c>
      <c r="C256" s="61" t="s">
        <v>751</v>
      </c>
      <c r="D256" s="142" t="s">
        <v>1270</v>
      </c>
      <c r="E256" s="143"/>
      <c r="F256" s="61" t="s">
        <v>1583</v>
      </c>
      <c r="G256" s="62">
        <v>198.8952</v>
      </c>
      <c r="H256" s="62">
        <v>0</v>
      </c>
      <c r="I256" s="62">
        <f t="shared" si="388"/>
        <v>0</v>
      </c>
      <c r="J256" s="62">
        <f t="shared" si="389"/>
        <v>0</v>
      </c>
      <c r="K256" s="62">
        <f t="shared" si="390"/>
        <v>0</v>
      </c>
      <c r="L256" s="62">
        <v>0</v>
      </c>
      <c r="M256" s="62">
        <f t="shared" si="391"/>
        <v>0</v>
      </c>
      <c r="N256" s="63"/>
      <c r="O256" s="54"/>
      <c r="Z256" s="64">
        <f t="shared" si="392"/>
        <v>0</v>
      </c>
      <c r="AB256" s="64">
        <f t="shared" si="393"/>
        <v>0</v>
      </c>
      <c r="AC256" s="64">
        <f t="shared" si="394"/>
        <v>0</v>
      </c>
      <c r="AD256" s="64">
        <f t="shared" si="395"/>
        <v>0</v>
      </c>
      <c r="AE256" s="64">
        <f t="shared" si="396"/>
        <v>0</v>
      </c>
      <c r="AF256" s="64">
        <f t="shared" si="397"/>
        <v>0</v>
      </c>
      <c r="AG256" s="64">
        <f t="shared" si="398"/>
        <v>0</v>
      </c>
      <c r="AH256" s="64">
        <f t="shared" si="399"/>
        <v>0</v>
      </c>
      <c r="AI256" s="39" t="s">
        <v>519</v>
      </c>
      <c r="AJ256" s="62">
        <f t="shared" si="400"/>
        <v>0</v>
      </c>
      <c r="AK256" s="62">
        <f t="shared" si="401"/>
        <v>0</v>
      </c>
      <c r="AL256" s="62">
        <f t="shared" si="402"/>
        <v>0</v>
      </c>
      <c r="AN256" s="64">
        <v>21</v>
      </c>
      <c r="AO256" s="64">
        <f t="shared" si="403"/>
        <v>0</v>
      </c>
      <c r="AP256" s="64">
        <f t="shared" si="404"/>
        <v>0</v>
      </c>
      <c r="AQ256" s="65" t="s">
        <v>13</v>
      </c>
      <c r="AV256" s="64">
        <f t="shared" si="405"/>
        <v>0</v>
      </c>
      <c r="AW256" s="64">
        <f t="shared" si="406"/>
        <v>0</v>
      </c>
      <c r="AX256" s="64">
        <f t="shared" si="407"/>
        <v>0</v>
      </c>
      <c r="AY256" s="66" t="s">
        <v>1645</v>
      </c>
      <c r="AZ256" s="66" t="s">
        <v>1682</v>
      </c>
      <c r="BA256" s="39" t="s">
        <v>1716</v>
      </c>
      <c r="BC256" s="64">
        <f t="shared" si="408"/>
        <v>0</v>
      </c>
      <c r="BD256" s="64">
        <f t="shared" si="409"/>
        <v>0</v>
      </c>
      <c r="BE256" s="64">
        <v>0</v>
      </c>
      <c r="BF256" s="64">
        <f t="shared" si="410"/>
        <v>0</v>
      </c>
      <c r="BH256" s="62">
        <f t="shared" si="411"/>
        <v>0</v>
      </c>
      <c r="BI256" s="62">
        <f t="shared" si="412"/>
        <v>0</v>
      </c>
      <c r="BJ256" s="62">
        <f t="shared" si="413"/>
        <v>0</v>
      </c>
      <c r="BK256" s="62" t="s">
        <v>1725</v>
      </c>
      <c r="BL256" s="64">
        <v>776</v>
      </c>
    </row>
    <row r="257" spans="1:64" s="38" customFormat="1" ht="19.5" customHeight="1">
      <c r="A257" s="60" t="s">
        <v>226</v>
      </c>
      <c r="B257" s="61" t="s">
        <v>519</v>
      </c>
      <c r="C257" s="61" t="s">
        <v>622</v>
      </c>
      <c r="D257" s="142" t="s">
        <v>1140</v>
      </c>
      <c r="E257" s="143"/>
      <c r="F257" s="61" t="s">
        <v>1586</v>
      </c>
      <c r="G257" s="62">
        <v>7.63</v>
      </c>
      <c r="H257" s="62">
        <v>0</v>
      </c>
      <c r="I257" s="62">
        <f t="shared" si="388"/>
        <v>0</v>
      </c>
      <c r="J257" s="62">
        <f t="shared" si="389"/>
        <v>0</v>
      </c>
      <c r="K257" s="62">
        <f t="shared" si="390"/>
        <v>0</v>
      </c>
      <c r="L257" s="62">
        <v>0</v>
      </c>
      <c r="M257" s="62">
        <f t="shared" si="391"/>
        <v>0</v>
      </c>
      <c r="N257" s="63" t="s">
        <v>1611</v>
      </c>
      <c r="O257" s="54"/>
      <c r="Z257" s="64">
        <f t="shared" si="392"/>
        <v>0</v>
      </c>
      <c r="AB257" s="64">
        <f t="shared" si="393"/>
        <v>0</v>
      </c>
      <c r="AC257" s="64">
        <f t="shared" si="394"/>
        <v>0</v>
      </c>
      <c r="AD257" s="64">
        <f t="shared" si="395"/>
        <v>0</v>
      </c>
      <c r="AE257" s="64">
        <f t="shared" si="396"/>
        <v>0</v>
      </c>
      <c r="AF257" s="64">
        <f t="shared" si="397"/>
        <v>0</v>
      </c>
      <c r="AG257" s="64">
        <f t="shared" si="398"/>
        <v>0</v>
      </c>
      <c r="AH257" s="64">
        <f t="shared" si="399"/>
        <v>0</v>
      </c>
      <c r="AI257" s="39" t="s">
        <v>519</v>
      </c>
      <c r="AJ257" s="62">
        <f t="shared" si="400"/>
        <v>0</v>
      </c>
      <c r="AK257" s="62">
        <f t="shared" si="401"/>
        <v>0</v>
      </c>
      <c r="AL257" s="62">
        <f t="shared" si="402"/>
        <v>0</v>
      </c>
      <c r="AN257" s="64">
        <v>21</v>
      </c>
      <c r="AO257" s="64">
        <f t="shared" si="403"/>
        <v>0</v>
      </c>
      <c r="AP257" s="64">
        <f t="shared" si="404"/>
        <v>0</v>
      </c>
      <c r="AQ257" s="65" t="s">
        <v>11</v>
      </c>
      <c r="AV257" s="64">
        <f t="shared" si="405"/>
        <v>0</v>
      </c>
      <c r="AW257" s="64">
        <f t="shared" si="406"/>
        <v>0</v>
      </c>
      <c r="AX257" s="64">
        <f t="shared" si="407"/>
        <v>0</v>
      </c>
      <c r="AY257" s="66" t="s">
        <v>1645</v>
      </c>
      <c r="AZ257" s="66" t="s">
        <v>1682</v>
      </c>
      <c r="BA257" s="39" t="s">
        <v>1716</v>
      </c>
      <c r="BC257" s="64">
        <f t="shared" si="408"/>
        <v>0</v>
      </c>
      <c r="BD257" s="64">
        <f t="shared" si="409"/>
        <v>0</v>
      </c>
      <c r="BE257" s="64">
        <v>0</v>
      </c>
      <c r="BF257" s="64">
        <f t="shared" si="410"/>
        <v>0</v>
      </c>
      <c r="BH257" s="62">
        <f t="shared" si="411"/>
        <v>0</v>
      </c>
      <c r="BI257" s="62">
        <f t="shared" si="412"/>
        <v>0</v>
      </c>
      <c r="BJ257" s="62">
        <f t="shared" si="413"/>
        <v>0</v>
      </c>
      <c r="BK257" s="62" t="s">
        <v>1725</v>
      </c>
      <c r="BL257" s="64">
        <v>776</v>
      </c>
    </row>
    <row r="258" spans="1:47" s="38" customFormat="1" ht="19.5" customHeight="1">
      <c r="A258" s="55"/>
      <c r="B258" s="56" t="s">
        <v>519</v>
      </c>
      <c r="C258" s="56" t="s">
        <v>752</v>
      </c>
      <c r="D258" s="140" t="s">
        <v>1271</v>
      </c>
      <c r="E258" s="141"/>
      <c r="F258" s="57" t="s">
        <v>6</v>
      </c>
      <c r="G258" s="57" t="s">
        <v>6</v>
      </c>
      <c r="H258" s="57" t="s">
        <v>6</v>
      </c>
      <c r="I258" s="58">
        <f>SUM(I259:I266)</f>
        <v>0</v>
      </c>
      <c r="J258" s="58">
        <f>SUM(J259:J266)</f>
        <v>0</v>
      </c>
      <c r="K258" s="58">
        <f>SUM(K259:K266)</f>
        <v>0</v>
      </c>
      <c r="L258" s="39"/>
      <c r="M258" s="58">
        <f>SUM(M259:M266)</f>
        <v>0</v>
      </c>
      <c r="N258" s="59"/>
      <c r="O258" s="54"/>
      <c r="AI258" s="39" t="s">
        <v>519</v>
      </c>
      <c r="AS258" s="58">
        <f>SUM(AJ259:AJ266)</f>
        <v>0</v>
      </c>
      <c r="AT258" s="58">
        <f>SUM(AK259:AK266)</f>
        <v>0</v>
      </c>
      <c r="AU258" s="58">
        <f>SUM(AL259:AL266)</f>
        <v>0</v>
      </c>
    </row>
    <row r="259" spans="1:64" s="38" customFormat="1" ht="19.5" customHeight="1">
      <c r="A259" s="60" t="s">
        <v>227</v>
      </c>
      <c r="B259" s="61" t="s">
        <v>519</v>
      </c>
      <c r="C259" s="61" t="s">
        <v>753</v>
      </c>
      <c r="D259" s="142" t="s">
        <v>1272</v>
      </c>
      <c r="E259" s="143"/>
      <c r="F259" s="61" t="s">
        <v>1582</v>
      </c>
      <c r="G259" s="62">
        <v>156.6825</v>
      </c>
      <c r="H259" s="62">
        <v>0</v>
      </c>
      <c r="I259" s="62">
        <f aca="true" t="shared" si="414" ref="I259:I266">G259*AO259</f>
        <v>0</v>
      </c>
      <c r="J259" s="62">
        <f aca="true" t="shared" si="415" ref="J259:J266">G259*AP259</f>
        <v>0</v>
      </c>
      <c r="K259" s="62">
        <f aca="true" t="shared" si="416" ref="K259:K266">G259*H259</f>
        <v>0</v>
      </c>
      <c r="L259" s="62">
        <v>0</v>
      </c>
      <c r="M259" s="62">
        <f aca="true" t="shared" si="417" ref="M259:M266">G259*L259</f>
        <v>0</v>
      </c>
      <c r="N259" s="63"/>
      <c r="O259" s="54"/>
      <c r="Z259" s="64">
        <f aca="true" t="shared" si="418" ref="Z259:Z266">IF(AQ259="5",BJ259,0)</f>
        <v>0</v>
      </c>
      <c r="AB259" s="64">
        <f aca="true" t="shared" si="419" ref="AB259:AB266">IF(AQ259="1",BH259,0)</f>
        <v>0</v>
      </c>
      <c r="AC259" s="64">
        <f aca="true" t="shared" si="420" ref="AC259:AC266">IF(AQ259="1",BI259,0)</f>
        <v>0</v>
      </c>
      <c r="AD259" s="64">
        <f aca="true" t="shared" si="421" ref="AD259:AD266">IF(AQ259="7",BH259,0)</f>
        <v>0</v>
      </c>
      <c r="AE259" s="64">
        <f aca="true" t="shared" si="422" ref="AE259:AE266">IF(AQ259="7",BI259,0)</f>
        <v>0</v>
      </c>
      <c r="AF259" s="64">
        <f aca="true" t="shared" si="423" ref="AF259:AF266">IF(AQ259="2",BH259,0)</f>
        <v>0</v>
      </c>
      <c r="AG259" s="64">
        <f aca="true" t="shared" si="424" ref="AG259:AG266">IF(AQ259="2",BI259,0)</f>
        <v>0</v>
      </c>
      <c r="AH259" s="64">
        <f aca="true" t="shared" si="425" ref="AH259:AH266">IF(AQ259="0",BJ259,0)</f>
        <v>0</v>
      </c>
      <c r="AI259" s="39" t="s">
        <v>519</v>
      </c>
      <c r="AJ259" s="62">
        <f aca="true" t="shared" si="426" ref="AJ259:AJ266">IF(AN259=0,K259,0)</f>
        <v>0</v>
      </c>
      <c r="AK259" s="62">
        <f aca="true" t="shared" si="427" ref="AK259:AK266">IF(AN259=15,K259,0)</f>
        <v>0</v>
      </c>
      <c r="AL259" s="62">
        <f aca="true" t="shared" si="428" ref="AL259:AL266">IF(AN259=21,K259,0)</f>
        <v>0</v>
      </c>
      <c r="AN259" s="64">
        <v>21</v>
      </c>
      <c r="AO259" s="64">
        <f aca="true" t="shared" si="429" ref="AO259:AO266">H259*0</f>
        <v>0</v>
      </c>
      <c r="AP259" s="64">
        <f aca="true" t="shared" si="430" ref="AP259:AP266">H259*(1-0)</f>
        <v>0</v>
      </c>
      <c r="AQ259" s="65" t="s">
        <v>13</v>
      </c>
      <c r="AV259" s="64">
        <f aca="true" t="shared" si="431" ref="AV259:AV266">AW259+AX259</f>
        <v>0</v>
      </c>
      <c r="AW259" s="64">
        <f aca="true" t="shared" si="432" ref="AW259:AW266">G259*AO259</f>
        <v>0</v>
      </c>
      <c r="AX259" s="64">
        <f aca="true" t="shared" si="433" ref="AX259:AX266">G259*AP259</f>
        <v>0</v>
      </c>
      <c r="AY259" s="66" t="s">
        <v>1646</v>
      </c>
      <c r="AZ259" s="66" t="s">
        <v>1683</v>
      </c>
      <c r="BA259" s="39" t="s">
        <v>1716</v>
      </c>
      <c r="BC259" s="64">
        <f aca="true" t="shared" si="434" ref="BC259:BC266">AW259+AX259</f>
        <v>0</v>
      </c>
      <c r="BD259" s="64">
        <f aca="true" t="shared" si="435" ref="BD259:BD266">H259/(100-BE259)*100</f>
        <v>0</v>
      </c>
      <c r="BE259" s="64">
        <v>0</v>
      </c>
      <c r="BF259" s="64">
        <f aca="true" t="shared" si="436" ref="BF259:BF266">M259</f>
        <v>0</v>
      </c>
      <c r="BH259" s="62">
        <f aca="true" t="shared" si="437" ref="BH259:BH266">G259*AO259</f>
        <v>0</v>
      </c>
      <c r="BI259" s="62">
        <f aca="true" t="shared" si="438" ref="BI259:BI266">G259*AP259</f>
        <v>0</v>
      </c>
      <c r="BJ259" s="62">
        <f aca="true" t="shared" si="439" ref="BJ259:BJ266">G259*H259</f>
        <v>0</v>
      </c>
      <c r="BK259" s="62" t="s">
        <v>1725</v>
      </c>
      <c r="BL259" s="64">
        <v>781</v>
      </c>
    </row>
    <row r="260" spans="1:64" s="38" customFormat="1" ht="19.5" customHeight="1">
      <c r="A260" s="60" t="s">
        <v>228</v>
      </c>
      <c r="B260" s="61" t="s">
        <v>519</v>
      </c>
      <c r="C260" s="61" t="s">
        <v>754</v>
      </c>
      <c r="D260" s="142" t="s">
        <v>1273</v>
      </c>
      <c r="E260" s="143"/>
      <c r="F260" s="61" t="s">
        <v>1582</v>
      </c>
      <c r="G260" s="62">
        <v>159.81666</v>
      </c>
      <c r="H260" s="62">
        <v>0</v>
      </c>
      <c r="I260" s="62">
        <f t="shared" si="414"/>
        <v>0</v>
      </c>
      <c r="J260" s="62">
        <f t="shared" si="415"/>
        <v>0</v>
      </c>
      <c r="K260" s="62">
        <f t="shared" si="416"/>
        <v>0</v>
      </c>
      <c r="L260" s="62">
        <v>0</v>
      </c>
      <c r="M260" s="62">
        <f t="shared" si="417"/>
        <v>0</v>
      </c>
      <c r="N260" s="63"/>
      <c r="O260" s="54"/>
      <c r="Z260" s="64">
        <f t="shared" si="418"/>
        <v>0</v>
      </c>
      <c r="AB260" s="64">
        <f t="shared" si="419"/>
        <v>0</v>
      </c>
      <c r="AC260" s="64">
        <f t="shared" si="420"/>
        <v>0</v>
      </c>
      <c r="AD260" s="64">
        <f t="shared" si="421"/>
        <v>0</v>
      </c>
      <c r="AE260" s="64">
        <f t="shared" si="422"/>
        <v>0</v>
      </c>
      <c r="AF260" s="64">
        <f t="shared" si="423"/>
        <v>0</v>
      </c>
      <c r="AG260" s="64">
        <f t="shared" si="424"/>
        <v>0</v>
      </c>
      <c r="AH260" s="64">
        <f t="shared" si="425"/>
        <v>0</v>
      </c>
      <c r="AI260" s="39" t="s">
        <v>519</v>
      </c>
      <c r="AJ260" s="62">
        <f t="shared" si="426"/>
        <v>0</v>
      </c>
      <c r="AK260" s="62">
        <f t="shared" si="427"/>
        <v>0</v>
      </c>
      <c r="AL260" s="62">
        <f t="shared" si="428"/>
        <v>0</v>
      </c>
      <c r="AN260" s="64">
        <v>21</v>
      </c>
      <c r="AO260" s="64">
        <f t="shared" si="429"/>
        <v>0</v>
      </c>
      <c r="AP260" s="64">
        <f t="shared" si="430"/>
        <v>0</v>
      </c>
      <c r="AQ260" s="65" t="s">
        <v>13</v>
      </c>
      <c r="AV260" s="64">
        <f t="shared" si="431"/>
        <v>0</v>
      </c>
      <c r="AW260" s="64">
        <f t="shared" si="432"/>
        <v>0</v>
      </c>
      <c r="AX260" s="64">
        <f t="shared" si="433"/>
        <v>0</v>
      </c>
      <c r="AY260" s="66" t="s">
        <v>1646</v>
      </c>
      <c r="AZ260" s="66" t="s">
        <v>1683</v>
      </c>
      <c r="BA260" s="39" t="s">
        <v>1716</v>
      </c>
      <c r="BC260" s="64">
        <f t="shared" si="434"/>
        <v>0</v>
      </c>
      <c r="BD260" s="64">
        <f t="shared" si="435"/>
        <v>0</v>
      </c>
      <c r="BE260" s="64">
        <v>0</v>
      </c>
      <c r="BF260" s="64">
        <f t="shared" si="436"/>
        <v>0</v>
      </c>
      <c r="BH260" s="62">
        <f t="shared" si="437"/>
        <v>0</v>
      </c>
      <c r="BI260" s="62">
        <f t="shared" si="438"/>
        <v>0</v>
      </c>
      <c r="BJ260" s="62">
        <f t="shared" si="439"/>
        <v>0</v>
      </c>
      <c r="BK260" s="62" t="s">
        <v>1725</v>
      </c>
      <c r="BL260" s="64">
        <v>781</v>
      </c>
    </row>
    <row r="261" spans="1:64" s="38" customFormat="1" ht="19.5" customHeight="1">
      <c r="A261" s="60" t="s">
        <v>229</v>
      </c>
      <c r="B261" s="61" t="s">
        <v>519</v>
      </c>
      <c r="C261" s="61" t="s">
        <v>755</v>
      </c>
      <c r="D261" s="142" t="s">
        <v>1274</v>
      </c>
      <c r="E261" s="143"/>
      <c r="F261" s="61" t="s">
        <v>1582</v>
      </c>
      <c r="G261" s="62">
        <v>156.683</v>
      </c>
      <c r="H261" s="62">
        <v>0</v>
      </c>
      <c r="I261" s="62">
        <f t="shared" si="414"/>
        <v>0</v>
      </c>
      <c r="J261" s="62">
        <f t="shared" si="415"/>
        <v>0</v>
      </c>
      <c r="K261" s="62">
        <f t="shared" si="416"/>
        <v>0</v>
      </c>
      <c r="L261" s="62">
        <v>0</v>
      </c>
      <c r="M261" s="62">
        <f t="shared" si="417"/>
        <v>0</v>
      </c>
      <c r="N261" s="63"/>
      <c r="O261" s="54"/>
      <c r="Z261" s="64">
        <f t="shared" si="418"/>
        <v>0</v>
      </c>
      <c r="AB261" s="64">
        <f t="shared" si="419"/>
        <v>0</v>
      </c>
      <c r="AC261" s="64">
        <f t="shared" si="420"/>
        <v>0</v>
      </c>
      <c r="AD261" s="64">
        <f t="shared" si="421"/>
        <v>0</v>
      </c>
      <c r="AE261" s="64">
        <f t="shared" si="422"/>
        <v>0</v>
      </c>
      <c r="AF261" s="64">
        <f t="shared" si="423"/>
        <v>0</v>
      </c>
      <c r="AG261" s="64">
        <f t="shared" si="424"/>
        <v>0</v>
      </c>
      <c r="AH261" s="64">
        <f t="shared" si="425"/>
        <v>0</v>
      </c>
      <c r="AI261" s="39" t="s">
        <v>519</v>
      </c>
      <c r="AJ261" s="62">
        <f t="shared" si="426"/>
        <v>0</v>
      </c>
      <c r="AK261" s="62">
        <f t="shared" si="427"/>
        <v>0</v>
      </c>
      <c r="AL261" s="62">
        <f t="shared" si="428"/>
        <v>0</v>
      </c>
      <c r="AN261" s="64">
        <v>21</v>
      </c>
      <c r="AO261" s="64">
        <f t="shared" si="429"/>
        <v>0</v>
      </c>
      <c r="AP261" s="64">
        <f t="shared" si="430"/>
        <v>0</v>
      </c>
      <c r="AQ261" s="65" t="s">
        <v>13</v>
      </c>
      <c r="AV261" s="64">
        <f t="shared" si="431"/>
        <v>0</v>
      </c>
      <c r="AW261" s="64">
        <f t="shared" si="432"/>
        <v>0</v>
      </c>
      <c r="AX261" s="64">
        <f t="shared" si="433"/>
        <v>0</v>
      </c>
      <c r="AY261" s="66" t="s">
        <v>1646</v>
      </c>
      <c r="AZ261" s="66" t="s">
        <v>1683</v>
      </c>
      <c r="BA261" s="39" t="s">
        <v>1716</v>
      </c>
      <c r="BC261" s="64">
        <f t="shared" si="434"/>
        <v>0</v>
      </c>
      <c r="BD261" s="64">
        <f t="shared" si="435"/>
        <v>0</v>
      </c>
      <c r="BE261" s="64">
        <v>0</v>
      </c>
      <c r="BF261" s="64">
        <f t="shared" si="436"/>
        <v>0</v>
      </c>
      <c r="BH261" s="62">
        <f t="shared" si="437"/>
        <v>0</v>
      </c>
      <c r="BI261" s="62">
        <f t="shared" si="438"/>
        <v>0</v>
      </c>
      <c r="BJ261" s="62">
        <f t="shared" si="439"/>
        <v>0</v>
      </c>
      <c r="BK261" s="62" t="s">
        <v>1725</v>
      </c>
      <c r="BL261" s="64">
        <v>781</v>
      </c>
    </row>
    <row r="262" spans="1:64" s="38" customFormat="1" ht="19.5" customHeight="1">
      <c r="A262" s="60" t="s">
        <v>230</v>
      </c>
      <c r="B262" s="61" t="s">
        <v>519</v>
      </c>
      <c r="C262" s="61" t="s">
        <v>756</v>
      </c>
      <c r="D262" s="142" t="s">
        <v>1275</v>
      </c>
      <c r="E262" s="143"/>
      <c r="F262" s="61" t="s">
        <v>1582</v>
      </c>
      <c r="G262" s="62">
        <v>156.683</v>
      </c>
      <c r="H262" s="62">
        <v>0</v>
      </c>
      <c r="I262" s="62">
        <f t="shared" si="414"/>
        <v>0</v>
      </c>
      <c r="J262" s="62">
        <f t="shared" si="415"/>
        <v>0</v>
      </c>
      <c r="K262" s="62">
        <f t="shared" si="416"/>
        <v>0</v>
      </c>
      <c r="L262" s="62">
        <v>0</v>
      </c>
      <c r="M262" s="62">
        <f t="shared" si="417"/>
        <v>0</v>
      </c>
      <c r="N262" s="63"/>
      <c r="O262" s="54"/>
      <c r="Z262" s="64">
        <f t="shared" si="418"/>
        <v>0</v>
      </c>
      <c r="AB262" s="64">
        <f t="shared" si="419"/>
        <v>0</v>
      </c>
      <c r="AC262" s="64">
        <f t="shared" si="420"/>
        <v>0</v>
      </c>
      <c r="AD262" s="64">
        <f t="shared" si="421"/>
        <v>0</v>
      </c>
      <c r="AE262" s="64">
        <f t="shared" si="422"/>
        <v>0</v>
      </c>
      <c r="AF262" s="64">
        <f t="shared" si="423"/>
        <v>0</v>
      </c>
      <c r="AG262" s="64">
        <f t="shared" si="424"/>
        <v>0</v>
      </c>
      <c r="AH262" s="64">
        <f t="shared" si="425"/>
        <v>0</v>
      </c>
      <c r="AI262" s="39" t="s">
        <v>519</v>
      </c>
      <c r="AJ262" s="62">
        <f t="shared" si="426"/>
        <v>0</v>
      </c>
      <c r="AK262" s="62">
        <f t="shared" si="427"/>
        <v>0</v>
      </c>
      <c r="AL262" s="62">
        <f t="shared" si="428"/>
        <v>0</v>
      </c>
      <c r="AN262" s="64">
        <v>21</v>
      </c>
      <c r="AO262" s="64">
        <f t="shared" si="429"/>
        <v>0</v>
      </c>
      <c r="AP262" s="64">
        <f t="shared" si="430"/>
        <v>0</v>
      </c>
      <c r="AQ262" s="65" t="s">
        <v>13</v>
      </c>
      <c r="AV262" s="64">
        <f t="shared" si="431"/>
        <v>0</v>
      </c>
      <c r="AW262" s="64">
        <f t="shared" si="432"/>
        <v>0</v>
      </c>
      <c r="AX262" s="64">
        <f t="shared" si="433"/>
        <v>0</v>
      </c>
      <c r="AY262" s="66" t="s">
        <v>1646</v>
      </c>
      <c r="AZ262" s="66" t="s">
        <v>1683</v>
      </c>
      <c r="BA262" s="39" t="s">
        <v>1716</v>
      </c>
      <c r="BC262" s="64">
        <f t="shared" si="434"/>
        <v>0</v>
      </c>
      <c r="BD262" s="64">
        <f t="shared" si="435"/>
        <v>0</v>
      </c>
      <c r="BE262" s="64">
        <v>0</v>
      </c>
      <c r="BF262" s="64">
        <f t="shared" si="436"/>
        <v>0</v>
      </c>
      <c r="BH262" s="62">
        <f t="shared" si="437"/>
        <v>0</v>
      </c>
      <c r="BI262" s="62">
        <f t="shared" si="438"/>
        <v>0</v>
      </c>
      <c r="BJ262" s="62">
        <f t="shared" si="439"/>
        <v>0</v>
      </c>
      <c r="BK262" s="62" t="s">
        <v>1725</v>
      </c>
      <c r="BL262" s="64">
        <v>781</v>
      </c>
    </row>
    <row r="263" spans="1:64" s="38" customFormat="1" ht="19.5" customHeight="1">
      <c r="A263" s="60" t="s">
        <v>231</v>
      </c>
      <c r="B263" s="61" t="s">
        <v>519</v>
      </c>
      <c r="C263" s="61" t="s">
        <v>757</v>
      </c>
      <c r="D263" s="142" t="s">
        <v>1276</v>
      </c>
      <c r="E263" s="143"/>
      <c r="F263" s="61" t="s">
        <v>1584</v>
      </c>
      <c r="G263" s="62">
        <v>70.5</v>
      </c>
      <c r="H263" s="62">
        <v>0</v>
      </c>
      <c r="I263" s="62">
        <f t="shared" si="414"/>
        <v>0</v>
      </c>
      <c r="J263" s="62">
        <f t="shared" si="415"/>
        <v>0</v>
      </c>
      <c r="K263" s="62">
        <f t="shared" si="416"/>
        <v>0</v>
      </c>
      <c r="L263" s="62">
        <v>0</v>
      </c>
      <c r="M263" s="62">
        <f t="shared" si="417"/>
        <v>0</v>
      </c>
      <c r="N263" s="63"/>
      <c r="O263" s="54"/>
      <c r="Z263" s="64">
        <f t="shared" si="418"/>
        <v>0</v>
      </c>
      <c r="AB263" s="64">
        <f t="shared" si="419"/>
        <v>0</v>
      </c>
      <c r="AC263" s="64">
        <f t="shared" si="420"/>
        <v>0</v>
      </c>
      <c r="AD263" s="64">
        <f t="shared" si="421"/>
        <v>0</v>
      </c>
      <c r="AE263" s="64">
        <f t="shared" si="422"/>
        <v>0</v>
      </c>
      <c r="AF263" s="64">
        <f t="shared" si="423"/>
        <v>0</v>
      </c>
      <c r="AG263" s="64">
        <f t="shared" si="424"/>
        <v>0</v>
      </c>
      <c r="AH263" s="64">
        <f t="shared" si="425"/>
        <v>0</v>
      </c>
      <c r="AI263" s="39" t="s">
        <v>519</v>
      </c>
      <c r="AJ263" s="62">
        <f t="shared" si="426"/>
        <v>0</v>
      </c>
      <c r="AK263" s="62">
        <f t="shared" si="427"/>
        <v>0</v>
      </c>
      <c r="AL263" s="62">
        <f t="shared" si="428"/>
        <v>0</v>
      </c>
      <c r="AN263" s="64">
        <v>21</v>
      </c>
      <c r="AO263" s="64">
        <f t="shared" si="429"/>
        <v>0</v>
      </c>
      <c r="AP263" s="64">
        <f t="shared" si="430"/>
        <v>0</v>
      </c>
      <c r="AQ263" s="65" t="s">
        <v>13</v>
      </c>
      <c r="AV263" s="64">
        <f t="shared" si="431"/>
        <v>0</v>
      </c>
      <c r="AW263" s="64">
        <f t="shared" si="432"/>
        <v>0</v>
      </c>
      <c r="AX263" s="64">
        <f t="shared" si="433"/>
        <v>0</v>
      </c>
      <c r="AY263" s="66" t="s">
        <v>1646</v>
      </c>
      <c r="AZ263" s="66" t="s">
        <v>1683</v>
      </c>
      <c r="BA263" s="39" t="s">
        <v>1716</v>
      </c>
      <c r="BC263" s="64">
        <f t="shared" si="434"/>
        <v>0</v>
      </c>
      <c r="BD263" s="64">
        <f t="shared" si="435"/>
        <v>0</v>
      </c>
      <c r="BE263" s="64">
        <v>0</v>
      </c>
      <c r="BF263" s="64">
        <f t="shared" si="436"/>
        <v>0</v>
      </c>
      <c r="BH263" s="62">
        <f t="shared" si="437"/>
        <v>0</v>
      </c>
      <c r="BI263" s="62">
        <f t="shared" si="438"/>
        <v>0</v>
      </c>
      <c r="BJ263" s="62">
        <f t="shared" si="439"/>
        <v>0</v>
      </c>
      <c r="BK263" s="62" t="s">
        <v>1725</v>
      </c>
      <c r="BL263" s="64">
        <v>781</v>
      </c>
    </row>
    <row r="264" spans="1:64" s="38" customFormat="1" ht="19.5" customHeight="1">
      <c r="A264" s="60" t="s">
        <v>232</v>
      </c>
      <c r="B264" s="61" t="s">
        <v>519</v>
      </c>
      <c r="C264" s="61" t="s">
        <v>758</v>
      </c>
      <c r="D264" s="142" t="s">
        <v>1277</v>
      </c>
      <c r="E264" s="143"/>
      <c r="F264" s="61" t="s">
        <v>1584</v>
      </c>
      <c r="G264" s="62">
        <v>102.805</v>
      </c>
      <c r="H264" s="62">
        <v>0</v>
      </c>
      <c r="I264" s="62">
        <f t="shared" si="414"/>
        <v>0</v>
      </c>
      <c r="J264" s="62">
        <f t="shared" si="415"/>
        <v>0</v>
      </c>
      <c r="K264" s="62">
        <f t="shared" si="416"/>
        <v>0</v>
      </c>
      <c r="L264" s="62">
        <v>0</v>
      </c>
      <c r="M264" s="62">
        <f t="shared" si="417"/>
        <v>0</v>
      </c>
      <c r="N264" s="63"/>
      <c r="O264" s="54"/>
      <c r="Z264" s="64">
        <f t="shared" si="418"/>
        <v>0</v>
      </c>
      <c r="AB264" s="64">
        <f t="shared" si="419"/>
        <v>0</v>
      </c>
      <c r="AC264" s="64">
        <f t="shared" si="420"/>
        <v>0</v>
      </c>
      <c r="AD264" s="64">
        <f t="shared" si="421"/>
        <v>0</v>
      </c>
      <c r="AE264" s="64">
        <f t="shared" si="422"/>
        <v>0</v>
      </c>
      <c r="AF264" s="64">
        <f t="shared" si="423"/>
        <v>0</v>
      </c>
      <c r="AG264" s="64">
        <f t="shared" si="424"/>
        <v>0</v>
      </c>
      <c r="AH264" s="64">
        <f t="shared" si="425"/>
        <v>0</v>
      </c>
      <c r="AI264" s="39" t="s">
        <v>519</v>
      </c>
      <c r="AJ264" s="62">
        <f t="shared" si="426"/>
        <v>0</v>
      </c>
      <c r="AK264" s="62">
        <f t="shared" si="427"/>
        <v>0</v>
      </c>
      <c r="AL264" s="62">
        <f t="shared" si="428"/>
        <v>0</v>
      </c>
      <c r="AN264" s="64">
        <v>21</v>
      </c>
      <c r="AO264" s="64">
        <f t="shared" si="429"/>
        <v>0</v>
      </c>
      <c r="AP264" s="64">
        <f t="shared" si="430"/>
        <v>0</v>
      </c>
      <c r="AQ264" s="65" t="s">
        <v>13</v>
      </c>
      <c r="AV264" s="64">
        <f t="shared" si="431"/>
        <v>0</v>
      </c>
      <c r="AW264" s="64">
        <f t="shared" si="432"/>
        <v>0</v>
      </c>
      <c r="AX264" s="64">
        <f t="shared" si="433"/>
        <v>0</v>
      </c>
      <c r="AY264" s="66" t="s">
        <v>1646</v>
      </c>
      <c r="AZ264" s="66" t="s">
        <v>1683</v>
      </c>
      <c r="BA264" s="39" t="s">
        <v>1716</v>
      </c>
      <c r="BC264" s="64">
        <f t="shared" si="434"/>
        <v>0</v>
      </c>
      <c r="BD264" s="64">
        <f t="shared" si="435"/>
        <v>0</v>
      </c>
      <c r="BE264" s="64">
        <v>0</v>
      </c>
      <c r="BF264" s="64">
        <f t="shared" si="436"/>
        <v>0</v>
      </c>
      <c r="BH264" s="62">
        <f t="shared" si="437"/>
        <v>0</v>
      </c>
      <c r="BI264" s="62">
        <f t="shared" si="438"/>
        <v>0</v>
      </c>
      <c r="BJ264" s="62">
        <f t="shared" si="439"/>
        <v>0</v>
      </c>
      <c r="BK264" s="62" t="s">
        <v>1725</v>
      </c>
      <c r="BL264" s="64">
        <v>781</v>
      </c>
    </row>
    <row r="265" spans="1:64" s="38" customFormat="1" ht="19.5" customHeight="1">
      <c r="A265" s="60" t="s">
        <v>233</v>
      </c>
      <c r="B265" s="61" t="s">
        <v>519</v>
      </c>
      <c r="C265" s="61" t="s">
        <v>759</v>
      </c>
      <c r="D265" s="142" t="s">
        <v>1278</v>
      </c>
      <c r="E265" s="143"/>
      <c r="F265" s="61" t="s">
        <v>1582</v>
      </c>
      <c r="G265" s="62">
        <v>156.683</v>
      </c>
      <c r="H265" s="62">
        <v>0</v>
      </c>
      <c r="I265" s="62">
        <f t="shared" si="414"/>
        <v>0</v>
      </c>
      <c r="J265" s="62">
        <f t="shared" si="415"/>
        <v>0</v>
      </c>
      <c r="K265" s="62">
        <f t="shared" si="416"/>
        <v>0</v>
      </c>
      <c r="L265" s="62">
        <v>0</v>
      </c>
      <c r="M265" s="62">
        <f t="shared" si="417"/>
        <v>0</v>
      </c>
      <c r="N265" s="63"/>
      <c r="O265" s="54"/>
      <c r="Z265" s="64">
        <f t="shared" si="418"/>
        <v>0</v>
      </c>
      <c r="AB265" s="64">
        <f t="shared" si="419"/>
        <v>0</v>
      </c>
      <c r="AC265" s="64">
        <f t="shared" si="420"/>
        <v>0</v>
      </c>
      <c r="AD265" s="64">
        <f t="shared" si="421"/>
        <v>0</v>
      </c>
      <c r="AE265" s="64">
        <f t="shared" si="422"/>
        <v>0</v>
      </c>
      <c r="AF265" s="64">
        <f t="shared" si="423"/>
        <v>0</v>
      </c>
      <c r="AG265" s="64">
        <f t="shared" si="424"/>
        <v>0</v>
      </c>
      <c r="AH265" s="64">
        <f t="shared" si="425"/>
        <v>0</v>
      </c>
      <c r="AI265" s="39" t="s">
        <v>519</v>
      </c>
      <c r="AJ265" s="62">
        <f t="shared" si="426"/>
        <v>0</v>
      </c>
      <c r="AK265" s="62">
        <f t="shared" si="427"/>
        <v>0</v>
      </c>
      <c r="AL265" s="62">
        <f t="shared" si="428"/>
        <v>0</v>
      </c>
      <c r="AN265" s="64">
        <v>21</v>
      </c>
      <c r="AO265" s="64">
        <f t="shared" si="429"/>
        <v>0</v>
      </c>
      <c r="AP265" s="64">
        <f t="shared" si="430"/>
        <v>0</v>
      </c>
      <c r="AQ265" s="65" t="s">
        <v>13</v>
      </c>
      <c r="AV265" s="64">
        <f t="shared" si="431"/>
        <v>0</v>
      </c>
      <c r="AW265" s="64">
        <f t="shared" si="432"/>
        <v>0</v>
      </c>
      <c r="AX265" s="64">
        <f t="shared" si="433"/>
        <v>0</v>
      </c>
      <c r="AY265" s="66" t="s">
        <v>1646</v>
      </c>
      <c r="AZ265" s="66" t="s">
        <v>1683</v>
      </c>
      <c r="BA265" s="39" t="s">
        <v>1716</v>
      </c>
      <c r="BC265" s="64">
        <f t="shared" si="434"/>
        <v>0</v>
      </c>
      <c r="BD265" s="64">
        <f t="shared" si="435"/>
        <v>0</v>
      </c>
      <c r="BE265" s="64">
        <v>0</v>
      </c>
      <c r="BF265" s="64">
        <f t="shared" si="436"/>
        <v>0</v>
      </c>
      <c r="BH265" s="62">
        <f t="shared" si="437"/>
        <v>0</v>
      </c>
      <c r="BI265" s="62">
        <f t="shared" si="438"/>
        <v>0</v>
      </c>
      <c r="BJ265" s="62">
        <f t="shared" si="439"/>
        <v>0</v>
      </c>
      <c r="BK265" s="62" t="s">
        <v>1725</v>
      </c>
      <c r="BL265" s="64">
        <v>781</v>
      </c>
    </row>
    <row r="266" spans="1:64" s="38" customFormat="1" ht="19.5" customHeight="1">
      <c r="A266" s="60" t="s">
        <v>234</v>
      </c>
      <c r="B266" s="61" t="s">
        <v>519</v>
      </c>
      <c r="C266" s="61" t="s">
        <v>760</v>
      </c>
      <c r="D266" s="142" t="s">
        <v>1279</v>
      </c>
      <c r="E266" s="143"/>
      <c r="F266" s="61" t="s">
        <v>1586</v>
      </c>
      <c r="G266" s="62">
        <v>2.595</v>
      </c>
      <c r="H266" s="62">
        <v>0</v>
      </c>
      <c r="I266" s="62">
        <f t="shared" si="414"/>
        <v>0</v>
      </c>
      <c r="J266" s="62">
        <f t="shared" si="415"/>
        <v>0</v>
      </c>
      <c r="K266" s="62">
        <f t="shared" si="416"/>
        <v>0</v>
      </c>
      <c r="L266" s="62">
        <v>0</v>
      </c>
      <c r="M266" s="62">
        <f t="shared" si="417"/>
        <v>0</v>
      </c>
      <c r="N266" s="63" t="s">
        <v>1611</v>
      </c>
      <c r="O266" s="54"/>
      <c r="Z266" s="64">
        <f t="shared" si="418"/>
        <v>0</v>
      </c>
      <c r="AB266" s="64">
        <f t="shared" si="419"/>
        <v>0</v>
      </c>
      <c r="AC266" s="64">
        <f t="shared" si="420"/>
        <v>0</v>
      </c>
      <c r="AD266" s="64">
        <f t="shared" si="421"/>
        <v>0</v>
      </c>
      <c r="AE266" s="64">
        <f t="shared" si="422"/>
        <v>0</v>
      </c>
      <c r="AF266" s="64">
        <f t="shared" si="423"/>
        <v>0</v>
      </c>
      <c r="AG266" s="64">
        <f t="shared" si="424"/>
        <v>0</v>
      </c>
      <c r="AH266" s="64">
        <f t="shared" si="425"/>
        <v>0</v>
      </c>
      <c r="AI266" s="39" t="s">
        <v>519</v>
      </c>
      <c r="AJ266" s="62">
        <f t="shared" si="426"/>
        <v>0</v>
      </c>
      <c r="AK266" s="62">
        <f t="shared" si="427"/>
        <v>0</v>
      </c>
      <c r="AL266" s="62">
        <f t="shared" si="428"/>
        <v>0</v>
      </c>
      <c r="AN266" s="64">
        <v>21</v>
      </c>
      <c r="AO266" s="64">
        <f t="shared" si="429"/>
        <v>0</v>
      </c>
      <c r="AP266" s="64">
        <f t="shared" si="430"/>
        <v>0</v>
      </c>
      <c r="AQ266" s="65" t="s">
        <v>11</v>
      </c>
      <c r="AV266" s="64">
        <f t="shared" si="431"/>
        <v>0</v>
      </c>
      <c r="AW266" s="64">
        <f t="shared" si="432"/>
        <v>0</v>
      </c>
      <c r="AX266" s="64">
        <f t="shared" si="433"/>
        <v>0</v>
      </c>
      <c r="AY266" s="66" t="s">
        <v>1646</v>
      </c>
      <c r="AZ266" s="66" t="s">
        <v>1683</v>
      </c>
      <c r="BA266" s="39" t="s">
        <v>1716</v>
      </c>
      <c r="BC266" s="64">
        <f t="shared" si="434"/>
        <v>0</v>
      </c>
      <c r="BD266" s="64">
        <f t="shared" si="435"/>
        <v>0</v>
      </c>
      <c r="BE266" s="64">
        <v>0</v>
      </c>
      <c r="BF266" s="64">
        <f t="shared" si="436"/>
        <v>0</v>
      </c>
      <c r="BH266" s="62">
        <f t="shared" si="437"/>
        <v>0</v>
      </c>
      <c r="BI266" s="62">
        <f t="shared" si="438"/>
        <v>0</v>
      </c>
      <c r="BJ266" s="62">
        <f t="shared" si="439"/>
        <v>0</v>
      </c>
      <c r="BK266" s="62" t="s">
        <v>1725</v>
      </c>
      <c r="BL266" s="64">
        <v>781</v>
      </c>
    </row>
    <row r="267" spans="1:47" s="38" customFormat="1" ht="19.5" customHeight="1">
      <c r="A267" s="55"/>
      <c r="B267" s="56" t="s">
        <v>519</v>
      </c>
      <c r="C267" s="56" t="s">
        <v>761</v>
      </c>
      <c r="D267" s="140" t="s">
        <v>1280</v>
      </c>
      <c r="E267" s="141"/>
      <c r="F267" s="57" t="s">
        <v>6</v>
      </c>
      <c r="G267" s="57" t="s">
        <v>6</v>
      </c>
      <c r="H267" s="57" t="s">
        <v>6</v>
      </c>
      <c r="I267" s="58">
        <f>SUM(I268:I269)</f>
        <v>0</v>
      </c>
      <c r="J267" s="58">
        <f>SUM(J268:J269)</f>
        <v>0</v>
      </c>
      <c r="K267" s="58">
        <f>SUM(K268:K269)</f>
        <v>0</v>
      </c>
      <c r="L267" s="39"/>
      <c r="M267" s="58">
        <f>SUM(M268:M269)</f>
        <v>0</v>
      </c>
      <c r="N267" s="59"/>
      <c r="O267" s="54"/>
      <c r="AI267" s="39" t="s">
        <v>519</v>
      </c>
      <c r="AS267" s="58">
        <f>SUM(AJ268:AJ269)</f>
        <v>0</v>
      </c>
      <c r="AT267" s="58">
        <f>SUM(AK268:AK269)</f>
        <v>0</v>
      </c>
      <c r="AU267" s="58">
        <f>SUM(AL268:AL269)</f>
        <v>0</v>
      </c>
    </row>
    <row r="268" spans="1:64" s="38" customFormat="1" ht="19.5" customHeight="1">
      <c r="A268" s="60" t="s">
        <v>235</v>
      </c>
      <c r="B268" s="61" t="s">
        <v>519</v>
      </c>
      <c r="C268" s="61" t="s">
        <v>762</v>
      </c>
      <c r="D268" s="142" t="s">
        <v>1281</v>
      </c>
      <c r="E268" s="143"/>
      <c r="F268" s="61" t="s">
        <v>1582</v>
      </c>
      <c r="G268" s="62">
        <v>110</v>
      </c>
      <c r="H268" s="62">
        <v>0</v>
      </c>
      <c r="I268" s="62">
        <f>G268*AO268</f>
        <v>0</v>
      </c>
      <c r="J268" s="62">
        <f>G268*AP268</f>
        <v>0</v>
      </c>
      <c r="K268" s="62">
        <f>G268*H268</f>
        <v>0</v>
      </c>
      <c r="L268" s="62">
        <v>0</v>
      </c>
      <c r="M268" s="62">
        <f>G268*L268</f>
        <v>0</v>
      </c>
      <c r="N268" s="63"/>
      <c r="O268" s="54"/>
      <c r="Z268" s="64">
        <f>IF(AQ268="5",BJ268,0)</f>
        <v>0</v>
      </c>
      <c r="AB268" s="64">
        <f>IF(AQ268="1",BH268,0)</f>
        <v>0</v>
      </c>
      <c r="AC268" s="64">
        <f>IF(AQ268="1",BI268,0)</f>
        <v>0</v>
      </c>
      <c r="AD268" s="64">
        <f>IF(AQ268="7",BH268,0)</f>
        <v>0</v>
      </c>
      <c r="AE268" s="64">
        <f>IF(AQ268="7",BI268,0)</f>
        <v>0</v>
      </c>
      <c r="AF268" s="64">
        <f>IF(AQ268="2",BH268,0)</f>
        <v>0</v>
      </c>
      <c r="AG268" s="64">
        <f>IF(AQ268="2",BI268,0)</f>
        <v>0</v>
      </c>
      <c r="AH268" s="64">
        <f>IF(AQ268="0",BJ268,0)</f>
        <v>0</v>
      </c>
      <c r="AI268" s="39" t="s">
        <v>519</v>
      </c>
      <c r="AJ268" s="62">
        <f>IF(AN268=0,K268,0)</f>
        <v>0</v>
      </c>
      <c r="AK268" s="62">
        <f>IF(AN268=15,K268,0)</f>
        <v>0</v>
      </c>
      <c r="AL268" s="62">
        <f>IF(AN268=21,K268,0)</f>
        <v>0</v>
      </c>
      <c r="AN268" s="64">
        <v>21</v>
      </c>
      <c r="AO268" s="64">
        <f>H268*0</f>
        <v>0</v>
      </c>
      <c r="AP268" s="64">
        <f>H268*(1-0)</f>
        <v>0</v>
      </c>
      <c r="AQ268" s="65" t="s">
        <v>13</v>
      </c>
      <c r="AV268" s="64">
        <f>AW268+AX268</f>
        <v>0</v>
      </c>
      <c r="AW268" s="64">
        <f>G268*AO268</f>
        <v>0</v>
      </c>
      <c r="AX268" s="64">
        <f>G268*AP268</f>
        <v>0</v>
      </c>
      <c r="AY268" s="66" t="s">
        <v>1647</v>
      </c>
      <c r="AZ268" s="66" t="s">
        <v>1683</v>
      </c>
      <c r="BA268" s="39" t="s">
        <v>1716</v>
      </c>
      <c r="BC268" s="64">
        <f>AW268+AX268</f>
        <v>0</v>
      </c>
      <c r="BD268" s="64">
        <f>H268/(100-BE268)*100</f>
        <v>0</v>
      </c>
      <c r="BE268" s="64">
        <v>0</v>
      </c>
      <c r="BF268" s="64">
        <f>M268</f>
        <v>0</v>
      </c>
      <c r="BH268" s="62">
        <f>G268*AO268</f>
        <v>0</v>
      </c>
      <c r="BI268" s="62">
        <f>G268*AP268</f>
        <v>0</v>
      </c>
      <c r="BJ268" s="62">
        <f>G268*H268</f>
        <v>0</v>
      </c>
      <c r="BK268" s="62" t="s">
        <v>1725</v>
      </c>
      <c r="BL268" s="64">
        <v>783</v>
      </c>
    </row>
    <row r="269" spans="1:64" s="38" customFormat="1" ht="19.5" customHeight="1">
      <c r="A269" s="60" t="s">
        <v>236</v>
      </c>
      <c r="B269" s="61" t="s">
        <v>519</v>
      </c>
      <c r="C269" s="61" t="s">
        <v>763</v>
      </c>
      <c r="D269" s="142" t="s">
        <v>1282</v>
      </c>
      <c r="E269" s="143"/>
      <c r="F269" s="61" t="s">
        <v>1583</v>
      </c>
      <c r="G269" s="62">
        <v>19</v>
      </c>
      <c r="H269" s="62">
        <v>0</v>
      </c>
      <c r="I269" s="62">
        <f>G269*AO269</f>
        <v>0</v>
      </c>
      <c r="J269" s="62">
        <f>G269*AP269</f>
        <v>0</v>
      </c>
      <c r="K269" s="62">
        <f>G269*H269</f>
        <v>0</v>
      </c>
      <c r="L269" s="62">
        <v>0</v>
      </c>
      <c r="M269" s="62">
        <f>G269*L269</f>
        <v>0</v>
      </c>
      <c r="N269" s="63"/>
      <c r="O269" s="54"/>
      <c r="Z269" s="64">
        <f>IF(AQ269="5",BJ269,0)</f>
        <v>0</v>
      </c>
      <c r="AB269" s="64">
        <f>IF(AQ269="1",BH269,0)</f>
        <v>0</v>
      </c>
      <c r="AC269" s="64">
        <f>IF(AQ269="1",BI269,0)</f>
        <v>0</v>
      </c>
      <c r="AD269" s="64">
        <f>IF(AQ269="7",BH269,0)</f>
        <v>0</v>
      </c>
      <c r="AE269" s="64">
        <f>IF(AQ269="7",BI269,0)</f>
        <v>0</v>
      </c>
      <c r="AF269" s="64">
        <f>IF(AQ269="2",BH269,0)</f>
        <v>0</v>
      </c>
      <c r="AG269" s="64">
        <f>IF(AQ269="2",BI269,0)</f>
        <v>0</v>
      </c>
      <c r="AH269" s="64">
        <f>IF(AQ269="0",BJ269,0)</f>
        <v>0</v>
      </c>
      <c r="AI269" s="39" t="s">
        <v>519</v>
      </c>
      <c r="AJ269" s="62">
        <f>IF(AN269=0,K269,0)</f>
        <v>0</v>
      </c>
      <c r="AK269" s="62">
        <f>IF(AN269=15,K269,0)</f>
        <v>0</v>
      </c>
      <c r="AL269" s="62">
        <f>IF(AN269=21,K269,0)</f>
        <v>0</v>
      </c>
      <c r="AN269" s="64">
        <v>21</v>
      </c>
      <c r="AO269" s="64">
        <f>H269*0</f>
        <v>0</v>
      </c>
      <c r="AP269" s="64">
        <f>H269*(1-0)</f>
        <v>0</v>
      </c>
      <c r="AQ269" s="65" t="s">
        <v>13</v>
      </c>
      <c r="AV269" s="64">
        <f>AW269+AX269</f>
        <v>0</v>
      </c>
      <c r="AW269" s="64">
        <f>G269*AO269</f>
        <v>0</v>
      </c>
      <c r="AX269" s="64">
        <f>G269*AP269</f>
        <v>0</v>
      </c>
      <c r="AY269" s="66" t="s">
        <v>1647</v>
      </c>
      <c r="AZ269" s="66" t="s">
        <v>1683</v>
      </c>
      <c r="BA269" s="39" t="s">
        <v>1716</v>
      </c>
      <c r="BC269" s="64">
        <f>AW269+AX269</f>
        <v>0</v>
      </c>
      <c r="BD269" s="64">
        <f>H269/(100-BE269)*100</f>
        <v>0</v>
      </c>
      <c r="BE269" s="64">
        <v>0</v>
      </c>
      <c r="BF269" s="64">
        <f>M269</f>
        <v>0</v>
      </c>
      <c r="BH269" s="62">
        <f>G269*AO269</f>
        <v>0</v>
      </c>
      <c r="BI269" s="62">
        <f>G269*AP269</f>
        <v>0</v>
      </c>
      <c r="BJ269" s="62">
        <f>G269*H269</f>
        <v>0</v>
      </c>
      <c r="BK269" s="62" t="s">
        <v>1725</v>
      </c>
      <c r="BL269" s="64">
        <v>783</v>
      </c>
    </row>
    <row r="270" spans="1:47" s="38" customFormat="1" ht="19.5" customHeight="1">
      <c r="A270" s="55"/>
      <c r="B270" s="56" t="s">
        <v>519</v>
      </c>
      <c r="C270" s="56" t="s">
        <v>764</v>
      </c>
      <c r="D270" s="140" t="s">
        <v>1283</v>
      </c>
      <c r="E270" s="141"/>
      <c r="F270" s="57" t="s">
        <v>6</v>
      </c>
      <c r="G270" s="57" t="s">
        <v>6</v>
      </c>
      <c r="H270" s="57" t="s">
        <v>6</v>
      </c>
      <c r="I270" s="58">
        <f>SUM(I271:I274)</f>
        <v>0</v>
      </c>
      <c r="J270" s="58">
        <f>SUM(J271:J274)</f>
        <v>0</v>
      </c>
      <c r="K270" s="58">
        <f>SUM(K271:K274)</f>
        <v>0</v>
      </c>
      <c r="L270" s="39"/>
      <c r="M270" s="58">
        <f>SUM(M271:M274)</f>
        <v>0</v>
      </c>
      <c r="N270" s="59"/>
      <c r="O270" s="54"/>
      <c r="AI270" s="39" t="s">
        <v>519</v>
      </c>
      <c r="AS270" s="58">
        <f>SUM(AJ271:AJ274)</f>
        <v>0</v>
      </c>
      <c r="AT270" s="58">
        <f>SUM(AK271:AK274)</f>
        <v>0</v>
      </c>
      <c r="AU270" s="58">
        <f>SUM(AL271:AL274)</f>
        <v>0</v>
      </c>
    </row>
    <row r="271" spans="1:64" s="38" customFormat="1" ht="19.5" customHeight="1">
      <c r="A271" s="60" t="s">
        <v>237</v>
      </c>
      <c r="B271" s="61" t="s">
        <v>519</v>
      </c>
      <c r="C271" s="61" t="s">
        <v>765</v>
      </c>
      <c r="D271" s="142" t="s">
        <v>1284</v>
      </c>
      <c r="E271" s="143"/>
      <c r="F271" s="61" t="s">
        <v>1582</v>
      </c>
      <c r="G271" s="62">
        <v>2366.24808</v>
      </c>
      <c r="H271" s="62">
        <v>0</v>
      </c>
      <c r="I271" s="62">
        <f>G271*AO271</f>
        <v>0</v>
      </c>
      <c r="J271" s="62">
        <f>G271*AP271</f>
        <v>0</v>
      </c>
      <c r="K271" s="62">
        <f>G271*H271</f>
        <v>0</v>
      </c>
      <c r="L271" s="62">
        <v>0</v>
      </c>
      <c r="M271" s="62">
        <f>G271*L271</f>
        <v>0</v>
      </c>
      <c r="N271" s="63"/>
      <c r="O271" s="54"/>
      <c r="Z271" s="64">
        <f>IF(AQ271="5",BJ271,0)</f>
        <v>0</v>
      </c>
      <c r="AB271" s="64">
        <f>IF(AQ271="1",BH271,0)</f>
        <v>0</v>
      </c>
      <c r="AC271" s="64">
        <f>IF(AQ271="1",BI271,0)</f>
        <v>0</v>
      </c>
      <c r="AD271" s="64">
        <f>IF(AQ271="7",BH271,0)</f>
        <v>0</v>
      </c>
      <c r="AE271" s="64">
        <f>IF(AQ271="7",BI271,0)</f>
        <v>0</v>
      </c>
      <c r="AF271" s="64">
        <f>IF(AQ271="2",BH271,0)</f>
        <v>0</v>
      </c>
      <c r="AG271" s="64">
        <f>IF(AQ271="2",BI271,0)</f>
        <v>0</v>
      </c>
      <c r="AH271" s="64">
        <f>IF(AQ271="0",BJ271,0)</f>
        <v>0</v>
      </c>
      <c r="AI271" s="39" t="s">
        <v>519</v>
      </c>
      <c r="AJ271" s="62">
        <f>IF(AN271=0,K271,0)</f>
        <v>0</v>
      </c>
      <c r="AK271" s="62">
        <f>IF(AN271=15,K271,0)</f>
        <v>0</v>
      </c>
      <c r="AL271" s="62">
        <f>IF(AN271=21,K271,0)</f>
        <v>0</v>
      </c>
      <c r="AN271" s="64">
        <v>21</v>
      </c>
      <c r="AO271" s="64">
        <f>H271*0</f>
        <v>0</v>
      </c>
      <c r="AP271" s="64">
        <f>H271*(1-0)</f>
        <v>0</v>
      </c>
      <c r="AQ271" s="65" t="s">
        <v>13</v>
      </c>
      <c r="AV271" s="64">
        <f>AW271+AX271</f>
        <v>0</v>
      </c>
      <c r="AW271" s="64">
        <f>G271*AO271</f>
        <v>0</v>
      </c>
      <c r="AX271" s="64">
        <f>G271*AP271</f>
        <v>0</v>
      </c>
      <c r="AY271" s="66" t="s">
        <v>1648</v>
      </c>
      <c r="AZ271" s="66" t="s">
        <v>1683</v>
      </c>
      <c r="BA271" s="39" t="s">
        <v>1716</v>
      </c>
      <c r="BC271" s="64">
        <f>AW271+AX271</f>
        <v>0</v>
      </c>
      <c r="BD271" s="64">
        <f>H271/(100-BE271)*100</f>
        <v>0</v>
      </c>
      <c r="BE271" s="64">
        <v>0</v>
      </c>
      <c r="BF271" s="64">
        <f>M271</f>
        <v>0</v>
      </c>
      <c r="BH271" s="62">
        <f>G271*AO271</f>
        <v>0</v>
      </c>
      <c r="BI271" s="62">
        <f>G271*AP271</f>
        <v>0</v>
      </c>
      <c r="BJ271" s="62">
        <f>G271*H271</f>
        <v>0</v>
      </c>
      <c r="BK271" s="62" t="s">
        <v>1725</v>
      </c>
      <c r="BL271" s="64">
        <v>784</v>
      </c>
    </row>
    <row r="272" spans="1:64" s="38" customFormat="1" ht="19.5" customHeight="1">
      <c r="A272" s="60" t="s">
        <v>238</v>
      </c>
      <c r="B272" s="61" t="s">
        <v>519</v>
      </c>
      <c r="C272" s="61" t="s">
        <v>766</v>
      </c>
      <c r="D272" s="142" t="s">
        <v>1285</v>
      </c>
      <c r="E272" s="143"/>
      <c r="F272" s="61" t="s">
        <v>1582</v>
      </c>
      <c r="G272" s="62">
        <v>2748.073</v>
      </c>
      <c r="H272" s="62">
        <v>0</v>
      </c>
      <c r="I272" s="62">
        <f>G272*AO272</f>
        <v>0</v>
      </c>
      <c r="J272" s="62">
        <f>G272*AP272</f>
        <v>0</v>
      </c>
      <c r="K272" s="62">
        <f>G272*H272</f>
        <v>0</v>
      </c>
      <c r="L272" s="62">
        <v>0</v>
      </c>
      <c r="M272" s="62">
        <f>G272*L272</f>
        <v>0</v>
      </c>
      <c r="N272" s="63"/>
      <c r="O272" s="54"/>
      <c r="Z272" s="64">
        <f>IF(AQ272="5",BJ272,0)</f>
        <v>0</v>
      </c>
      <c r="AB272" s="64">
        <f>IF(AQ272="1",BH272,0)</f>
        <v>0</v>
      </c>
      <c r="AC272" s="64">
        <f>IF(AQ272="1",BI272,0)</f>
        <v>0</v>
      </c>
      <c r="AD272" s="64">
        <f>IF(AQ272="7",BH272,0)</f>
        <v>0</v>
      </c>
      <c r="AE272" s="64">
        <f>IF(AQ272="7",BI272,0)</f>
        <v>0</v>
      </c>
      <c r="AF272" s="64">
        <f>IF(AQ272="2",BH272,0)</f>
        <v>0</v>
      </c>
      <c r="AG272" s="64">
        <f>IF(AQ272="2",BI272,0)</f>
        <v>0</v>
      </c>
      <c r="AH272" s="64">
        <f>IF(AQ272="0",BJ272,0)</f>
        <v>0</v>
      </c>
      <c r="AI272" s="39" t="s">
        <v>519</v>
      </c>
      <c r="AJ272" s="62">
        <f>IF(AN272=0,K272,0)</f>
        <v>0</v>
      </c>
      <c r="AK272" s="62">
        <f>IF(AN272=15,K272,0)</f>
        <v>0</v>
      </c>
      <c r="AL272" s="62">
        <f>IF(AN272=21,K272,0)</f>
        <v>0</v>
      </c>
      <c r="AN272" s="64">
        <v>21</v>
      </c>
      <c r="AO272" s="64">
        <f>H272*0</f>
        <v>0</v>
      </c>
      <c r="AP272" s="64">
        <f>H272*(1-0)</f>
        <v>0</v>
      </c>
      <c r="AQ272" s="65" t="s">
        <v>13</v>
      </c>
      <c r="AV272" s="64">
        <f>AW272+AX272</f>
        <v>0</v>
      </c>
      <c r="AW272" s="64">
        <f>G272*AO272</f>
        <v>0</v>
      </c>
      <c r="AX272" s="64">
        <f>G272*AP272</f>
        <v>0</v>
      </c>
      <c r="AY272" s="66" t="s">
        <v>1648</v>
      </c>
      <c r="AZ272" s="66" t="s">
        <v>1683</v>
      </c>
      <c r="BA272" s="39" t="s">
        <v>1716</v>
      </c>
      <c r="BC272" s="64">
        <f>AW272+AX272</f>
        <v>0</v>
      </c>
      <c r="BD272" s="64">
        <f>H272/(100-BE272)*100</f>
        <v>0</v>
      </c>
      <c r="BE272" s="64">
        <v>0</v>
      </c>
      <c r="BF272" s="64">
        <f>M272</f>
        <v>0</v>
      </c>
      <c r="BH272" s="62">
        <f>G272*AO272</f>
        <v>0</v>
      </c>
      <c r="BI272" s="62">
        <f>G272*AP272</f>
        <v>0</v>
      </c>
      <c r="BJ272" s="62">
        <f>G272*H272</f>
        <v>0</v>
      </c>
      <c r="BK272" s="62" t="s">
        <v>1725</v>
      </c>
      <c r="BL272" s="64">
        <v>784</v>
      </c>
    </row>
    <row r="273" spans="1:64" s="38" customFormat="1" ht="19.5" customHeight="1">
      <c r="A273" s="60" t="s">
        <v>239</v>
      </c>
      <c r="B273" s="61" t="s">
        <v>519</v>
      </c>
      <c r="C273" s="61" t="s">
        <v>767</v>
      </c>
      <c r="D273" s="142" t="s">
        <v>1286</v>
      </c>
      <c r="E273" s="143"/>
      <c r="F273" s="61" t="s">
        <v>1582</v>
      </c>
      <c r="G273" s="62">
        <v>2748.073</v>
      </c>
      <c r="H273" s="62">
        <v>0</v>
      </c>
      <c r="I273" s="62">
        <f>G273*AO273</f>
        <v>0</v>
      </c>
      <c r="J273" s="62">
        <f>G273*AP273</f>
        <v>0</v>
      </c>
      <c r="K273" s="62">
        <f>G273*H273</f>
        <v>0</v>
      </c>
      <c r="L273" s="62">
        <v>0</v>
      </c>
      <c r="M273" s="62">
        <f>G273*L273</f>
        <v>0</v>
      </c>
      <c r="N273" s="63"/>
      <c r="O273" s="54"/>
      <c r="Z273" s="64">
        <f>IF(AQ273="5",BJ273,0)</f>
        <v>0</v>
      </c>
      <c r="AB273" s="64">
        <f>IF(AQ273="1",BH273,0)</f>
        <v>0</v>
      </c>
      <c r="AC273" s="64">
        <f>IF(AQ273="1",BI273,0)</f>
        <v>0</v>
      </c>
      <c r="AD273" s="64">
        <f>IF(AQ273="7",BH273,0)</f>
        <v>0</v>
      </c>
      <c r="AE273" s="64">
        <f>IF(AQ273="7",BI273,0)</f>
        <v>0</v>
      </c>
      <c r="AF273" s="64">
        <f>IF(AQ273="2",BH273,0)</f>
        <v>0</v>
      </c>
      <c r="AG273" s="64">
        <f>IF(AQ273="2",BI273,0)</f>
        <v>0</v>
      </c>
      <c r="AH273" s="64">
        <f>IF(AQ273="0",BJ273,0)</f>
        <v>0</v>
      </c>
      <c r="AI273" s="39" t="s">
        <v>519</v>
      </c>
      <c r="AJ273" s="62">
        <f>IF(AN273=0,K273,0)</f>
        <v>0</v>
      </c>
      <c r="AK273" s="62">
        <f>IF(AN273=15,K273,0)</f>
        <v>0</v>
      </c>
      <c r="AL273" s="62">
        <f>IF(AN273=21,K273,0)</f>
        <v>0</v>
      </c>
      <c r="AN273" s="64">
        <v>21</v>
      </c>
      <c r="AO273" s="64">
        <f>H273*0</f>
        <v>0</v>
      </c>
      <c r="AP273" s="64">
        <f>H273*(1-0)</f>
        <v>0</v>
      </c>
      <c r="AQ273" s="65" t="s">
        <v>13</v>
      </c>
      <c r="AV273" s="64">
        <f>AW273+AX273</f>
        <v>0</v>
      </c>
      <c r="AW273" s="64">
        <f>G273*AO273</f>
        <v>0</v>
      </c>
      <c r="AX273" s="64">
        <f>G273*AP273</f>
        <v>0</v>
      </c>
      <c r="AY273" s="66" t="s">
        <v>1648</v>
      </c>
      <c r="AZ273" s="66" t="s">
        <v>1683</v>
      </c>
      <c r="BA273" s="39" t="s">
        <v>1716</v>
      </c>
      <c r="BC273" s="64">
        <f>AW273+AX273</f>
        <v>0</v>
      </c>
      <c r="BD273" s="64">
        <f>H273/(100-BE273)*100</f>
        <v>0</v>
      </c>
      <c r="BE273" s="64">
        <v>0</v>
      </c>
      <c r="BF273" s="64">
        <f>M273</f>
        <v>0</v>
      </c>
      <c r="BH273" s="62">
        <f>G273*AO273</f>
        <v>0</v>
      </c>
      <c r="BI273" s="62">
        <f>G273*AP273</f>
        <v>0</v>
      </c>
      <c r="BJ273" s="62">
        <f>G273*H273</f>
        <v>0</v>
      </c>
      <c r="BK273" s="62" t="s">
        <v>1725</v>
      </c>
      <c r="BL273" s="64">
        <v>784</v>
      </c>
    </row>
    <row r="274" spans="1:64" s="38" customFormat="1" ht="19.5" customHeight="1">
      <c r="A274" s="60" t="s">
        <v>240</v>
      </c>
      <c r="B274" s="61" t="s">
        <v>519</v>
      </c>
      <c r="C274" s="61" t="s">
        <v>768</v>
      </c>
      <c r="D274" s="142" t="s">
        <v>1287</v>
      </c>
      <c r="E274" s="143"/>
      <c r="F274" s="61" t="s">
        <v>1582</v>
      </c>
      <c r="G274" s="62">
        <v>1766.253</v>
      </c>
      <c r="H274" s="62">
        <v>0</v>
      </c>
      <c r="I274" s="62">
        <f>G274*AO274</f>
        <v>0</v>
      </c>
      <c r="J274" s="62">
        <f>G274*AP274</f>
        <v>0</v>
      </c>
      <c r="K274" s="62">
        <f>G274*H274</f>
        <v>0</v>
      </c>
      <c r="L274" s="62">
        <v>0</v>
      </c>
      <c r="M274" s="62">
        <f>G274*L274</f>
        <v>0</v>
      </c>
      <c r="N274" s="63"/>
      <c r="O274" s="54"/>
      <c r="Z274" s="64">
        <f>IF(AQ274="5",BJ274,0)</f>
        <v>0</v>
      </c>
      <c r="AB274" s="64">
        <f>IF(AQ274="1",BH274,0)</f>
        <v>0</v>
      </c>
      <c r="AC274" s="64">
        <f>IF(AQ274="1",BI274,0)</f>
        <v>0</v>
      </c>
      <c r="AD274" s="64">
        <f>IF(AQ274="7",BH274,0)</f>
        <v>0</v>
      </c>
      <c r="AE274" s="64">
        <f>IF(AQ274="7",BI274,0)</f>
        <v>0</v>
      </c>
      <c r="AF274" s="64">
        <f>IF(AQ274="2",BH274,0)</f>
        <v>0</v>
      </c>
      <c r="AG274" s="64">
        <f>IF(AQ274="2",BI274,0)</f>
        <v>0</v>
      </c>
      <c r="AH274" s="64">
        <f>IF(AQ274="0",BJ274,0)</f>
        <v>0</v>
      </c>
      <c r="AI274" s="39" t="s">
        <v>519</v>
      </c>
      <c r="AJ274" s="62">
        <f>IF(AN274=0,K274,0)</f>
        <v>0</v>
      </c>
      <c r="AK274" s="62">
        <f>IF(AN274=15,K274,0)</f>
        <v>0</v>
      </c>
      <c r="AL274" s="62">
        <f>IF(AN274=21,K274,0)</f>
        <v>0</v>
      </c>
      <c r="AN274" s="64">
        <v>21</v>
      </c>
      <c r="AO274" s="64">
        <f>H274*0</f>
        <v>0</v>
      </c>
      <c r="AP274" s="64">
        <f>H274*(1-0)</f>
        <v>0</v>
      </c>
      <c r="AQ274" s="65" t="s">
        <v>13</v>
      </c>
      <c r="AV274" s="64">
        <f>AW274+AX274</f>
        <v>0</v>
      </c>
      <c r="AW274" s="64">
        <f>G274*AO274</f>
        <v>0</v>
      </c>
      <c r="AX274" s="64">
        <f>G274*AP274</f>
        <v>0</v>
      </c>
      <c r="AY274" s="66" t="s">
        <v>1648</v>
      </c>
      <c r="AZ274" s="66" t="s">
        <v>1683</v>
      </c>
      <c r="BA274" s="39" t="s">
        <v>1716</v>
      </c>
      <c r="BC274" s="64">
        <f>AW274+AX274</f>
        <v>0</v>
      </c>
      <c r="BD274" s="64">
        <f>H274/(100-BE274)*100</f>
        <v>0</v>
      </c>
      <c r="BE274" s="64">
        <v>0</v>
      </c>
      <c r="BF274" s="64">
        <f>M274</f>
        <v>0</v>
      </c>
      <c r="BH274" s="62">
        <f>G274*AO274</f>
        <v>0</v>
      </c>
      <c r="BI274" s="62">
        <f>G274*AP274</f>
        <v>0</v>
      </c>
      <c r="BJ274" s="62">
        <f>G274*H274</f>
        <v>0</v>
      </c>
      <c r="BK274" s="62" t="s">
        <v>1725</v>
      </c>
      <c r="BL274" s="64">
        <v>784</v>
      </c>
    </row>
    <row r="275" spans="1:47" s="38" customFormat="1" ht="19.5" customHeight="1">
      <c r="A275" s="55"/>
      <c r="B275" s="56" t="s">
        <v>519</v>
      </c>
      <c r="C275" s="56" t="s">
        <v>769</v>
      </c>
      <c r="D275" s="140" t="s">
        <v>1288</v>
      </c>
      <c r="E275" s="141"/>
      <c r="F275" s="57" t="s">
        <v>6</v>
      </c>
      <c r="G275" s="57" t="s">
        <v>6</v>
      </c>
      <c r="H275" s="57" t="s">
        <v>6</v>
      </c>
      <c r="I275" s="58">
        <f>SUM(I276:I278)</f>
        <v>0</v>
      </c>
      <c r="J275" s="58">
        <f>SUM(J276:J278)</f>
        <v>0</v>
      </c>
      <c r="K275" s="58">
        <f>SUM(K276:K278)</f>
        <v>0</v>
      </c>
      <c r="L275" s="39"/>
      <c r="M275" s="58">
        <f>SUM(M276:M278)</f>
        <v>0</v>
      </c>
      <c r="N275" s="59"/>
      <c r="O275" s="54"/>
      <c r="AI275" s="39" t="s">
        <v>519</v>
      </c>
      <c r="AS275" s="58">
        <f>SUM(AJ276:AJ278)</f>
        <v>0</v>
      </c>
      <c r="AT275" s="58">
        <f>SUM(AK276:AK278)</f>
        <v>0</v>
      </c>
      <c r="AU275" s="58">
        <f>SUM(AL276:AL278)</f>
        <v>0</v>
      </c>
    </row>
    <row r="276" spans="1:64" s="38" customFormat="1" ht="19.5" customHeight="1">
      <c r="A276" s="60" t="s">
        <v>241</v>
      </c>
      <c r="B276" s="61" t="s">
        <v>519</v>
      </c>
      <c r="C276" s="61" t="s">
        <v>770</v>
      </c>
      <c r="D276" s="142" t="s">
        <v>1289</v>
      </c>
      <c r="E276" s="143"/>
      <c r="F276" s="61" t="s">
        <v>1588</v>
      </c>
      <c r="G276" s="62">
        <v>1</v>
      </c>
      <c r="H276" s="62">
        <v>0</v>
      </c>
      <c r="I276" s="62">
        <f>G276*AO276</f>
        <v>0</v>
      </c>
      <c r="J276" s="62">
        <f>G276*AP276</f>
        <v>0</v>
      </c>
      <c r="K276" s="62">
        <f>G276*H276</f>
        <v>0</v>
      </c>
      <c r="L276" s="62">
        <v>0</v>
      </c>
      <c r="M276" s="62">
        <f>G276*L276</f>
        <v>0</v>
      </c>
      <c r="N276" s="63" t="s">
        <v>1611</v>
      </c>
      <c r="O276" s="54"/>
      <c r="Z276" s="64">
        <f>IF(AQ276="5",BJ276,0)</f>
        <v>0</v>
      </c>
      <c r="AB276" s="64">
        <f>IF(AQ276="1",BH276,0)</f>
        <v>0</v>
      </c>
      <c r="AC276" s="64">
        <f>IF(AQ276="1",BI276,0)</f>
        <v>0</v>
      </c>
      <c r="AD276" s="64">
        <f>IF(AQ276="7",BH276,0)</f>
        <v>0</v>
      </c>
      <c r="AE276" s="64">
        <f>IF(AQ276="7",BI276,0)</f>
        <v>0</v>
      </c>
      <c r="AF276" s="64">
        <f>IF(AQ276="2",BH276,0)</f>
        <v>0</v>
      </c>
      <c r="AG276" s="64">
        <f>IF(AQ276="2",BI276,0)</f>
        <v>0</v>
      </c>
      <c r="AH276" s="64">
        <f>IF(AQ276="0",BJ276,0)</f>
        <v>0</v>
      </c>
      <c r="AI276" s="39" t="s">
        <v>519</v>
      </c>
      <c r="AJ276" s="62">
        <f>IF(AN276=0,K276,0)</f>
        <v>0</v>
      </c>
      <c r="AK276" s="62">
        <f>IF(AN276=15,K276,0)</f>
        <v>0</v>
      </c>
      <c r="AL276" s="62">
        <f>IF(AN276=21,K276,0)</f>
        <v>0</v>
      </c>
      <c r="AN276" s="64">
        <v>21</v>
      </c>
      <c r="AO276" s="64">
        <f>H276*0</f>
        <v>0</v>
      </c>
      <c r="AP276" s="64">
        <f>H276*(1-0)</f>
        <v>0</v>
      </c>
      <c r="AQ276" s="65" t="s">
        <v>8</v>
      </c>
      <c r="AV276" s="64">
        <f>AW276+AX276</f>
        <v>0</v>
      </c>
      <c r="AW276" s="64">
        <f>G276*AO276</f>
        <v>0</v>
      </c>
      <c r="AX276" s="64">
        <f>G276*AP276</f>
        <v>0</v>
      </c>
      <c r="AY276" s="66" t="s">
        <v>1649</v>
      </c>
      <c r="AZ276" s="66" t="s">
        <v>1677</v>
      </c>
      <c r="BA276" s="39" t="s">
        <v>1716</v>
      </c>
      <c r="BC276" s="64">
        <f>AW276+AX276</f>
        <v>0</v>
      </c>
      <c r="BD276" s="64">
        <f>H276/(100-BE276)*100</f>
        <v>0</v>
      </c>
      <c r="BE276" s="64">
        <v>0</v>
      </c>
      <c r="BF276" s="64">
        <f>M276</f>
        <v>0</v>
      </c>
      <c r="BH276" s="62">
        <f>G276*AO276</f>
        <v>0</v>
      </c>
      <c r="BI276" s="62">
        <f>G276*AP276</f>
        <v>0</v>
      </c>
      <c r="BJ276" s="62">
        <f>G276*H276</f>
        <v>0</v>
      </c>
      <c r="BK276" s="62" t="s">
        <v>1725</v>
      </c>
      <c r="BL276" s="64" t="s">
        <v>769</v>
      </c>
    </row>
    <row r="277" spans="1:64" s="38" customFormat="1" ht="19.5" customHeight="1">
      <c r="A277" s="60" t="s">
        <v>242</v>
      </c>
      <c r="B277" s="61" t="s">
        <v>519</v>
      </c>
      <c r="C277" s="61" t="s">
        <v>771</v>
      </c>
      <c r="D277" s="142" t="s">
        <v>1290</v>
      </c>
      <c r="E277" s="143"/>
      <c r="F277" s="61" t="s">
        <v>1588</v>
      </c>
      <c r="G277" s="62">
        <v>1</v>
      </c>
      <c r="H277" s="62">
        <v>0</v>
      </c>
      <c r="I277" s="62">
        <f>G277*AO277</f>
        <v>0</v>
      </c>
      <c r="J277" s="62">
        <f>G277*AP277</f>
        <v>0</v>
      </c>
      <c r="K277" s="62">
        <f>G277*H277</f>
        <v>0</v>
      </c>
      <c r="L277" s="62">
        <v>0</v>
      </c>
      <c r="M277" s="62">
        <f>G277*L277</f>
        <v>0</v>
      </c>
      <c r="N277" s="63" t="s">
        <v>1611</v>
      </c>
      <c r="O277" s="54"/>
      <c r="Z277" s="64">
        <f>IF(AQ277="5",BJ277,0)</f>
        <v>0</v>
      </c>
      <c r="AB277" s="64">
        <f>IF(AQ277="1",BH277,0)</f>
        <v>0</v>
      </c>
      <c r="AC277" s="64">
        <f>IF(AQ277="1",BI277,0)</f>
        <v>0</v>
      </c>
      <c r="AD277" s="64">
        <f>IF(AQ277="7",BH277,0)</f>
        <v>0</v>
      </c>
      <c r="AE277" s="64">
        <f>IF(AQ277="7",BI277,0)</f>
        <v>0</v>
      </c>
      <c r="AF277" s="64">
        <f>IF(AQ277="2",BH277,0)</f>
        <v>0</v>
      </c>
      <c r="AG277" s="64">
        <f>IF(AQ277="2",BI277,0)</f>
        <v>0</v>
      </c>
      <c r="AH277" s="64">
        <f>IF(AQ277="0",BJ277,0)</f>
        <v>0</v>
      </c>
      <c r="AI277" s="39" t="s">
        <v>519</v>
      </c>
      <c r="AJ277" s="62">
        <f>IF(AN277=0,K277,0)</f>
        <v>0</v>
      </c>
      <c r="AK277" s="62">
        <f>IF(AN277=15,K277,0)</f>
        <v>0</v>
      </c>
      <c r="AL277" s="62">
        <f>IF(AN277=21,K277,0)</f>
        <v>0</v>
      </c>
      <c r="AN277" s="64">
        <v>21</v>
      </c>
      <c r="AO277" s="64">
        <f>H277*0</f>
        <v>0</v>
      </c>
      <c r="AP277" s="64">
        <f>H277*(1-0)</f>
        <v>0</v>
      </c>
      <c r="AQ277" s="65" t="s">
        <v>8</v>
      </c>
      <c r="AV277" s="64">
        <f>AW277+AX277</f>
        <v>0</v>
      </c>
      <c r="AW277" s="64">
        <f>G277*AO277</f>
        <v>0</v>
      </c>
      <c r="AX277" s="64">
        <f>G277*AP277</f>
        <v>0</v>
      </c>
      <c r="AY277" s="66" t="s">
        <v>1649</v>
      </c>
      <c r="AZ277" s="66" t="s">
        <v>1677</v>
      </c>
      <c r="BA277" s="39" t="s">
        <v>1716</v>
      </c>
      <c r="BC277" s="64">
        <f>AW277+AX277</f>
        <v>0</v>
      </c>
      <c r="BD277" s="64">
        <f>H277/(100-BE277)*100</f>
        <v>0</v>
      </c>
      <c r="BE277" s="64">
        <v>0</v>
      </c>
      <c r="BF277" s="64">
        <f>M277</f>
        <v>0</v>
      </c>
      <c r="BH277" s="62">
        <f>G277*AO277</f>
        <v>0</v>
      </c>
      <c r="BI277" s="62">
        <f>G277*AP277</f>
        <v>0</v>
      </c>
      <c r="BJ277" s="62">
        <f>G277*H277</f>
        <v>0</v>
      </c>
      <c r="BK277" s="62" t="s">
        <v>1725</v>
      </c>
      <c r="BL277" s="64" t="s">
        <v>769</v>
      </c>
    </row>
    <row r="278" spans="1:64" s="38" customFormat="1" ht="19.5" customHeight="1">
      <c r="A278" s="60" t="s">
        <v>243</v>
      </c>
      <c r="B278" s="61" t="s">
        <v>519</v>
      </c>
      <c r="C278" s="61" t="s">
        <v>772</v>
      </c>
      <c r="D278" s="142" t="s">
        <v>1291</v>
      </c>
      <c r="E278" s="143"/>
      <c r="F278" s="61" t="s">
        <v>1588</v>
      </c>
      <c r="G278" s="62">
        <v>1</v>
      </c>
      <c r="H278" s="62">
        <v>0</v>
      </c>
      <c r="I278" s="62">
        <f>G278*AO278</f>
        <v>0</v>
      </c>
      <c r="J278" s="62">
        <f>G278*AP278</f>
        <v>0</v>
      </c>
      <c r="K278" s="62">
        <f>G278*H278</f>
        <v>0</v>
      </c>
      <c r="L278" s="62">
        <v>0</v>
      </c>
      <c r="M278" s="62">
        <f>G278*L278</f>
        <v>0</v>
      </c>
      <c r="N278" s="63" t="s">
        <v>1611</v>
      </c>
      <c r="O278" s="54"/>
      <c r="Z278" s="64">
        <f>IF(AQ278="5",BJ278,0)</f>
        <v>0</v>
      </c>
      <c r="AB278" s="64">
        <f>IF(AQ278="1",BH278,0)</f>
        <v>0</v>
      </c>
      <c r="AC278" s="64">
        <f>IF(AQ278="1",BI278,0)</f>
        <v>0</v>
      </c>
      <c r="AD278" s="64">
        <f>IF(AQ278="7",BH278,0)</f>
        <v>0</v>
      </c>
      <c r="AE278" s="64">
        <f>IF(AQ278="7",BI278,0)</f>
        <v>0</v>
      </c>
      <c r="AF278" s="64">
        <f>IF(AQ278="2",BH278,0)</f>
        <v>0</v>
      </c>
      <c r="AG278" s="64">
        <f>IF(AQ278="2",BI278,0)</f>
        <v>0</v>
      </c>
      <c r="AH278" s="64">
        <f>IF(AQ278="0",BJ278,0)</f>
        <v>0</v>
      </c>
      <c r="AI278" s="39" t="s">
        <v>519</v>
      </c>
      <c r="AJ278" s="62">
        <f>IF(AN278=0,K278,0)</f>
        <v>0</v>
      </c>
      <c r="AK278" s="62">
        <f>IF(AN278=15,K278,0)</f>
        <v>0</v>
      </c>
      <c r="AL278" s="62">
        <f>IF(AN278=21,K278,0)</f>
        <v>0</v>
      </c>
      <c r="AN278" s="64">
        <v>21</v>
      </c>
      <c r="AO278" s="64">
        <f>H278*0</f>
        <v>0</v>
      </c>
      <c r="AP278" s="64">
        <f>H278*(1-0)</f>
        <v>0</v>
      </c>
      <c r="AQ278" s="65" t="s">
        <v>8</v>
      </c>
      <c r="AV278" s="64">
        <f>AW278+AX278</f>
        <v>0</v>
      </c>
      <c r="AW278" s="64">
        <f>G278*AO278</f>
        <v>0</v>
      </c>
      <c r="AX278" s="64">
        <f>G278*AP278</f>
        <v>0</v>
      </c>
      <c r="AY278" s="66" t="s">
        <v>1649</v>
      </c>
      <c r="AZ278" s="66" t="s">
        <v>1677</v>
      </c>
      <c r="BA278" s="39" t="s">
        <v>1716</v>
      </c>
      <c r="BC278" s="64">
        <f>AW278+AX278</f>
        <v>0</v>
      </c>
      <c r="BD278" s="64">
        <f>H278/(100-BE278)*100</f>
        <v>0</v>
      </c>
      <c r="BE278" s="64">
        <v>0</v>
      </c>
      <c r="BF278" s="64">
        <f>M278</f>
        <v>0</v>
      </c>
      <c r="BH278" s="62">
        <f>G278*AO278</f>
        <v>0</v>
      </c>
      <c r="BI278" s="62">
        <f>G278*AP278</f>
        <v>0</v>
      </c>
      <c r="BJ278" s="62">
        <f>G278*H278</f>
        <v>0</v>
      </c>
      <c r="BK278" s="62" t="s">
        <v>1725</v>
      </c>
      <c r="BL278" s="64" t="s">
        <v>769</v>
      </c>
    </row>
    <row r="279" spans="1:47" s="38" customFormat="1" ht="19.5" customHeight="1">
      <c r="A279" s="55"/>
      <c r="B279" s="56" t="s">
        <v>519</v>
      </c>
      <c r="C279" s="56" t="s">
        <v>773</v>
      </c>
      <c r="D279" s="140" t="s">
        <v>1292</v>
      </c>
      <c r="E279" s="141"/>
      <c r="F279" s="57" t="s">
        <v>6</v>
      </c>
      <c r="G279" s="57" t="s">
        <v>6</v>
      </c>
      <c r="H279" s="57" t="s">
        <v>6</v>
      </c>
      <c r="I279" s="58">
        <f>SUM(I280:I284)</f>
        <v>0</v>
      </c>
      <c r="J279" s="58">
        <f>SUM(J280:J284)</f>
        <v>0</v>
      </c>
      <c r="K279" s="58">
        <f>SUM(K280:K284)</f>
        <v>0</v>
      </c>
      <c r="L279" s="39"/>
      <c r="M279" s="58">
        <f>SUM(M280:M284)</f>
        <v>0</v>
      </c>
      <c r="N279" s="59"/>
      <c r="O279" s="54"/>
      <c r="AI279" s="39" t="s">
        <v>519</v>
      </c>
      <c r="AS279" s="58">
        <f>SUM(AJ280:AJ284)</f>
        <v>0</v>
      </c>
      <c r="AT279" s="58">
        <f>SUM(AK280:AK284)</f>
        <v>0</v>
      </c>
      <c r="AU279" s="58">
        <f>SUM(AL280:AL284)</f>
        <v>0</v>
      </c>
    </row>
    <row r="280" spans="1:64" s="38" customFormat="1" ht="19.5" customHeight="1">
      <c r="A280" s="60" t="s">
        <v>244</v>
      </c>
      <c r="B280" s="61" t="s">
        <v>519</v>
      </c>
      <c r="C280" s="61" t="s">
        <v>774</v>
      </c>
      <c r="D280" s="142" t="s">
        <v>1293</v>
      </c>
      <c r="E280" s="143"/>
      <c r="F280" s="61" t="s">
        <v>1584</v>
      </c>
      <c r="G280" s="62">
        <v>12</v>
      </c>
      <c r="H280" s="62">
        <v>0</v>
      </c>
      <c r="I280" s="62">
        <f>G280*AO280</f>
        <v>0</v>
      </c>
      <c r="J280" s="62">
        <f>G280*AP280</f>
        <v>0</v>
      </c>
      <c r="K280" s="62">
        <f>G280*H280</f>
        <v>0</v>
      </c>
      <c r="L280" s="62">
        <v>0</v>
      </c>
      <c r="M280" s="62">
        <f>G280*L280</f>
        <v>0</v>
      </c>
      <c r="N280" s="63"/>
      <c r="O280" s="54"/>
      <c r="Z280" s="64">
        <f>IF(AQ280="5",BJ280,0)</f>
        <v>0</v>
      </c>
      <c r="AB280" s="64">
        <f>IF(AQ280="1",BH280,0)</f>
        <v>0</v>
      </c>
      <c r="AC280" s="64">
        <f>IF(AQ280="1",BI280,0)</f>
        <v>0</v>
      </c>
      <c r="AD280" s="64">
        <f>IF(AQ280="7",BH280,0)</f>
        <v>0</v>
      </c>
      <c r="AE280" s="64">
        <f>IF(AQ280="7",BI280,0)</f>
        <v>0</v>
      </c>
      <c r="AF280" s="64">
        <f>IF(AQ280="2",BH280,0)</f>
        <v>0</v>
      </c>
      <c r="AG280" s="64">
        <f>IF(AQ280="2",BI280,0)</f>
        <v>0</v>
      </c>
      <c r="AH280" s="64">
        <f>IF(AQ280="0",BJ280,0)</f>
        <v>0</v>
      </c>
      <c r="AI280" s="39" t="s">
        <v>519</v>
      </c>
      <c r="AJ280" s="62">
        <f>IF(AN280=0,K280,0)</f>
        <v>0</v>
      </c>
      <c r="AK280" s="62">
        <f>IF(AN280=15,K280,0)</f>
        <v>0</v>
      </c>
      <c r="AL280" s="62">
        <f>IF(AN280=21,K280,0)</f>
        <v>0</v>
      </c>
      <c r="AN280" s="64">
        <v>21</v>
      </c>
      <c r="AO280" s="64">
        <f>H280*0</f>
        <v>0</v>
      </c>
      <c r="AP280" s="64">
        <f>H280*(1-0)</f>
        <v>0</v>
      </c>
      <c r="AQ280" s="65" t="s">
        <v>8</v>
      </c>
      <c r="AV280" s="64">
        <f>AW280+AX280</f>
        <v>0</v>
      </c>
      <c r="AW280" s="64">
        <f>G280*AO280</f>
        <v>0</v>
      </c>
      <c r="AX280" s="64">
        <f>G280*AP280</f>
        <v>0</v>
      </c>
      <c r="AY280" s="66" t="s">
        <v>1650</v>
      </c>
      <c r="AZ280" s="66" t="s">
        <v>1677</v>
      </c>
      <c r="BA280" s="39" t="s">
        <v>1716</v>
      </c>
      <c r="BC280" s="64">
        <f>AW280+AX280</f>
        <v>0</v>
      </c>
      <c r="BD280" s="64">
        <f>H280/(100-BE280)*100</f>
        <v>0</v>
      </c>
      <c r="BE280" s="64">
        <v>0</v>
      </c>
      <c r="BF280" s="64">
        <f>M280</f>
        <v>0</v>
      </c>
      <c r="BH280" s="62">
        <f>G280*AO280</f>
        <v>0</v>
      </c>
      <c r="BI280" s="62">
        <f>G280*AP280</f>
        <v>0</v>
      </c>
      <c r="BJ280" s="62">
        <f>G280*H280</f>
        <v>0</v>
      </c>
      <c r="BK280" s="62" t="s">
        <v>1725</v>
      </c>
      <c r="BL280" s="64" t="s">
        <v>773</v>
      </c>
    </row>
    <row r="281" spans="1:64" s="38" customFormat="1" ht="19.5" customHeight="1">
      <c r="A281" s="60" t="s">
        <v>245</v>
      </c>
      <c r="B281" s="61" t="s">
        <v>519</v>
      </c>
      <c r="C281" s="61" t="s">
        <v>775</v>
      </c>
      <c r="D281" s="142" t="s">
        <v>1294</v>
      </c>
      <c r="E281" s="143"/>
      <c r="F281" s="61" t="s">
        <v>1584</v>
      </c>
      <c r="G281" s="62">
        <v>12</v>
      </c>
      <c r="H281" s="62">
        <v>0</v>
      </c>
      <c r="I281" s="62">
        <f>G281*AO281</f>
        <v>0</v>
      </c>
      <c r="J281" s="62">
        <f>G281*AP281</f>
        <v>0</v>
      </c>
      <c r="K281" s="62">
        <f>G281*H281</f>
        <v>0</v>
      </c>
      <c r="L281" s="62">
        <v>0</v>
      </c>
      <c r="M281" s="62">
        <f>G281*L281</f>
        <v>0</v>
      </c>
      <c r="N281" s="63"/>
      <c r="O281" s="54"/>
      <c r="Z281" s="64">
        <f>IF(AQ281="5",BJ281,0)</f>
        <v>0</v>
      </c>
      <c r="AB281" s="64">
        <f>IF(AQ281="1",BH281,0)</f>
        <v>0</v>
      </c>
      <c r="AC281" s="64">
        <f>IF(AQ281="1",BI281,0)</f>
        <v>0</v>
      </c>
      <c r="AD281" s="64">
        <f>IF(AQ281="7",BH281,0)</f>
        <v>0</v>
      </c>
      <c r="AE281" s="64">
        <f>IF(AQ281="7",BI281,0)</f>
        <v>0</v>
      </c>
      <c r="AF281" s="64">
        <f>IF(AQ281="2",BH281,0)</f>
        <v>0</v>
      </c>
      <c r="AG281" s="64">
        <f>IF(AQ281="2",BI281,0)</f>
        <v>0</v>
      </c>
      <c r="AH281" s="64">
        <f>IF(AQ281="0",BJ281,0)</f>
        <v>0</v>
      </c>
      <c r="AI281" s="39" t="s">
        <v>519</v>
      </c>
      <c r="AJ281" s="62">
        <f>IF(AN281=0,K281,0)</f>
        <v>0</v>
      </c>
      <c r="AK281" s="62">
        <f>IF(AN281=15,K281,0)</f>
        <v>0</v>
      </c>
      <c r="AL281" s="62">
        <f>IF(AN281=21,K281,0)</f>
        <v>0</v>
      </c>
      <c r="AN281" s="64">
        <v>21</v>
      </c>
      <c r="AO281" s="64">
        <f>H281*0</f>
        <v>0</v>
      </c>
      <c r="AP281" s="64">
        <f>H281*(1-0)</f>
        <v>0</v>
      </c>
      <c r="AQ281" s="65" t="s">
        <v>7</v>
      </c>
      <c r="AV281" s="64">
        <f>AW281+AX281</f>
        <v>0</v>
      </c>
      <c r="AW281" s="64">
        <f>G281*AO281</f>
        <v>0</v>
      </c>
      <c r="AX281" s="64">
        <f>G281*AP281</f>
        <v>0</v>
      </c>
      <c r="AY281" s="66" t="s">
        <v>1650</v>
      </c>
      <c r="AZ281" s="66" t="s">
        <v>1677</v>
      </c>
      <c r="BA281" s="39" t="s">
        <v>1716</v>
      </c>
      <c r="BC281" s="64">
        <f>AW281+AX281</f>
        <v>0</v>
      </c>
      <c r="BD281" s="64">
        <f>H281/(100-BE281)*100</f>
        <v>0</v>
      </c>
      <c r="BE281" s="64">
        <v>0</v>
      </c>
      <c r="BF281" s="64">
        <f>M281</f>
        <v>0</v>
      </c>
      <c r="BH281" s="62">
        <f>G281*AO281</f>
        <v>0</v>
      </c>
      <c r="BI281" s="62">
        <f>G281*AP281</f>
        <v>0</v>
      </c>
      <c r="BJ281" s="62">
        <f>G281*H281</f>
        <v>0</v>
      </c>
      <c r="BK281" s="62" t="s">
        <v>1725</v>
      </c>
      <c r="BL281" s="64" t="s">
        <v>773</v>
      </c>
    </row>
    <row r="282" spans="1:15" s="38" customFormat="1" ht="19.5" customHeight="1">
      <c r="A282" s="72"/>
      <c r="B282" s="73" t="s">
        <v>520</v>
      </c>
      <c r="C282" s="73"/>
      <c r="D282" s="146" t="s">
        <v>1295</v>
      </c>
      <c r="E282" s="147"/>
      <c r="F282" s="74" t="s">
        <v>6</v>
      </c>
      <c r="G282" s="74" t="s">
        <v>6</v>
      </c>
      <c r="H282" s="74" t="s">
        <v>6</v>
      </c>
      <c r="I282" s="75">
        <f>I285+I292+I294+I301+I303+I309+I314+I320+I325+I328+I338+I355+I363+I366+I375+I378+I384+I392</f>
        <v>0</v>
      </c>
      <c r="J282" s="75">
        <f>J285+J292+J294+J301+J303+J309+J314+J320+J325+J328+J338+J355+J363+J366+J375+J378+J384+J392</f>
        <v>0</v>
      </c>
      <c r="K282" s="75">
        <f>K285+K292+K294+K301+K303+K309+K314+K320+K325+K328+K338+K355+K363+K366+K375+K378+K384+K392</f>
        <v>0</v>
      </c>
      <c r="L282" s="76"/>
      <c r="M282" s="75">
        <f>M285+M292+M294+M301+M303+M309+M314+M320+M325+M328+M338+M355+M363+M366+M375+M378+M384+M392</f>
        <v>0</v>
      </c>
      <c r="N282" s="77"/>
      <c r="O282" s="54"/>
    </row>
    <row r="283" spans="1:64" s="38" customFormat="1" ht="19.5" customHeight="1">
      <c r="A283" s="60" t="s">
        <v>246</v>
      </c>
      <c r="B283" s="61" t="s">
        <v>520</v>
      </c>
      <c r="C283" s="61" t="s">
        <v>776</v>
      </c>
      <c r="D283" s="142" t="s">
        <v>1296</v>
      </c>
      <c r="E283" s="143"/>
      <c r="F283" s="61" t="s">
        <v>1584</v>
      </c>
      <c r="G283" s="62">
        <v>75</v>
      </c>
      <c r="H283" s="62">
        <v>0</v>
      </c>
      <c r="I283" s="62">
        <f>G283*AO283</f>
        <v>0</v>
      </c>
      <c r="J283" s="62">
        <f>G283*AP283</f>
        <v>0</v>
      </c>
      <c r="K283" s="62">
        <f>G283*H283</f>
        <v>0</v>
      </c>
      <c r="L283" s="62">
        <v>0</v>
      </c>
      <c r="M283" s="62">
        <f>G283*L283</f>
        <v>0</v>
      </c>
      <c r="N283" s="63"/>
      <c r="O283" s="54"/>
      <c r="Z283" s="64">
        <f>IF(AQ283="5",BJ283,0)</f>
        <v>0</v>
      </c>
      <c r="AB283" s="64">
        <f>IF(AQ283="1",BH283,0)</f>
        <v>0</v>
      </c>
      <c r="AC283" s="64">
        <f>IF(AQ283="1",BI283,0)</f>
        <v>0</v>
      </c>
      <c r="AD283" s="64">
        <f>IF(AQ283="7",BH283,0)</f>
        <v>0</v>
      </c>
      <c r="AE283" s="64">
        <f>IF(AQ283="7",BI283,0)</f>
        <v>0</v>
      </c>
      <c r="AF283" s="64">
        <f>IF(AQ283="2",BH283,0)</f>
        <v>0</v>
      </c>
      <c r="AG283" s="64">
        <f>IF(AQ283="2",BI283,0)</f>
        <v>0</v>
      </c>
      <c r="AH283" s="64">
        <f>IF(AQ283="0",BJ283,0)</f>
        <v>0</v>
      </c>
      <c r="AI283" s="39" t="s">
        <v>520</v>
      </c>
      <c r="AJ283" s="62">
        <f>IF(AN283=0,K283,0)</f>
        <v>0</v>
      </c>
      <c r="AK283" s="62">
        <f>IF(AN283=15,K283,0)</f>
        <v>0</v>
      </c>
      <c r="AL283" s="62">
        <f>IF(AN283=21,K283,0)</f>
        <v>0</v>
      </c>
      <c r="AN283" s="64">
        <v>21</v>
      </c>
      <c r="AO283" s="64">
        <f>H283*0</f>
        <v>0</v>
      </c>
      <c r="AP283" s="64">
        <f>H283*(1-0)</f>
        <v>0</v>
      </c>
      <c r="AQ283" s="65" t="s">
        <v>105</v>
      </c>
      <c r="AV283" s="64">
        <f>AW283+AX283</f>
        <v>0</v>
      </c>
      <c r="AW283" s="64">
        <f>G283*AO283</f>
        <v>0</v>
      </c>
      <c r="AX283" s="64">
        <f>G283*AP283</f>
        <v>0</v>
      </c>
      <c r="AY283" s="66" t="s">
        <v>1651</v>
      </c>
      <c r="AZ283" s="66" t="s">
        <v>1684</v>
      </c>
      <c r="BA283" s="39" t="s">
        <v>1717</v>
      </c>
      <c r="BC283" s="64">
        <f>AW283+AX283</f>
        <v>0</v>
      </c>
      <c r="BD283" s="64">
        <f>H283/(100-BE283)*100</f>
        <v>0</v>
      </c>
      <c r="BE283" s="64">
        <v>0</v>
      </c>
      <c r="BF283" s="64">
        <f>M283</f>
        <v>0</v>
      </c>
      <c r="BH283" s="62">
        <f>G283*AO283</f>
        <v>0</v>
      </c>
      <c r="BI283" s="62">
        <f>G283*AP283</f>
        <v>0</v>
      </c>
      <c r="BJ283" s="62">
        <f>G283*H283</f>
        <v>0</v>
      </c>
      <c r="BK283" s="62" t="s">
        <v>1725</v>
      </c>
      <c r="BL283" s="64" t="s">
        <v>773</v>
      </c>
    </row>
    <row r="284" spans="1:64" s="38" customFormat="1" ht="19.5" customHeight="1">
      <c r="A284" s="60" t="s">
        <v>247</v>
      </c>
      <c r="B284" s="61" t="s">
        <v>520</v>
      </c>
      <c r="C284" s="61" t="s">
        <v>777</v>
      </c>
      <c r="D284" s="142" t="s">
        <v>1297</v>
      </c>
      <c r="E284" s="143"/>
      <c r="F284" s="61" t="s">
        <v>1589</v>
      </c>
      <c r="G284" s="62">
        <v>1</v>
      </c>
      <c r="H284" s="62">
        <v>0</v>
      </c>
      <c r="I284" s="62">
        <f>G284*AO284</f>
        <v>0</v>
      </c>
      <c r="J284" s="62">
        <f>G284*AP284</f>
        <v>0</v>
      </c>
      <c r="K284" s="62">
        <f>G284*H284</f>
        <v>0</v>
      </c>
      <c r="L284" s="62">
        <v>0</v>
      </c>
      <c r="M284" s="62">
        <f>G284*L284</f>
        <v>0</v>
      </c>
      <c r="N284" s="63"/>
      <c r="O284" s="54"/>
      <c r="Z284" s="64">
        <f>IF(AQ284="5",BJ284,0)</f>
        <v>0</v>
      </c>
      <c r="AB284" s="64">
        <f>IF(AQ284="1",BH284,0)</f>
        <v>0</v>
      </c>
      <c r="AC284" s="64">
        <f>IF(AQ284="1",BI284,0)</f>
        <v>0</v>
      </c>
      <c r="AD284" s="64">
        <f>IF(AQ284="7",BH284,0)</f>
        <v>0</v>
      </c>
      <c r="AE284" s="64">
        <f>IF(AQ284="7",BI284,0)</f>
        <v>0</v>
      </c>
      <c r="AF284" s="64">
        <f>IF(AQ284="2",BH284,0)</f>
        <v>0</v>
      </c>
      <c r="AG284" s="64">
        <f>IF(AQ284="2",BI284,0)</f>
        <v>0</v>
      </c>
      <c r="AH284" s="64">
        <f>IF(AQ284="0",BJ284,0)</f>
        <v>0</v>
      </c>
      <c r="AI284" s="39" t="s">
        <v>520</v>
      </c>
      <c r="AJ284" s="62">
        <f>IF(AN284=0,K284,0)</f>
        <v>0</v>
      </c>
      <c r="AK284" s="62">
        <f>IF(AN284=15,K284,0)</f>
        <v>0</v>
      </c>
      <c r="AL284" s="62">
        <f>IF(AN284=21,K284,0)</f>
        <v>0</v>
      </c>
      <c r="AN284" s="64">
        <v>21</v>
      </c>
      <c r="AO284" s="64">
        <f>H284*0</f>
        <v>0</v>
      </c>
      <c r="AP284" s="64">
        <f>H284*(1-0)</f>
        <v>0</v>
      </c>
      <c r="AQ284" s="65" t="s">
        <v>105</v>
      </c>
      <c r="AV284" s="64">
        <f>AW284+AX284</f>
        <v>0</v>
      </c>
      <c r="AW284" s="64">
        <f>G284*AO284</f>
        <v>0</v>
      </c>
      <c r="AX284" s="64">
        <f>G284*AP284</f>
        <v>0</v>
      </c>
      <c r="AY284" s="66" t="s">
        <v>1651</v>
      </c>
      <c r="AZ284" s="66" t="s">
        <v>1684</v>
      </c>
      <c r="BA284" s="39" t="s">
        <v>1717</v>
      </c>
      <c r="BC284" s="64">
        <f>AW284+AX284</f>
        <v>0</v>
      </c>
      <c r="BD284" s="64">
        <f>H284/(100-BE284)*100</f>
        <v>0</v>
      </c>
      <c r="BE284" s="64">
        <v>0</v>
      </c>
      <c r="BF284" s="64">
        <f>M284</f>
        <v>0</v>
      </c>
      <c r="BH284" s="62">
        <f>G284*AO284</f>
        <v>0</v>
      </c>
      <c r="BI284" s="62">
        <f>G284*AP284</f>
        <v>0</v>
      </c>
      <c r="BJ284" s="62">
        <f>G284*H284</f>
        <v>0</v>
      </c>
      <c r="BK284" s="62" t="s">
        <v>1725</v>
      </c>
      <c r="BL284" s="64" t="s">
        <v>773</v>
      </c>
    </row>
    <row r="285" spans="1:47" s="38" customFormat="1" ht="19.5" customHeight="1">
      <c r="A285" s="55"/>
      <c r="B285" s="56" t="s">
        <v>520</v>
      </c>
      <c r="C285" s="56" t="s">
        <v>17</v>
      </c>
      <c r="D285" s="140" t="s">
        <v>1298</v>
      </c>
      <c r="E285" s="141"/>
      <c r="F285" s="57" t="s">
        <v>6</v>
      </c>
      <c r="G285" s="57" t="s">
        <v>6</v>
      </c>
      <c r="H285" s="57" t="s">
        <v>6</v>
      </c>
      <c r="I285" s="58">
        <f>SUM(I286:I291)</f>
        <v>0</v>
      </c>
      <c r="J285" s="58">
        <f>SUM(J286:J291)</f>
        <v>0</v>
      </c>
      <c r="K285" s="58">
        <f>SUM(K286:K291)</f>
        <v>0</v>
      </c>
      <c r="L285" s="39"/>
      <c r="M285" s="58">
        <f>SUM(M286:M291)</f>
        <v>0</v>
      </c>
      <c r="N285" s="59"/>
      <c r="O285" s="54"/>
      <c r="AI285" s="39" t="s">
        <v>520</v>
      </c>
      <c r="AS285" s="58">
        <f>SUM(AJ286:AJ291)</f>
        <v>0</v>
      </c>
      <c r="AT285" s="58">
        <f>SUM(AK286:AK291)</f>
        <v>0</v>
      </c>
      <c r="AU285" s="58">
        <f>SUM(AL286:AL291)</f>
        <v>0</v>
      </c>
    </row>
    <row r="286" spans="1:64" s="38" customFormat="1" ht="19.5" customHeight="1">
      <c r="A286" s="60" t="s">
        <v>248</v>
      </c>
      <c r="B286" s="61" t="s">
        <v>520</v>
      </c>
      <c r="C286" s="61" t="s">
        <v>778</v>
      </c>
      <c r="D286" s="142" t="s">
        <v>1299</v>
      </c>
      <c r="E286" s="143"/>
      <c r="F286" s="61" t="s">
        <v>1582</v>
      </c>
      <c r="G286" s="62">
        <v>39.2</v>
      </c>
      <c r="H286" s="62">
        <v>0</v>
      </c>
      <c r="I286" s="62">
        <f aca="true" t="shared" si="440" ref="I286:I291">G286*AO286</f>
        <v>0</v>
      </c>
      <c r="J286" s="62">
        <f aca="true" t="shared" si="441" ref="J286:J291">G286*AP286</f>
        <v>0</v>
      </c>
      <c r="K286" s="62">
        <f aca="true" t="shared" si="442" ref="K286:K291">G286*H286</f>
        <v>0</v>
      </c>
      <c r="L286" s="62">
        <v>0</v>
      </c>
      <c r="M286" s="62">
        <f aca="true" t="shared" si="443" ref="M286:M291">G286*L286</f>
        <v>0</v>
      </c>
      <c r="N286" s="63"/>
      <c r="O286" s="54"/>
      <c r="Z286" s="64">
        <f aca="true" t="shared" si="444" ref="Z286:Z291">IF(AQ286="5",BJ286,0)</f>
        <v>0</v>
      </c>
      <c r="AB286" s="64">
        <f aca="true" t="shared" si="445" ref="AB286:AB291">IF(AQ286="1",BH286,0)</f>
        <v>0</v>
      </c>
      <c r="AC286" s="64">
        <f aca="true" t="shared" si="446" ref="AC286:AC291">IF(AQ286="1",BI286,0)</f>
        <v>0</v>
      </c>
      <c r="AD286" s="64">
        <f aca="true" t="shared" si="447" ref="AD286:AD291">IF(AQ286="7",BH286,0)</f>
        <v>0</v>
      </c>
      <c r="AE286" s="64">
        <f aca="true" t="shared" si="448" ref="AE286:AE291">IF(AQ286="7",BI286,0)</f>
        <v>0</v>
      </c>
      <c r="AF286" s="64">
        <f aca="true" t="shared" si="449" ref="AF286:AF291">IF(AQ286="2",BH286,0)</f>
        <v>0</v>
      </c>
      <c r="AG286" s="64">
        <f aca="true" t="shared" si="450" ref="AG286:AG291">IF(AQ286="2",BI286,0)</f>
        <v>0</v>
      </c>
      <c r="AH286" s="64">
        <f aca="true" t="shared" si="451" ref="AH286:AH291">IF(AQ286="0",BJ286,0)</f>
        <v>0</v>
      </c>
      <c r="AI286" s="39" t="s">
        <v>520</v>
      </c>
      <c r="AJ286" s="62">
        <f aca="true" t="shared" si="452" ref="AJ286:AJ291">IF(AN286=0,K286,0)</f>
        <v>0</v>
      </c>
      <c r="AK286" s="62">
        <f aca="true" t="shared" si="453" ref="AK286:AK291">IF(AN286=15,K286,0)</f>
        <v>0</v>
      </c>
      <c r="AL286" s="62">
        <f aca="true" t="shared" si="454" ref="AL286:AL291">IF(AN286=21,K286,0)</f>
        <v>0</v>
      </c>
      <c r="AN286" s="64">
        <v>21</v>
      </c>
      <c r="AO286" s="64">
        <f aca="true" t="shared" si="455" ref="AO286:AO291">H286*0</f>
        <v>0</v>
      </c>
      <c r="AP286" s="64">
        <f aca="true" t="shared" si="456" ref="AP286:AP291">H286*(1-0)</f>
        <v>0</v>
      </c>
      <c r="AQ286" s="65" t="s">
        <v>7</v>
      </c>
      <c r="AV286" s="64">
        <f aca="true" t="shared" si="457" ref="AV286:AV291">AW286+AX286</f>
        <v>0</v>
      </c>
      <c r="AW286" s="64">
        <f aca="true" t="shared" si="458" ref="AW286:AW291">G286*AO286</f>
        <v>0</v>
      </c>
      <c r="AX286" s="64">
        <f aca="true" t="shared" si="459" ref="AX286:AX291">G286*AP286</f>
        <v>0</v>
      </c>
      <c r="AY286" s="66" t="s">
        <v>1652</v>
      </c>
      <c r="AZ286" s="66" t="s">
        <v>1685</v>
      </c>
      <c r="BA286" s="39" t="s">
        <v>1717</v>
      </c>
      <c r="BC286" s="64">
        <f aca="true" t="shared" si="460" ref="BC286:BC291">AW286+AX286</f>
        <v>0</v>
      </c>
      <c r="BD286" s="64">
        <f aca="true" t="shared" si="461" ref="BD286:BD291">H286/(100-BE286)*100</f>
        <v>0</v>
      </c>
      <c r="BE286" s="64">
        <v>0</v>
      </c>
      <c r="BF286" s="64">
        <f aca="true" t="shared" si="462" ref="BF286:BF291">M286</f>
        <v>0</v>
      </c>
      <c r="BH286" s="62">
        <f aca="true" t="shared" si="463" ref="BH286:BH291">G286*AO286</f>
        <v>0</v>
      </c>
      <c r="BI286" s="62">
        <f aca="true" t="shared" si="464" ref="BI286:BI291">G286*AP286</f>
        <v>0</v>
      </c>
      <c r="BJ286" s="62">
        <f aca="true" t="shared" si="465" ref="BJ286:BJ291">G286*H286</f>
        <v>0</v>
      </c>
      <c r="BK286" s="62" t="s">
        <v>1725</v>
      </c>
      <c r="BL286" s="64">
        <v>11</v>
      </c>
    </row>
    <row r="287" spans="1:64" s="38" customFormat="1" ht="19.5" customHeight="1">
      <c r="A287" s="60" t="s">
        <v>249</v>
      </c>
      <c r="B287" s="61" t="s">
        <v>520</v>
      </c>
      <c r="C287" s="61" t="s">
        <v>779</v>
      </c>
      <c r="D287" s="142" t="s">
        <v>1300</v>
      </c>
      <c r="E287" s="143"/>
      <c r="F287" s="61" t="s">
        <v>1582</v>
      </c>
      <c r="G287" s="62">
        <v>26</v>
      </c>
      <c r="H287" s="62">
        <v>0</v>
      </c>
      <c r="I287" s="62">
        <f t="shared" si="440"/>
        <v>0</v>
      </c>
      <c r="J287" s="62">
        <f t="shared" si="441"/>
        <v>0</v>
      </c>
      <c r="K287" s="62">
        <f t="shared" si="442"/>
        <v>0</v>
      </c>
      <c r="L287" s="62">
        <v>0</v>
      </c>
      <c r="M287" s="62">
        <f t="shared" si="443"/>
        <v>0</v>
      </c>
      <c r="N287" s="63"/>
      <c r="O287" s="54"/>
      <c r="Z287" s="64">
        <f t="shared" si="444"/>
        <v>0</v>
      </c>
      <c r="AB287" s="64">
        <f t="shared" si="445"/>
        <v>0</v>
      </c>
      <c r="AC287" s="64">
        <f t="shared" si="446"/>
        <v>0</v>
      </c>
      <c r="AD287" s="64">
        <f t="shared" si="447"/>
        <v>0</v>
      </c>
      <c r="AE287" s="64">
        <f t="shared" si="448"/>
        <v>0</v>
      </c>
      <c r="AF287" s="64">
        <f t="shared" si="449"/>
        <v>0</v>
      </c>
      <c r="AG287" s="64">
        <f t="shared" si="450"/>
        <v>0</v>
      </c>
      <c r="AH287" s="64">
        <f t="shared" si="451"/>
        <v>0</v>
      </c>
      <c r="AI287" s="39" t="s">
        <v>520</v>
      </c>
      <c r="AJ287" s="62">
        <f t="shared" si="452"/>
        <v>0</v>
      </c>
      <c r="AK287" s="62">
        <f t="shared" si="453"/>
        <v>0</v>
      </c>
      <c r="AL287" s="62">
        <f t="shared" si="454"/>
        <v>0</v>
      </c>
      <c r="AN287" s="64">
        <v>21</v>
      </c>
      <c r="AO287" s="64">
        <f t="shared" si="455"/>
        <v>0</v>
      </c>
      <c r="AP287" s="64">
        <f t="shared" si="456"/>
        <v>0</v>
      </c>
      <c r="AQ287" s="65" t="s">
        <v>7</v>
      </c>
      <c r="AV287" s="64">
        <f t="shared" si="457"/>
        <v>0</v>
      </c>
      <c r="AW287" s="64">
        <f t="shared" si="458"/>
        <v>0</v>
      </c>
      <c r="AX287" s="64">
        <f t="shared" si="459"/>
        <v>0</v>
      </c>
      <c r="AY287" s="66" t="s">
        <v>1652</v>
      </c>
      <c r="AZ287" s="66" t="s">
        <v>1685</v>
      </c>
      <c r="BA287" s="39" t="s">
        <v>1717</v>
      </c>
      <c r="BC287" s="64">
        <f t="shared" si="460"/>
        <v>0</v>
      </c>
      <c r="BD287" s="64">
        <f t="shared" si="461"/>
        <v>0</v>
      </c>
      <c r="BE287" s="64">
        <v>0</v>
      </c>
      <c r="BF287" s="64">
        <f t="shared" si="462"/>
        <v>0</v>
      </c>
      <c r="BH287" s="62">
        <f t="shared" si="463"/>
        <v>0</v>
      </c>
      <c r="BI287" s="62">
        <f t="shared" si="464"/>
        <v>0</v>
      </c>
      <c r="BJ287" s="62">
        <f t="shared" si="465"/>
        <v>0</v>
      </c>
      <c r="BK287" s="62" t="s">
        <v>1725</v>
      </c>
      <c r="BL287" s="64">
        <v>11</v>
      </c>
    </row>
    <row r="288" spans="1:64" s="38" customFormat="1" ht="19.5" customHeight="1">
      <c r="A288" s="60" t="s">
        <v>250</v>
      </c>
      <c r="B288" s="61" t="s">
        <v>520</v>
      </c>
      <c r="C288" s="61" t="s">
        <v>780</v>
      </c>
      <c r="D288" s="142" t="s">
        <v>1301</v>
      </c>
      <c r="E288" s="143"/>
      <c r="F288" s="61" t="s">
        <v>1582</v>
      </c>
      <c r="G288" s="62">
        <v>89</v>
      </c>
      <c r="H288" s="62">
        <v>0</v>
      </c>
      <c r="I288" s="62">
        <f t="shared" si="440"/>
        <v>0</v>
      </c>
      <c r="J288" s="62">
        <f t="shared" si="441"/>
        <v>0</v>
      </c>
      <c r="K288" s="62">
        <f t="shared" si="442"/>
        <v>0</v>
      </c>
      <c r="L288" s="62">
        <v>0</v>
      </c>
      <c r="M288" s="62">
        <f t="shared" si="443"/>
        <v>0</v>
      </c>
      <c r="N288" s="63"/>
      <c r="O288" s="54"/>
      <c r="Z288" s="64">
        <f t="shared" si="444"/>
        <v>0</v>
      </c>
      <c r="AB288" s="64">
        <f t="shared" si="445"/>
        <v>0</v>
      </c>
      <c r="AC288" s="64">
        <f t="shared" si="446"/>
        <v>0</v>
      </c>
      <c r="AD288" s="64">
        <f t="shared" si="447"/>
        <v>0</v>
      </c>
      <c r="AE288" s="64">
        <f t="shared" si="448"/>
        <v>0</v>
      </c>
      <c r="AF288" s="64">
        <f t="shared" si="449"/>
        <v>0</v>
      </c>
      <c r="AG288" s="64">
        <f t="shared" si="450"/>
        <v>0</v>
      </c>
      <c r="AH288" s="64">
        <f t="shared" si="451"/>
        <v>0</v>
      </c>
      <c r="AI288" s="39" t="s">
        <v>520</v>
      </c>
      <c r="AJ288" s="62">
        <f t="shared" si="452"/>
        <v>0</v>
      </c>
      <c r="AK288" s="62">
        <f t="shared" si="453"/>
        <v>0</v>
      </c>
      <c r="AL288" s="62">
        <f t="shared" si="454"/>
        <v>0</v>
      </c>
      <c r="AN288" s="64">
        <v>21</v>
      </c>
      <c r="AO288" s="64">
        <f t="shared" si="455"/>
        <v>0</v>
      </c>
      <c r="AP288" s="64">
        <f t="shared" si="456"/>
        <v>0</v>
      </c>
      <c r="AQ288" s="65" t="s">
        <v>7</v>
      </c>
      <c r="AV288" s="64">
        <f t="shared" si="457"/>
        <v>0</v>
      </c>
      <c r="AW288" s="64">
        <f t="shared" si="458"/>
        <v>0</v>
      </c>
      <c r="AX288" s="64">
        <f t="shared" si="459"/>
        <v>0</v>
      </c>
      <c r="AY288" s="66" t="s">
        <v>1652</v>
      </c>
      <c r="AZ288" s="66" t="s">
        <v>1685</v>
      </c>
      <c r="BA288" s="39" t="s">
        <v>1717</v>
      </c>
      <c r="BC288" s="64">
        <f t="shared" si="460"/>
        <v>0</v>
      </c>
      <c r="BD288" s="64">
        <f t="shared" si="461"/>
        <v>0</v>
      </c>
      <c r="BE288" s="64">
        <v>0</v>
      </c>
      <c r="BF288" s="64">
        <f t="shared" si="462"/>
        <v>0</v>
      </c>
      <c r="BH288" s="62">
        <f t="shared" si="463"/>
        <v>0</v>
      </c>
      <c r="BI288" s="62">
        <f t="shared" si="464"/>
        <v>0</v>
      </c>
      <c r="BJ288" s="62">
        <f t="shared" si="465"/>
        <v>0</v>
      </c>
      <c r="BK288" s="62" t="s">
        <v>1725</v>
      </c>
      <c r="BL288" s="64">
        <v>11</v>
      </c>
    </row>
    <row r="289" spans="1:64" s="38" customFormat="1" ht="19.5" customHeight="1">
      <c r="A289" s="60" t="s">
        <v>251</v>
      </c>
      <c r="B289" s="61" t="s">
        <v>520</v>
      </c>
      <c r="C289" s="61" t="s">
        <v>781</v>
      </c>
      <c r="D289" s="142" t="s">
        <v>1302</v>
      </c>
      <c r="E289" s="143"/>
      <c r="F289" s="61" t="s">
        <v>1582</v>
      </c>
      <c r="G289" s="62">
        <v>89</v>
      </c>
      <c r="H289" s="62">
        <v>0</v>
      </c>
      <c r="I289" s="62">
        <f t="shared" si="440"/>
        <v>0</v>
      </c>
      <c r="J289" s="62">
        <f t="shared" si="441"/>
        <v>0</v>
      </c>
      <c r="K289" s="62">
        <f t="shared" si="442"/>
        <v>0</v>
      </c>
      <c r="L289" s="62">
        <v>0</v>
      </c>
      <c r="M289" s="62">
        <f t="shared" si="443"/>
        <v>0</v>
      </c>
      <c r="N289" s="63"/>
      <c r="O289" s="54"/>
      <c r="Z289" s="64">
        <f t="shared" si="444"/>
        <v>0</v>
      </c>
      <c r="AB289" s="64">
        <f t="shared" si="445"/>
        <v>0</v>
      </c>
      <c r="AC289" s="64">
        <f t="shared" si="446"/>
        <v>0</v>
      </c>
      <c r="AD289" s="64">
        <f t="shared" si="447"/>
        <v>0</v>
      </c>
      <c r="AE289" s="64">
        <f t="shared" si="448"/>
        <v>0</v>
      </c>
      <c r="AF289" s="64">
        <f t="shared" si="449"/>
        <v>0</v>
      </c>
      <c r="AG289" s="64">
        <f t="shared" si="450"/>
        <v>0</v>
      </c>
      <c r="AH289" s="64">
        <f t="shared" si="451"/>
        <v>0</v>
      </c>
      <c r="AI289" s="39" t="s">
        <v>520</v>
      </c>
      <c r="AJ289" s="62">
        <f t="shared" si="452"/>
        <v>0</v>
      </c>
      <c r="AK289" s="62">
        <f t="shared" si="453"/>
        <v>0</v>
      </c>
      <c r="AL289" s="62">
        <f t="shared" si="454"/>
        <v>0</v>
      </c>
      <c r="AN289" s="64">
        <v>21</v>
      </c>
      <c r="AO289" s="64">
        <f t="shared" si="455"/>
        <v>0</v>
      </c>
      <c r="AP289" s="64">
        <f t="shared" si="456"/>
        <v>0</v>
      </c>
      <c r="AQ289" s="65" t="s">
        <v>7</v>
      </c>
      <c r="AV289" s="64">
        <f t="shared" si="457"/>
        <v>0</v>
      </c>
      <c r="AW289" s="64">
        <f t="shared" si="458"/>
        <v>0</v>
      </c>
      <c r="AX289" s="64">
        <f t="shared" si="459"/>
        <v>0</v>
      </c>
      <c r="AY289" s="66" t="s">
        <v>1652</v>
      </c>
      <c r="AZ289" s="66" t="s">
        <v>1685</v>
      </c>
      <c r="BA289" s="39" t="s">
        <v>1717</v>
      </c>
      <c r="BC289" s="64">
        <f t="shared" si="460"/>
        <v>0</v>
      </c>
      <c r="BD289" s="64">
        <f t="shared" si="461"/>
        <v>0</v>
      </c>
      <c r="BE289" s="64">
        <v>0</v>
      </c>
      <c r="BF289" s="64">
        <f t="shared" si="462"/>
        <v>0</v>
      </c>
      <c r="BH289" s="62">
        <f t="shared" si="463"/>
        <v>0</v>
      </c>
      <c r="BI289" s="62">
        <f t="shared" si="464"/>
        <v>0</v>
      </c>
      <c r="BJ289" s="62">
        <f t="shared" si="465"/>
        <v>0</v>
      </c>
      <c r="BK289" s="62" t="s">
        <v>1725</v>
      </c>
      <c r="BL289" s="64">
        <v>11</v>
      </c>
    </row>
    <row r="290" spans="1:64" s="38" customFormat="1" ht="19.5" customHeight="1">
      <c r="A290" s="60" t="s">
        <v>252</v>
      </c>
      <c r="B290" s="61" t="s">
        <v>520</v>
      </c>
      <c r="C290" s="61" t="s">
        <v>782</v>
      </c>
      <c r="D290" s="142" t="s">
        <v>1303</v>
      </c>
      <c r="E290" s="143"/>
      <c r="F290" s="61" t="s">
        <v>1582</v>
      </c>
      <c r="G290" s="62">
        <v>72</v>
      </c>
      <c r="H290" s="62">
        <v>0</v>
      </c>
      <c r="I290" s="62">
        <f t="shared" si="440"/>
        <v>0</v>
      </c>
      <c r="J290" s="62">
        <f t="shared" si="441"/>
        <v>0</v>
      </c>
      <c r="K290" s="62">
        <f t="shared" si="442"/>
        <v>0</v>
      </c>
      <c r="L290" s="62">
        <v>0</v>
      </c>
      <c r="M290" s="62">
        <f t="shared" si="443"/>
        <v>0</v>
      </c>
      <c r="N290" s="63"/>
      <c r="O290" s="54"/>
      <c r="Z290" s="64">
        <f t="shared" si="444"/>
        <v>0</v>
      </c>
      <c r="AB290" s="64">
        <f t="shared" si="445"/>
        <v>0</v>
      </c>
      <c r="AC290" s="64">
        <f t="shared" si="446"/>
        <v>0</v>
      </c>
      <c r="AD290" s="64">
        <f t="shared" si="447"/>
        <v>0</v>
      </c>
      <c r="AE290" s="64">
        <f t="shared" si="448"/>
        <v>0</v>
      </c>
      <c r="AF290" s="64">
        <f t="shared" si="449"/>
        <v>0</v>
      </c>
      <c r="AG290" s="64">
        <f t="shared" si="450"/>
        <v>0</v>
      </c>
      <c r="AH290" s="64">
        <f t="shared" si="451"/>
        <v>0</v>
      </c>
      <c r="AI290" s="39" t="s">
        <v>520</v>
      </c>
      <c r="AJ290" s="62">
        <f t="shared" si="452"/>
        <v>0</v>
      </c>
      <c r="AK290" s="62">
        <f t="shared" si="453"/>
        <v>0</v>
      </c>
      <c r="AL290" s="62">
        <f t="shared" si="454"/>
        <v>0</v>
      </c>
      <c r="AN290" s="64">
        <v>21</v>
      </c>
      <c r="AO290" s="64">
        <f t="shared" si="455"/>
        <v>0</v>
      </c>
      <c r="AP290" s="64">
        <f t="shared" si="456"/>
        <v>0</v>
      </c>
      <c r="AQ290" s="65" t="s">
        <v>7</v>
      </c>
      <c r="AV290" s="64">
        <f t="shared" si="457"/>
        <v>0</v>
      </c>
      <c r="AW290" s="64">
        <f t="shared" si="458"/>
        <v>0</v>
      </c>
      <c r="AX290" s="64">
        <f t="shared" si="459"/>
        <v>0</v>
      </c>
      <c r="AY290" s="66" t="s">
        <v>1652</v>
      </c>
      <c r="AZ290" s="66" t="s">
        <v>1685</v>
      </c>
      <c r="BA290" s="39" t="s">
        <v>1717</v>
      </c>
      <c r="BC290" s="64">
        <f t="shared" si="460"/>
        <v>0</v>
      </c>
      <c r="BD290" s="64">
        <f t="shared" si="461"/>
        <v>0</v>
      </c>
      <c r="BE290" s="64">
        <v>0</v>
      </c>
      <c r="BF290" s="64">
        <f t="shared" si="462"/>
        <v>0</v>
      </c>
      <c r="BH290" s="62">
        <f t="shared" si="463"/>
        <v>0</v>
      </c>
      <c r="BI290" s="62">
        <f t="shared" si="464"/>
        <v>0</v>
      </c>
      <c r="BJ290" s="62">
        <f t="shared" si="465"/>
        <v>0</v>
      </c>
      <c r="BK290" s="62" t="s">
        <v>1725</v>
      </c>
      <c r="BL290" s="64">
        <v>11</v>
      </c>
    </row>
    <row r="291" spans="1:64" s="38" customFormat="1" ht="19.5" customHeight="1">
      <c r="A291" s="60" t="s">
        <v>253</v>
      </c>
      <c r="B291" s="61" t="s">
        <v>520</v>
      </c>
      <c r="C291" s="61" t="s">
        <v>783</v>
      </c>
      <c r="D291" s="142" t="s">
        <v>1304</v>
      </c>
      <c r="E291" s="143"/>
      <c r="F291" s="61" t="s">
        <v>1584</v>
      </c>
      <c r="G291" s="62">
        <v>127</v>
      </c>
      <c r="H291" s="62">
        <v>0</v>
      </c>
      <c r="I291" s="62">
        <f t="shared" si="440"/>
        <v>0</v>
      </c>
      <c r="J291" s="62">
        <f t="shared" si="441"/>
        <v>0</v>
      </c>
      <c r="K291" s="62">
        <f t="shared" si="442"/>
        <v>0</v>
      </c>
      <c r="L291" s="62">
        <v>0</v>
      </c>
      <c r="M291" s="62">
        <f t="shared" si="443"/>
        <v>0</v>
      </c>
      <c r="N291" s="63"/>
      <c r="O291" s="54"/>
      <c r="Z291" s="64">
        <f t="shared" si="444"/>
        <v>0</v>
      </c>
      <c r="AB291" s="64">
        <f t="shared" si="445"/>
        <v>0</v>
      </c>
      <c r="AC291" s="64">
        <f t="shared" si="446"/>
        <v>0</v>
      </c>
      <c r="AD291" s="64">
        <f t="shared" si="447"/>
        <v>0</v>
      </c>
      <c r="AE291" s="64">
        <f t="shared" si="448"/>
        <v>0</v>
      </c>
      <c r="AF291" s="64">
        <f t="shared" si="449"/>
        <v>0</v>
      </c>
      <c r="AG291" s="64">
        <f t="shared" si="450"/>
        <v>0</v>
      </c>
      <c r="AH291" s="64">
        <f t="shared" si="451"/>
        <v>0</v>
      </c>
      <c r="AI291" s="39" t="s">
        <v>520</v>
      </c>
      <c r="AJ291" s="62">
        <f t="shared" si="452"/>
        <v>0</v>
      </c>
      <c r="AK291" s="62">
        <f t="shared" si="453"/>
        <v>0</v>
      </c>
      <c r="AL291" s="62">
        <f t="shared" si="454"/>
        <v>0</v>
      </c>
      <c r="AN291" s="64">
        <v>21</v>
      </c>
      <c r="AO291" s="64">
        <f t="shared" si="455"/>
        <v>0</v>
      </c>
      <c r="AP291" s="64">
        <f t="shared" si="456"/>
        <v>0</v>
      </c>
      <c r="AQ291" s="65" t="s">
        <v>7</v>
      </c>
      <c r="AV291" s="64">
        <f t="shared" si="457"/>
        <v>0</v>
      </c>
      <c r="AW291" s="64">
        <f t="shared" si="458"/>
        <v>0</v>
      </c>
      <c r="AX291" s="64">
        <f t="shared" si="459"/>
        <v>0</v>
      </c>
      <c r="AY291" s="66" t="s">
        <v>1652</v>
      </c>
      <c r="AZ291" s="66" t="s">
        <v>1685</v>
      </c>
      <c r="BA291" s="39" t="s">
        <v>1717</v>
      </c>
      <c r="BC291" s="64">
        <f t="shared" si="460"/>
        <v>0</v>
      </c>
      <c r="BD291" s="64">
        <f t="shared" si="461"/>
        <v>0</v>
      </c>
      <c r="BE291" s="64">
        <v>0</v>
      </c>
      <c r="BF291" s="64">
        <f t="shared" si="462"/>
        <v>0</v>
      </c>
      <c r="BH291" s="62">
        <f t="shared" si="463"/>
        <v>0</v>
      </c>
      <c r="BI291" s="62">
        <f t="shared" si="464"/>
        <v>0</v>
      </c>
      <c r="BJ291" s="62">
        <f t="shared" si="465"/>
        <v>0</v>
      </c>
      <c r="BK291" s="62" t="s">
        <v>1725</v>
      </c>
      <c r="BL291" s="64">
        <v>11</v>
      </c>
    </row>
    <row r="292" spans="1:47" s="38" customFormat="1" ht="19.5" customHeight="1">
      <c r="A292" s="55"/>
      <c r="B292" s="56" t="s">
        <v>520</v>
      </c>
      <c r="C292" s="56" t="s">
        <v>19</v>
      </c>
      <c r="D292" s="140" t="s">
        <v>1305</v>
      </c>
      <c r="E292" s="141"/>
      <c r="F292" s="57" t="s">
        <v>6</v>
      </c>
      <c r="G292" s="57" t="s">
        <v>6</v>
      </c>
      <c r="H292" s="57" t="s">
        <v>6</v>
      </c>
      <c r="I292" s="58">
        <f>SUM(I293:I293)</f>
        <v>0</v>
      </c>
      <c r="J292" s="58">
        <f>SUM(J293:J293)</f>
        <v>0</v>
      </c>
      <c r="K292" s="58">
        <f>SUM(K293:K293)</f>
        <v>0</v>
      </c>
      <c r="L292" s="39"/>
      <c r="M292" s="58">
        <f>SUM(M293:M293)</f>
        <v>0</v>
      </c>
      <c r="N292" s="59"/>
      <c r="O292" s="54"/>
      <c r="AI292" s="39" t="s">
        <v>520</v>
      </c>
      <c r="AS292" s="58">
        <f>SUM(AJ293:AJ293)</f>
        <v>0</v>
      </c>
      <c r="AT292" s="58">
        <f>SUM(AK293:AK293)</f>
        <v>0</v>
      </c>
      <c r="AU292" s="58">
        <f>SUM(AL293:AL293)</f>
        <v>0</v>
      </c>
    </row>
    <row r="293" spans="1:64" s="38" customFormat="1" ht="19.5" customHeight="1">
      <c r="A293" s="60" t="s">
        <v>254</v>
      </c>
      <c r="B293" s="61" t="s">
        <v>520</v>
      </c>
      <c r="C293" s="61" t="s">
        <v>784</v>
      </c>
      <c r="D293" s="142" t="s">
        <v>1306</v>
      </c>
      <c r="E293" s="143"/>
      <c r="F293" s="61" t="s">
        <v>1581</v>
      </c>
      <c r="G293" s="62">
        <v>45.232</v>
      </c>
      <c r="H293" s="62">
        <v>0</v>
      </c>
      <c r="I293" s="62">
        <f>G293*AO293</f>
        <v>0</v>
      </c>
      <c r="J293" s="62">
        <f>G293*AP293</f>
        <v>0</v>
      </c>
      <c r="K293" s="62">
        <f>G293*H293</f>
        <v>0</v>
      </c>
      <c r="L293" s="62">
        <v>0</v>
      </c>
      <c r="M293" s="62">
        <f>G293*L293</f>
        <v>0</v>
      </c>
      <c r="N293" s="63"/>
      <c r="O293" s="54"/>
      <c r="Z293" s="64">
        <f>IF(AQ293="5",BJ293,0)</f>
        <v>0</v>
      </c>
      <c r="AB293" s="64">
        <f>IF(AQ293="1",BH293,0)</f>
        <v>0</v>
      </c>
      <c r="AC293" s="64">
        <f>IF(AQ293="1",BI293,0)</f>
        <v>0</v>
      </c>
      <c r="AD293" s="64">
        <f>IF(AQ293="7",BH293,0)</f>
        <v>0</v>
      </c>
      <c r="AE293" s="64">
        <f>IF(AQ293="7",BI293,0)</f>
        <v>0</v>
      </c>
      <c r="AF293" s="64">
        <f>IF(AQ293="2",BH293,0)</f>
        <v>0</v>
      </c>
      <c r="AG293" s="64">
        <f>IF(AQ293="2",BI293,0)</f>
        <v>0</v>
      </c>
      <c r="AH293" s="64">
        <f>IF(AQ293="0",BJ293,0)</f>
        <v>0</v>
      </c>
      <c r="AI293" s="39" t="s">
        <v>520</v>
      </c>
      <c r="AJ293" s="62">
        <f>IF(AN293=0,K293,0)</f>
        <v>0</v>
      </c>
      <c r="AK293" s="62">
        <f>IF(AN293=15,K293,0)</f>
        <v>0</v>
      </c>
      <c r="AL293" s="62">
        <f>IF(AN293=21,K293,0)</f>
        <v>0</v>
      </c>
      <c r="AN293" s="64">
        <v>21</v>
      </c>
      <c r="AO293" s="64">
        <f>H293*0</f>
        <v>0</v>
      </c>
      <c r="AP293" s="64">
        <f>H293*(1-0)</f>
        <v>0</v>
      </c>
      <c r="AQ293" s="65" t="s">
        <v>7</v>
      </c>
      <c r="AV293" s="64">
        <f>AW293+AX293</f>
        <v>0</v>
      </c>
      <c r="AW293" s="64">
        <f>G293*AO293</f>
        <v>0</v>
      </c>
      <c r="AX293" s="64">
        <f>G293*AP293</f>
        <v>0</v>
      </c>
      <c r="AY293" s="66" t="s">
        <v>1653</v>
      </c>
      <c r="AZ293" s="66" t="s">
        <v>1685</v>
      </c>
      <c r="BA293" s="39" t="s">
        <v>1717</v>
      </c>
      <c r="BC293" s="64">
        <f>AW293+AX293</f>
        <v>0</v>
      </c>
      <c r="BD293" s="64">
        <f>H293/(100-BE293)*100</f>
        <v>0</v>
      </c>
      <c r="BE293" s="64">
        <v>0</v>
      </c>
      <c r="BF293" s="64">
        <f>M293</f>
        <v>0</v>
      </c>
      <c r="BH293" s="62">
        <f>G293*AO293</f>
        <v>0</v>
      </c>
      <c r="BI293" s="62">
        <f>G293*AP293</f>
        <v>0</v>
      </c>
      <c r="BJ293" s="62">
        <f>G293*H293</f>
        <v>0</v>
      </c>
      <c r="BK293" s="62" t="s">
        <v>1725</v>
      </c>
      <c r="BL293" s="64">
        <v>13</v>
      </c>
    </row>
    <row r="294" spans="1:47" s="38" customFormat="1" ht="19.5" customHeight="1">
      <c r="A294" s="55"/>
      <c r="B294" s="56" t="s">
        <v>520</v>
      </c>
      <c r="C294" s="56" t="s">
        <v>23</v>
      </c>
      <c r="D294" s="140" t="s">
        <v>1307</v>
      </c>
      <c r="E294" s="141"/>
      <c r="F294" s="57" t="s">
        <v>6</v>
      </c>
      <c r="G294" s="57" t="s">
        <v>6</v>
      </c>
      <c r="H294" s="57" t="s">
        <v>6</v>
      </c>
      <c r="I294" s="58">
        <f>SUM(I295:I300)</f>
        <v>0</v>
      </c>
      <c r="J294" s="58">
        <f>SUM(J295:J300)</f>
        <v>0</v>
      </c>
      <c r="K294" s="58">
        <f>SUM(K295:K300)</f>
        <v>0</v>
      </c>
      <c r="L294" s="39"/>
      <c r="M294" s="58">
        <f>SUM(M295:M300)</f>
        <v>0</v>
      </c>
      <c r="N294" s="59"/>
      <c r="O294" s="54"/>
      <c r="AI294" s="39" t="s">
        <v>520</v>
      </c>
      <c r="AS294" s="58">
        <f>SUM(AJ295:AJ300)</f>
        <v>0</v>
      </c>
      <c r="AT294" s="58">
        <f>SUM(AK295:AK300)</f>
        <v>0</v>
      </c>
      <c r="AU294" s="58">
        <f>SUM(AL295:AL300)</f>
        <v>0</v>
      </c>
    </row>
    <row r="295" spans="1:64" s="38" customFormat="1" ht="19.5" customHeight="1">
      <c r="A295" s="60" t="s">
        <v>255</v>
      </c>
      <c r="B295" s="61" t="s">
        <v>520</v>
      </c>
      <c r="C295" s="61" t="s">
        <v>785</v>
      </c>
      <c r="D295" s="142" t="s">
        <v>1308</v>
      </c>
      <c r="E295" s="143"/>
      <c r="F295" s="61" t="s">
        <v>1581</v>
      </c>
      <c r="G295" s="62">
        <v>5.2</v>
      </c>
      <c r="H295" s="62">
        <v>0</v>
      </c>
      <c r="I295" s="62">
        <f aca="true" t="shared" si="466" ref="I295:I300">G295*AO295</f>
        <v>0</v>
      </c>
      <c r="J295" s="62">
        <f aca="true" t="shared" si="467" ref="J295:J300">G295*AP295</f>
        <v>0</v>
      </c>
      <c r="K295" s="62">
        <f aca="true" t="shared" si="468" ref="K295:K300">G295*H295</f>
        <v>0</v>
      </c>
      <c r="L295" s="62">
        <v>0</v>
      </c>
      <c r="M295" s="62">
        <f aca="true" t="shared" si="469" ref="M295:M300">G295*L295</f>
        <v>0</v>
      </c>
      <c r="N295" s="63"/>
      <c r="O295" s="54"/>
      <c r="Z295" s="64">
        <f aca="true" t="shared" si="470" ref="Z295:Z300">IF(AQ295="5",BJ295,0)</f>
        <v>0</v>
      </c>
      <c r="AB295" s="64">
        <f aca="true" t="shared" si="471" ref="AB295:AB300">IF(AQ295="1",BH295,0)</f>
        <v>0</v>
      </c>
      <c r="AC295" s="64">
        <f aca="true" t="shared" si="472" ref="AC295:AC300">IF(AQ295="1",BI295,0)</f>
        <v>0</v>
      </c>
      <c r="AD295" s="64">
        <f aca="true" t="shared" si="473" ref="AD295:AD300">IF(AQ295="7",BH295,0)</f>
        <v>0</v>
      </c>
      <c r="AE295" s="64">
        <f aca="true" t="shared" si="474" ref="AE295:AE300">IF(AQ295="7",BI295,0)</f>
        <v>0</v>
      </c>
      <c r="AF295" s="64">
        <f aca="true" t="shared" si="475" ref="AF295:AF300">IF(AQ295="2",BH295,0)</f>
        <v>0</v>
      </c>
      <c r="AG295" s="64">
        <f aca="true" t="shared" si="476" ref="AG295:AG300">IF(AQ295="2",BI295,0)</f>
        <v>0</v>
      </c>
      <c r="AH295" s="64">
        <f aca="true" t="shared" si="477" ref="AH295:AH300">IF(AQ295="0",BJ295,0)</f>
        <v>0</v>
      </c>
      <c r="AI295" s="39" t="s">
        <v>520</v>
      </c>
      <c r="AJ295" s="62">
        <f aca="true" t="shared" si="478" ref="AJ295:AJ300">IF(AN295=0,K295,0)</f>
        <v>0</v>
      </c>
      <c r="AK295" s="62">
        <f aca="true" t="shared" si="479" ref="AK295:AK300">IF(AN295=15,K295,0)</f>
        <v>0</v>
      </c>
      <c r="AL295" s="62">
        <f aca="true" t="shared" si="480" ref="AL295:AL300">IF(AN295=21,K295,0)</f>
        <v>0</v>
      </c>
      <c r="AN295" s="64">
        <v>21</v>
      </c>
      <c r="AO295" s="64">
        <f aca="true" t="shared" si="481" ref="AO295:AO300">H295*0</f>
        <v>0</v>
      </c>
      <c r="AP295" s="64">
        <f aca="true" t="shared" si="482" ref="AP295:AP300">H295*(1-0)</f>
        <v>0</v>
      </c>
      <c r="AQ295" s="65" t="s">
        <v>7</v>
      </c>
      <c r="AV295" s="64">
        <f aca="true" t="shared" si="483" ref="AV295:AV300">AW295+AX295</f>
        <v>0</v>
      </c>
      <c r="AW295" s="64">
        <f aca="true" t="shared" si="484" ref="AW295:AW300">G295*AO295</f>
        <v>0</v>
      </c>
      <c r="AX295" s="64">
        <f aca="true" t="shared" si="485" ref="AX295:AX300">G295*AP295</f>
        <v>0</v>
      </c>
      <c r="AY295" s="66" t="s">
        <v>1654</v>
      </c>
      <c r="AZ295" s="66" t="s">
        <v>1685</v>
      </c>
      <c r="BA295" s="39" t="s">
        <v>1717</v>
      </c>
      <c r="BC295" s="64">
        <f aca="true" t="shared" si="486" ref="BC295:BC300">AW295+AX295</f>
        <v>0</v>
      </c>
      <c r="BD295" s="64">
        <f aca="true" t="shared" si="487" ref="BD295:BD300">H295/(100-BE295)*100</f>
        <v>0</v>
      </c>
      <c r="BE295" s="64">
        <v>0</v>
      </c>
      <c r="BF295" s="64">
        <f aca="true" t="shared" si="488" ref="BF295:BF300">M295</f>
        <v>0</v>
      </c>
      <c r="BH295" s="62">
        <f aca="true" t="shared" si="489" ref="BH295:BH300">G295*AO295</f>
        <v>0</v>
      </c>
      <c r="BI295" s="62">
        <f aca="true" t="shared" si="490" ref="BI295:BI300">G295*AP295</f>
        <v>0</v>
      </c>
      <c r="BJ295" s="62">
        <f aca="true" t="shared" si="491" ref="BJ295:BJ300">G295*H295</f>
        <v>0</v>
      </c>
      <c r="BK295" s="62" t="s">
        <v>1725</v>
      </c>
      <c r="BL295" s="64">
        <v>17</v>
      </c>
    </row>
    <row r="296" spans="1:64" s="38" customFormat="1" ht="19.5" customHeight="1">
      <c r="A296" s="60" t="s">
        <v>256</v>
      </c>
      <c r="B296" s="61" t="s">
        <v>520</v>
      </c>
      <c r="C296" s="61" t="s">
        <v>786</v>
      </c>
      <c r="D296" s="142" t="s">
        <v>1309</v>
      </c>
      <c r="E296" s="143"/>
      <c r="F296" s="61" t="s">
        <v>1586</v>
      </c>
      <c r="G296" s="62">
        <v>10.4</v>
      </c>
      <c r="H296" s="62">
        <v>0</v>
      </c>
      <c r="I296" s="62">
        <f t="shared" si="466"/>
        <v>0</v>
      </c>
      <c r="J296" s="62">
        <f t="shared" si="467"/>
        <v>0</v>
      </c>
      <c r="K296" s="62">
        <f t="shared" si="468"/>
        <v>0</v>
      </c>
      <c r="L296" s="62">
        <v>0</v>
      </c>
      <c r="M296" s="62">
        <f t="shared" si="469"/>
        <v>0</v>
      </c>
      <c r="N296" s="63"/>
      <c r="O296" s="54"/>
      <c r="Z296" s="64">
        <f t="shared" si="470"/>
        <v>0</v>
      </c>
      <c r="AB296" s="64">
        <f t="shared" si="471"/>
        <v>0</v>
      </c>
      <c r="AC296" s="64">
        <f t="shared" si="472"/>
        <v>0</v>
      </c>
      <c r="AD296" s="64">
        <f t="shared" si="473"/>
        <v>0</v>
      </c>
      <c r="AE296" s="64">
        <f t="shared" si="474"/>
        <v>0</v>
      </c>
      <c r="AF296" s="64">
        <f t="shared" si="475"/>
        <v>0</v>
      </c>
      <c r="AG296" s="64">
        <f t="shared" si="476"/>
        <v>0</v>
      </c>
      <c r="AH296" s="64">
        <f t="shared" si="477"/>
        <v>0</v>
      </c>
      <c r="AI296" s="39" t="s">
        <v>520</v>
      </c>
      <c r="AJ296" s="62">
        <f t="shared" si="478"/>
        <v>0</v>
      </c>
      <c r="AK296" s="62">
        <f t="shared" si="479"/>
        <v>0</v>
      </c>
      <c r="AL296" s="62">
        <f t="shared" si="480"/>
        <v>0</v>
      </c>
      <c r="AN296" s="64">
        <v>21</v>
      </c>
      <c r="AO296" s="64">
        <f t="shared" si="481"/>
        <v>0</v>
      </c>
      <c r="AP296" s="64">
        <f t="shared" si="482"/>
        <v>0</v>
      </c>
      <c r="AQ296" s="65" t="s">
        <v>7</v>
      </c>
      <c r="AV296" s="64">
        <f t="shared" si="483"/>
        <v>0</v>
      </c>
      <c r="AW296" s="64">
        <f t="shared" si="484"/>
        <v>0</v>
      </c>
      <c r="AX296" s="64">
        <f t="shared" si="485"/>
        <v>0</v>
      </c>
      <c r="AY296" s="66" t="s">
        <v>1654</v>
      </c>
      <c r="AZ296" s="66" t="s">
        <v>1685</v>
      </c>
      <c r="BA296" s="39" t="s">
        <v>1717</v>
      </c>
      <c r="BC296" s="64">
        <f t="shared" si="486"/>
        <v>0</v>
      </c>
      <c r="BD296" s="64">
        <f t="shared" si="487"/>
        <v>0</v>
      </c>
      <c r="BE296" s="64">
        <v>0</v>
      </c>
      <c r="BF296" s="64">
        <f t="shared" si="488"/>
        <v>0</v>
      </c>
      <c r="BH296" s="62">
        <f t="shared" si="489"/>
        <v>0</v>
      </c>
      <c r="BI296" s="62">
        <f t="shared" si="490"/>
        <v>0</v>
      </c>
      <c r="BJ296" s="62">
        <f t="shared" si="491"/>
        <v>0</v>
      </c>
      <c r="BK296" s="62" t="s">
        <v>1725</v>
      </c>
      <c r="BL296" s="64">
        <v>17</v>
      </c>
    </row>
    <row r="297" spans="1:64" s="38" customFormat="1" ht="19.5" customHeight="1">
      <c r="A297" s="60" t="s">
        <v>257</v>
      </c>
      <c r="B297" s="61" t="s">
        <v>520</v>
      </c>
      <c r="C297" s="61" t="s">
        <v>787</v>
      </c>
      <c r="D297" s="142" t="s">
        <v>1310</v>
      </c>
      <c r="E297" s="143"/>
      <c r="F297" s="61" t="s">
        <v>1581</v>
      </c>
      <c r="G297" s="62">
        <v>20.91686</v>
      </c>
      <c r="H297" s="62">
        <v>0</v>
      </c>
      <c r="I297" s="62">
        <f t="shared" si="466"/>
        <v>0</v>
      </c>
      <c r="J297" s="62">
        <f t="shared" si="467"/>
        <v>0</v>
      </c>
      <c r="K297" s="62">
        <f t="shared" si="468"/>
        <v>0</v>
      </c>
      <c r="L297" s="62">
        <v>0</v>
      </c>
      <c r="M297" s="62">
        <f t="shared" si="469"/>
        <v>0</v>
      </c>
      <c r="N297" s="63"/>
      <c r="O297" s="54"/>
      <c r="Z297" s="64">
        <f t="shared" si="470"/>
        <v>0</v>
      </c>
      <c r="AB297" s="64">
        <f t="shared" si="471"/>
        <v>0</v>
      </c>
      <c r="AC297" s="64">
        <f t="shared" si="472"/>
        <v>0</v>
      </c>
      <c r="AD297" s="64">
        <f t="shared" si="473"/>
        <v>0</v>
      </c>
      <c r="AE297" s="64">
        <f t="shared" si="474"/>
        <v>0</v>
      </c>
      <c r="AF297" s="64">
        <f t="shared" si="475"/>
        <v>0</v>
      </c>
      <c r="AG297" s="64">
        <f t="shared" si="476"/>
        <v>0</v>
      </c>
      <c r="AH297" s="64">
        <f t="shared" si="477"/>
        <v>0</v>
      </c>
      <c r="AI297" s="39" t="s">
        <v>520</v>
      </c>
      <c r="AJ297" s="62">
        <f t="shared" si="478"/>
        <v>0</v>
      </c>
      <c r="AK297" s="62">
        <f t="shared" si="479"/>
        <v>0</v>
      </c>
      <c r="AL297" s="62">
        <f t="shared" si="480"/>
        <v>0</v>
      </c>
      <c r="AN297" s="64">
        <v>21</v>
      </c>
      <c r="AO297" s="64">
        <f t="shared" si="481"/>
        <v>0</v>
      </c>
      <c r="AP297" s="64">
        <f t="shared" si="482"/>
        <v>0</v>
      </c>
      <c r="AQ297" s="65" t="s">
        <v>7</v>
      </c>
      <c r="AV297" s="64">
        <f t="shared" si="483"/>
        <v>0</v>
      </c>
      <c r="AW297" s="64">
        <f t="shared" si="484"/>
        <v>0</v>
      </c>
      <c r="AX297" s="64">
        <f t="shared" si="485"/>
        <v>0</v>
      </c>
      <c r="AY297" s="66" t="s">
        <v>1654</v>
      </c>
      <c r="AZ297" s="66" t="s">
        <v>1685</v>
      </c>
      <c r="BA297" s="39" t="s">
        <v>1717</v>
      </c>
      <c r="BC297" s="64">
        <f t="shared" si="486"/>
        <v>0</v>
      </c>
      <c r="BD297" s="64">
        <f t="shared" si="487"/>
        <v>0</v>
      </c>
      <c r="BE297" s="64">
        <v>0</v>
      </c>
      <c r="BF297" s="64">
        <f t="shared" si="488"/>
        <v>0</v>
      </c>
      <c r="BH297" s="62">
        <f t="shared" si="489"/>
        <v>0</v>
      </c>
      <c r="BI297" s="62">
        <f t="shared" si="490"/>
        <v>0</v>
      </c>
      <c r="BJ297" s="62">
        <f t="shared" si="491"/>
        <v>0</v>
      </c>
      <c r="BK297" s="62" t="s">
        <v>1725</v>
      </c>
      <c r="BL297" s="64">
        <v>17</v>
      </c>
    </row>
    <row r="298" spans="1:64" s="38" customFormat="1" ht="19.5" customHeight="1">
      <c r="A298" s="60" t="s">
        <v>258</v>
      </c>
      <c r="B298" s="61" t="s">
        <v>520</v>
      </c>
      <c r="C298" s="61" t="s">
        <v>788</v>
      </c>
      <c r="D298" s="142" t="s">
        <v>1311</v>
      </c>
      <c r="E298" s="143"/>
      <c r="F298" s="61" t="s">
        <v>1581</v>
      </c>
      <c r="G298" s="62">
        <v>20.917</v>
      </c>
      <c r="H298" s="62">
        <v>0</v>
      </c>
      <c r="I298" s="62">
        <f t="shared" si="466"/>
        <v>0</v>
      </c>
      <c r="J298" s="62">
        <f t="shared" si="467"/>
        <v>0</v>
      </c>
      <c r="K298" s="62">
        <f t="shared" si="468"/>
        <v>0</v>
      </c>
      <c r="L298" s="62">
        <v>0</v>
      </c>
      <c r="M298" s="62">
        <f t="shared" si="469"/>
        <v>0</v>
      </c>
      <c r="N298" s="63"/>
      <c r="O298" s="54"/>
      <c r="Z298" s="64">
        <f t="shared" si="470"/>
        <v>0</v>
      </c>
      <c r="AB298" s="64">
        <f t="shared" si="471"/>
        <v>0</v>
      </c>
      <c r="AC298" s="64">
        <f t="shared" si="472"/>
        <v>0</v>
      </c>
      <c r="AD298" s="64">
        <f t="shared" si="473"/>
        <v>0</v>
      </c>
      <c r="AE298" s="64">
        <f t="shared" si="474"/>
        <v>0</v>
      </c>
      <c r="AF298" s="64">
        <f t="shared" si="475"/>
        <v>0</v>
      </c>
      <c r="AG298" s="64">
        <f t="shared" si="476"/>
        <v>0</v>
      </c>
      <c r="AH298" s="64">
        <f t="shared" si="477"/>
        <v>0</v>
      </c>
      <c r="AI298" s="39" t="s">
        <v>520</v>
      </c>
      <c r="AJ298" s="62">
        <f t="shared" si="478"/>
        <v>0</v>
      </c>
      <c r="AK298" s="62">
        <f t="shared" si="479"/>
        <v>0</v>
      </c>
      <c r="AL298" s="62">
        <f t="shared" si="480"/>
        <v>0</v>
      </c>
      <c r="AN298" s="64">
        <v>21</v>
      </c>
      <c r="AO298" s="64">
        <f t="shared" si="481"/>
        <v>0</v>
      </c>
      <c r="AP298" s="64">
        <f t="shared" si="482"/>
        <v>0</v>
      </c>
      <c r="AQ298" s="65" t="s">
        <v>7</v>
      </c>
      <c r="AV298" s="64">
        <f t="shared" si="483"/>
        <v>0</v>
      </c>
      <c r="AW298" s="64">
        <f t="shared" si="484"/>
        <v>0</v>
      </c>
      <c r="AX298" s="64">
        <f t="shared" si="485"/>
        <v>0</v>
      </c>
      <c r="AY298" s="66" t="s">
        <v>1654</v>
      </c>
      <c r="AZ298" s="66" t="s">
        <v>1685</v>
      </c>
      <c r="BA298" s="39" t="s">
        <v>1717</v>
      </c>
      <c r="BC298" s="64">
        <f t="shared" si="486"/>
        <v>0</v>
      </c>
      <c r="BD298" s="64">
        <f t="shared" si="487"/>
        <v>0</v>
      </c>
      <c r="BE298" s="64">
        <v>0</v>
      </c>
      <c r="BF298" s="64">
        <f t="shared" si="488"/>
        <v>0</v>
      </c>
      <c r="BH298" s="62">
        <f t="shared" si="489"/>
        <v>0</v>
      </c>
      <c r="BI298" s="62">
        <f t="shared" si="490"/>
        <v>0</v>
      </c>
      <c r="BJ298" s="62">
        <f t="shared" si="491"/>
        <v>0</v>
      </c>
      <c r="BK298" s="62" t="s">
        <v>1725</v>
      </c>
      <c r="BL298" s="64">
        <v>17</v>
      </c>
    </row>
    <row r="299" spans="1:64" s="38" customFormat="1" ht="19.5" customHeight="1">
      <c r="A299" s="60" t="s">
        <v>259</v>
      </c>
      <c r="B299" s="61" t="s">
        <v>520</v>
      </c>
      <c r="C299" s="61" t="s">
        <v>789</v>
      </c>
      <c r="D299" s="142" t="s">
        <v>1312</v>
      </c>
      <c r="E299" s="143"/>
      <c r="F299" s="61" t="s">
        <v>1581</v>
      </c>
      <c r="G299" s="62">
        <v>4</v>
      </c>
      <c r="H299" s="62">
        <v>0</v>
      </c>
      <c r="I299" s="62">
        <f t="shared" si="466"/>
        <v>0</v>
      </c>
      <c r="J299" s="62">
        <f t="shared" si="467"/>
        <v>0</v>
      </c>
      <c r="K299" s="62">
        <f t="shared" si="468"/>
        <v>0</v>
      </c>
      <c r="L299" s="62">
        <v>0</v>
      </c>
      <c r="M299" s="62">
        <f t="shared" si="469"/>
        <v>0</v>
      </c>
      <c r="N299" s="63"/>
      <c r="O299" s="54"/>
      <c r="Z299" s="64">
        <f t="shared" si="470"/>
        <v>0</v>
      </c>
      <c r="AB299" s="64">
        <f t="shared" si="471"/>
        <v>0</v>
      </c>
      <c r="AC299" s="64">
        <f t="shared" si="472"/>
        <v>0</v>
      </c>
      <c r="AD299" s="64">
        <f t="shared" si="473"/>
        <v>0</v>
      </c>
      <c r="AE299" s="64">
        <f t="shared" si="474"/>
        <v>0</v>
      </c>
      <c r="AF299" s="64">
        <f t="shared" si="475"/>
        <v>0</v>
      </c>
      <c r="AG299" s="64">
        <f t="shared" si="476"/>
        <v>0</v>
      </c>
      <c r="AH299" s="64">
        <f t="shared" si="477"/>
        <v>0</v>
      </c>
      <c r="AI299" s="39" t="s">
        <v>520</v>
      </c>
      <c r="AJ299" s="62">
        <f t="shared" si="478"/>
        <v>0</v>
      </c>
      <c r="AK299" s="62">
        <f t="shared" si="479"/>
        <v>0</v>
      </c>
      <c r="AL299" s="62">
        <f t="shared" si="480"/>
        <v>0</v>
      </c>
      <c r="AN299" s="64">
        <v>21</v>
      </c>
      <c r="AO299" s="64">
        <f t="shared" si="481"/>
        <v>0</v>
      </c>
      <c r="AP299" s="64">
        <f t="shared" si="482"/>
        <v>0</v>
      </c>
      <c r="AQ299" s="65" t="s">
        <v>7</v>
      </c>
      <c r="AV299" s="64">
        <f t="shared" si="483"/>
        <v>0</v>
      </c>
      <c r="AW299" s="64">
        <f t="shared" si="484"/>
        <v>0</v>
      </c>
      <c r="AX299" s="64">
        <f t="shared" si="485"/>
        <v>0</v>
      </c>
      <c r="AY299" s="66" t="s">
        <v>1654</v>
      </c>
      <c r="AZ299" s="66" t="s">
        <v>1685</v>
      </c>
      <c r="BA299" s="39" t="s">
        <v>1717</v>
      </c>
      <c r="BC299" s="64">
        <f t="shared" si="486"/>
        <v>0</v>
      </c>
      <c r="BD299" s="64">
        <f t="shared" si="487"/>
        <v>0</v>
      </c>
      <c r="BE299" s="64">
        <v>0</v>
      </c>
      <c r="BF299" s="64">
        <f t="shared" si="488"/>
        <v>0</v>
      </c>
      <c r="BH299" s="62">
        <f t="shared" si="489"/>
        <v>0</v>
      </c>
      <c r="BI299" s="62">
        <f t="shared" si="490"/>
        <v>0</v>
      </c>
      <c r="BJ299" s="62">
        <f t="shared" si="491"/>
        <v>0</v>
      </c>
      <c r="BK299" s="62" t="s">
        <v>1725</v>
      </c>
      <c r="BL299" s="64">
        <v>17</v>
      </c>
    </row>
    <row r="300" spans="1:64" s="38" customFormat="1" ht="19.5" customHeight="1">
      <c r="A300" s="60" t="s">
        <v>260</v>
      </c>
      <c r="B300" s="61" t="s">
        <v>520</v>
      </c>
      <c r="C300" s="61" t="s">
        <v>790</v>
      </c>
      <c r="D300" s="142" t="s">
        <v>1313</v>
      </c>
      <c r="E300" s="143"/>
      <c r="F300" s="61" t="s">
        <v>1586</v>
      </c>
      <c r="G300" s="62">
        <v>8</v>
      </c>
      <c r="H300" s="62">
        <v>0</v>
      </c>
      <c r="I300" s="62">
        <f t="shared" si="466"/>
        <v>0</v>
      </c>
      <c r="J300" s="62">
        <f t="shared" si="467"/>
        <v>0</v>
      </c>
      <c r="K300" s="62">
        <f t="shared" si="468"/>
        <v>0</v>
      </c>
      <c r="L300" s="62">
        <v>0</v>
      </c>
      <c r="M300" s="62">
        <f t="shared" si="469"/>
        <v>0</v>
      </c>
      <c r="N300" s="63"/>
      <c r="O300" s="54"/>
      <c r="Z300" s="64">
        <f t="shared" si="470"/>
        <v>0</v>
      </c>
      <c r="AB300" s="64">
        <f t="shared" si="471"/>
        <v>0</v>
      </c>
      <c r="AC300" s="64">
        <f t="shared" si="472"/>
        <v>0</v>
      </c>
      <c r="AD300" s="64">
        <f t="shared" si="473"/>
        <v>0</v>
      </c>
      <c r="AE300" s="64">
        <f t="shared" si="474"/>
        <v>0</v>
      </c>
      <c r="AF300" s="64">
        <f t="shared" si="475"/>
        <v>0</v>
      </c>
      <c r="AG300" s="64">
        <f t="shared" si="476"/>
        <v>0</v>
      </c>
      <c r="AH300" s="64">
        <f t="shared" si="477"/>
        <v>0</v>
      </c>
      <c r="AI300" s="39" t="s">
        <v>520</v>
      </c>
      <c r="AJ300" s="62">
        <f t="shared" si="478"/>
        <v>0</v>
      </c>
      <c r="AK300" s="62">
        <f t="shared" si="479"/>
        <v>0</v>
      </c>
      <c r="AL300" s="62">
        <f t="shared" si="480"/>
        <v>0</v>
      </c>
      <c r="AN300" s="64">
        <v>21</v>
      </c>
      <c r="AO300" s="64">
        <f t="shared" si="481"/>
        <v>0</v>
      </c>
      <c r="AP300" s="64">
        <f t="shared" si="482"/>
        <v>0</v>
      </c>
      <c r="AQ300" s="65" t="s">
        <v>7</v>
      </c>
      <c r="AV300" s="64">
        <f t="shared" si="483"/>
        <v>0</v>
      </c>
      <c r="AW300" s="64">
        <f t="shared" si="484"/>
        <v>0</v>
      </c>
      <c r="AX300" s="64">
        <f t="shared" si="485"/>
        <v>0</v>
      </c>
      <c r="AY300" s="66" t="s">
        <v>1654</v>
      </c>
      <c r="AZ300" s="66" t="s">
        <v>1685</v>
      </c>
      <c r="BA300" s="39" t="s">
        <v>1717</v>
      </c>
      <c r="BC300" s="64">
        <f t="shared" si="486"/>
        <v>0</v>
      </c>
      <c r="BD300" s="64">
        <f t="shared" si="487"/>
        <v>0</v>
      </c>
      <c r="BE300" s="64">
        <v>0</v>
      </c>
      <c r="BF300" s="64">
        <f t="shared" si="488"/>
        <v>0</v>
      </c>
      <c r="BH300" s="62">
        <f t="shared" si="489"/>
        <v>0</v>
      </c>
      <c r="BI300" s="62">
        <f t="shared" si="490"/>
        <v>0</v>
      </c>
      <c r="BJ300" s="62">
        <f t="shared" si="491"/>
        <v>0</v>
      </c>
      <c r="BK300" s="62" t="s">
        <v>1725</v>
      </c>
      <c r="BL300" s="64">
        <v>17</v>
      </c>
    </row>
    <row r="301" spans="1:47" s="38" customFormat="1" ht="19.5" customHeight="1">
      <c r="A301" s="55"/>
      <c r="B301" s="56" t="s">
        <v>520</v>
      </c>
      <c r="C301" s="56" t="s">
        <v>24</v>
      </c>
      <c r="D301" s="140" t="s">
        <v>1314</v>
      </c>
      <c r="E301" s="141"/>
      <c r="F301" s="57" t="s">
        <v>6</v>
      </c>
      <c r="G301" s="57" t="s">
        <v>6</v>
      </c>
      <c r="H301" s="57" t="s">
        <v>6</v>
      </c>
      <c r="I301" s="58">
        <f>SUM(I302:I302)</f>
        <v>0</v>
      </c>
      <c r="J301" s="58">
        <f>SUM(J302:J302)</f>
        <v>0</v>
      </c>
      <c r="K301" s="58">
        <f>SUM(K302:K302)</f>
        <v>0</v>
      </c>
      <c r="L301" s="39"/>
      <c r="M301" s="58">
        <f>SUM(M302:M302)</f>
        <v>0</v>
      </c>
      <c r="N301" s="59"/>
      <c r="O301" s="54"/>
      <c r="AI301" s="39" t="s">
        <v>520</v>
      </c>
      <c r="AS301" s="58">
        <f>SUM(AJ302:AJ302)</f>
        <v>0</v>
      </c>
      <c r="AT301" s="58">
        <f>SUM(AK302:AK302)</f>
        <v>0</v>
      </c>
      <c r="AU301" s="58">
        <f>SUM(AL302:AL302)</f>
        <v>0</v>
      </c>
    </row>
    <row r="302" spans="1:64" s="38" customFormat="1" ht="19.5" customHeight="1">
      <c r="A302" s="60" t="s">
        <v>261</v>
      </c>
      <c r="B302" s="61" t="s">
        <v>520</v>
      </c>
      <c r="C302" s="61" t="s">
        <v>791</v>
      </c>
      <c r="D302" s="142" t="s">
        <v>1315</v>
      </c>
      <c r="E302" s="143"/>
      <c r="F302" s="61" t="s">
        <v>1582</v>
      </c>
      <c r="G302" s="62">
        <v>120</v>
      </c>
      <c r="H302" s="62">
        <v>0</v>
      </c>
      <c r="I302" s="62">
        <f>G302*AO302</f>
        <v>0</v>
      </c>
      <c r="J302" s="62">
        <f>G302*AP302</f>
        <v>0</v>
      </c>
      <c r="K302" s="62">
        <f>G302*H302</f>
        <v>0</v>
      </c>
      <c r="L302" s="62">
        <v>0</v>
      </c>
      <c r="M302" s="62">
        <f>G302*L302</f>
        <v>0</v>
      </c>
      <c r="N302" s="63"/>
      <c r="O302" s="54"/>
      <c r="Z302" s="64">
        <f>IF(AQ302="5",BJ302,0)</f>
        <v>0</v>
      </c>
      <c r="AB302" s="64">
        <f>IF(AQ302="1",BH302,0)</f>
        <v>0</v>
      </c>
      <c r="AC302" s="64">
        <f>IF(AQ302="1",BI302,0)</f>
        <v>0</v>
      </c>
      <c r="AD302" s="64">
        <f>IF(AQ302="7",BH302,0)</f>
        <v>0</v>
      </c>
      <c r="AE302" s="64">
        <f>IF(AQ302="7",BI302,0)</f>
        <v>0</v>
      </c>
      <c r="AF302" s="64">
        <f>IF(AQ302="2",BH302,0)</f>
        <v>0</v>
      </c>
      <c r="AG302" s="64">
        <f>IF(AQ302="2",BI302,0)</f>
        <v>0</v>
      </c>
      <c r="AH302" s="64">
        <f>IF(AQ302="0",BJ302,0)</f>
        <v>0</v>
      </c>
      <c r="AI302" s="39" t="s">
        <v>520</v>
      </c>
      <c r="AJ302" s="62">
        <f>IF(AN302=0,K302,0)</f>
        <v>0</v>
      </c>
      <c r="AK302" s="62">
        <f>IF(AN302=15,K302,0)</f>
        <v>0</v>
      </c>
      <c r="AL302" s="62">
        <f>IF(AN302=21,K302,0)</f>
        <v>0</v>
      </c>
      <c r="AN302" s="64">
        <v>21</v>
      </c>
      <c r="AO302" s="64">
        <f>H302*0</f>
        <v>0</v>
      </c>
      <c r="AP302" s="64">
        <f>H302*(1-0)</f>
        <v>0</v>
      </c>
      <c r="AQ302" s="65" t="s">
        <v>7</v>
      </c>
      <c r="AV302" s="64">
        <f>AW302+AX302</f>
        <v>0</v>
      </c>
      <c r="AW302" s="64">
        <f>G302*AO302</f>
        <v>0</v>
      </c>
      <c r="AX302" s="64">
        <f>G302*AP302</f>
        <v>0</v>
      </c>
      <c r="AY302" s="66" t="s">
        <v>1655</v>
      </c>
      <c r="AZ302" s="66" t="s">
        <v>1685</v>
      </c>
      <c r="BA302" s="39" t="s">
        <v>1717</v>
      </c>
      <c r="BC302" s="64">
        <f>AW302+AX302</f>
        <v>0</v>
      </c>
      <c r="BD302" s="64">
        <f>H302/(100-BE302)*100</f>
        <v>0</v>
      </c>
      <c r="BE302" s="64">
        <v>0</v>
      </c>
      <c r="BF302" s="64">
        <f>M302</f>
        <v>0</v>
      </c>
      <c r="BH302" s="62">
        <f>G302*AO302</f>
        <v>0</v>
      </c>
      <c r="BI302" s="62">
        <f>G302*AP302</f>
        <v>0</v>
      </c>
      <c r="BJ302" s="62">
        <f>G302*H302</f>
        <v>0</v>
      </c>
      <c r="BK302" s="62" t="s">
        <v>1725</v>
      </c>
      <c r="BL302" s="64">
        <v>18</v>
      </c>
    </row>
    <row r="303" spans="1:47" s="38" customFormat="1" ht="19.5" customHeight="1">
      <c r="A303" s="55"/>
      <c r="B303" s="56" t="s">
        <v>520</v>
      </c>
      <c r="C303" s="56" t="s">
        <v>27</v>
      </c>
      <c r="D303" s="140" t="s">
        <v>1316</v>
      </c>
      <c r="E303" s="141"/>
      <c r="F303" s="57" t="s">
        <v>6</v>
      </c>
      <c r="G303" s="57" t="s">
        <v>6</v>
      </c>
      <c r="H303" s="57" t="s">
        <v>6</v>
      </c>
      <c r="I303" s="58">
        <f>SUM(I304:I308)</f>
        <v>0</v>
      </c>
      <c r="J303" s="58">
        <f>SUM(J304:J308)</f>
        <v>0</v>
      </c>
      <c r="K303" s="58">
        <f>SUM(K304:K308)</f>
        <v>0</v>
      </c>
      <c r="L303" s="39"/>
      <c r="M303" s="58">
        <f>SUM(M304:M308)</f>
        <v>0</v>
      </c>
      <c r="N303" s="59"/>
      <c r="O303" s="54"/>
      <c r="AI303" s="39" t="s">
        <v>520</v>
      </c>
      <c r="AS303" s="58">
        <f>SUM(AJ304:AJ308)</f>
        <v>0</v>
      </c>
      <c r="AT303" s="58">
        <f>SUM(AK304:AK308)</f>
        <v>0</v>
      </c>
      <c r="AU303" s="58">
        <f>SUM(AL304:AL308)</f>
        <v>0</v>
      </c>
    </row>
    <row r="304" spans="1:64" s="38" customFormat="1" ht="19.5" customHeight="1">
      <c r="A304" s="60" t="s">
        <v>262</v>
      </c>
      <c r="B304" s="61" t="s">
        <v>520</v>
      </c>
      <c r="C304" s="61" t="s">
        <v>792</v>
      </c>
      <c r="D304" s="142" t="s">
        <v>1317</v>
      </c>
      <c r="E304" s="143"/>
      <c r="F304" s="61" t="s">
        <v>1582</v>
      </c>
      <c r="G304" s="62">
        <v>56</v>
      </c>
      <c r="H304" s="62">
        <v>0</v>
      </c>
      <c r="I304" s="62">
        <f>G304*AO304</f>
        <v>0</v>
      </c>
      <c r="J304" s="62">
        <f>G304*AP304</f>
        <v>0</v>
      </c>
      <c r="K304" s="62">
        <f>G304*H304</f>
        <v>0</v>
      </c>
      <c r="L304" s="62">
        <v>0</v>
      </c>
      <c r="M304" s="62">
        <f>G304*L304</f>
        <v>0</v>
      </c>
      <c r="N304" s="63"/>
      <c r="O304" s="54"/>
      <c r="Z304" s="64">
        <f>IF(AQ304="5",BJ304,0)</f>
        <v>0</v>
      </c>
      <c r="AB304" s="64">
        <f>IF(AQ304="1",BH304,0)</f>
        <v>0</v>
      </c>
      <c r="AC304" s="64">
        <f>IF(AQ304="1",BI304,0)</f>
        <v>0</v>
      </c>
      <c r="AD304" s="64">
        <f>IF(AQ304="7",BH304,0)</f>
        <v>0</v>
      </c>
      <c r="AE304" s="64">
        <f>IF(AQ304="7",BI304,0)</f>
        <v>0</v>
      </c>
      <c r="AF304" s="64">
        <f>IF(AQ304="2",BH304,0)</f>
        <v>0</v>
      </c>
      <c r="AG304" s="64">
        <f>IF(AQ304="2",BI304,0)</f>
        <v>0</v>
      </c>
      <c r="AH304" s="64">
        <f>IF(AQ304="0",BJ304,0)</f>
        <v>0</v>
      </c>
      <c r="AI304" s="39" t="s">
        <v>520</v>
      </c>
      <c r="AJ304" s="62">
        <f>IF(AN304=0,K304,0)</f>
        <v>0</v>
      </c>
      <c r="AK304" s="62">
        <f>IF(AN304=15,K304,0)</f>
        <v>0</v>
      </c>
      <c r="AL304" s="62">
        <f>IF(AN304=21,K304,0)</f>
        <v>0</v>
      </c>
      <c r="AN304" s="64">
        <v>21</v>
      </c>
      <c r="AO304" s="64">
        <f>H304*0</f>
        <v>0</v>
      </c>
      <c r="AP304" s="64">
        <f>H304*(1-0)</f>
        <v>0</v>
      </c>
      <c r="AQ304" s="65" t="s">
        <v>7</v>
      </c>
      <c r="AV304" s="64">
        <f>AW304+AX304</f>
        <v>0</v>
      </c>
      <c r="AW304" s="64">
        <f>G304*AO304</f>
        <v>0</v>
      </c>
      <c r="AX304" s="64">
        <f>G304*AP304</f>
        <v>0</v>
      </c>
      <c r="AY304" s="66" t="s">
        <v>1656</v>
      </c>
      <c r="AZ304" s="66" t="s">
        <v>1686</v>
      </c>
      <c r="BA304" s="39" t="s">
        <v>1717</v>
      </c>
      <c r="BC304" s="64">
        <f>AW304+AX304</f>
        <v>0</v>
      </c>
      <c r="BD304" s="64">
        <f>H304/(100-BE304)*100</f>
        <v>0</v>
      </c>
      <c r="BE304" s="64">
        <v>0</v>
      </c>
      <c r="BF304" s="64">
        <f>M304</f>
        <v>0</v>
      </c>
      <c r="BH304" s="62">
        <f>G304*AO304</f>
        <v>0</v>
      </c>
      <c r="BI304" s="62">
        <f>G304*AP304</f>
        <v>0</v>
      </c>
      <c r="BJ304" s="62">
        <f>G304*H304</f>
        <v>0</v>
      </c>
      <c r="BK304" s="62" t="s">
        <v>1725</v>
      </c>
      <c r="BL304" s="64">
        <v>21</v>
      </c>
    </row>
    <row r="305" spans="1:64" s="38" customFormat="1" ht="19.5" customHeight="1">
      <c r="A305" s="60" t="s">
        <v>263</v>
      </c>
      <c r="B305" s="61" t="s">
        <v>520</v>
      </c>
      <c r="C305" s="61" t="s">
        <v>793</v>
      </c>
      <c r="D305" s="142" t="s">
        <v>1318</v>
      </c>
      <c r="E305" s="143"/>
      <c r="F305" s="61" t="s">
        <v>1582</v>
      </c>
      <c r="G305" s="62">
        <v>58.8</v>
      </c>
      <c r="H305" s="62">
        <v>0</v>
      </c>
      <c r="I305" s="62">
        <f>G305*AO305</f>
        <v>0</v>
      </c>
      <c r="J305" s="62">
        <f>G305*AP305</f>
        <v>0</v>
      </c>
      <c r="K305" s="62">
        <f>G305*H305</f>
        <v>0</v>
      </c>
      <c r="L305" s="62">
        <v>0</v>
      </c>
      <c r="M305" s="62">
        <f>G305*L305</f>
        <v>0</v>
      </c>
      <c r="N305" s="63"/>
      <c r="O305" s="54"/>
      <c r="Z305" s="64">
        <f>IF(AQ305="5",BJ305,0)</f>
        <v>0</v>
      </c>
      <c r="AB305" s="64">
        <f>IF(AQ305="1",BH305,0)</f>
        <v>0</v>
      </c>
      <c r="AC305" s="64">
        <f>IF(AQ305="1",BI305,0)</f>
        <v>0</v>
      </c>
      <c r="AD305" s="64">
        <f>IF(AQ305="7",BH305,0)</f>
        <v>0</v>
      </c>
      <c r="AE305" s="64">
        <f>IF(AQ305="7",BI305,0)</f>
        <v>0</v>
      </c>
      <c r="AF305" s="64">
        <f>IF(AQ305="2",BH305,0)</f>
        <v>0</v>
      </c>
      <c r="AG305" s="64">
        <f>IF(AQ305="2",BI305,0)</f>
        <v>0</v>
      </c>
      <c r="AH305" s="64">
        <f>IF(AQ305="0",BJ305,0)</f>
        <v>0</v>
      </c>
      <c r="AI305" s="39" t="s">
        <v>520</v>
      </c>
      <c r="AJ305" s="62">
        <f>IF(AN305=0,K305,0)</f>
        <v>0</v>
      </c>
      <c r="AK305" s="62">
        <f>IF(AN305=15,K305,0)</f>
        <v>0</v>
      </c>
      <c r="AL305" s="62">
        <f>IF(AN305=21,K305,0)</f>
        <v>0</v>
      </c>
      <c r="AN305" s="64">
        <v>21</v>
      </c>
      <c r="AO305" s="64">
        <f>H305*0</f>
        <v>0</v>
      </c>
      <c r="AP305" s="64">
        <f>H305*(1-0)</f>
        <v>0</v>
      </c>
      <c r="AQ305" s="65" t="s">
        <v>7</v>
      </c>
      <c r="AV305" s="64">
        <f>AW305+AX305</f>
        <v>0</v>
      </c>
      <c r="AW305" s="64">
        <f>G305*AO305</f>
        <v>0</v>
      </c>
      <c r="AX305" s="64">
        <f>G305*AP305</f>
        <v>0</v>
      </c>
      <c r="AY305" s="66" t="s">
        <v>1656</v>
      </c>
      <c r="AZ305" s="66" t="s">
        <v>1686</v>
      </c>
      <c r="BA305" s="39" t="s">
        <v>1717</v>
      </c>
      <c r="BC305" s="64">
        <f>AW305+AX305</f>
        <v>0</v>
      </c>
      <c r="BD305" s="64">
        <f>H305/(100-BE305)*100</f>
        <v>0</v>
      </c>
      <c r="BE305" s="64">
        <v>0</v>
      </c>
      <c r="BF305" s="64">
        <f>M305</f>
        <v>0</v>
      </c>
      <c r="BH305" s="62">
        <f>G305*AO305</f>
        <v>0</v>
      </c>
      <c r="BI305" s="62">
        <f>G305*AP305</f>
        <v>0</v>
      </c>
      <c r="BJ305" s="62">
        <f>G305*H305</f>
        <v>0</v>
      </c>
      <c r="BK305" s="62" t="s">
        <v>1725</v>
      </c>
      <c r="BL305" s="64">
        <v>21</v>
      </c>
    </row>
    <row r="306" spans="1:64" s="38" customFormat="1" ht="19.5" customHeight="1">
      <c r="A306" s="60" t="s">
        <v>264</v>
      </c>
      <c r="B306" s="61" t="s">
        <v>520</v>
      </c>
      <c r="C306" s="61" t="s">
        <v>794</v>
      </c>
      <c r="D306" s="142" t="s">
        <v>1319</v>
      </c>
      <c r="E306" s="143"/>
      <c r="F306" s="61" t="s">
        <v>1581</v>
      </c>
      <c r="G306" s="62">
        <v>3.45</v>
      </c>
      <c r="H306" s="62">
        <v>0</v>
      </c>
      <c r="I306" s="62">
        <f>G306*AO306</f>
        <v>0</v>
      </c>
      <c r="J306" s="62">
        <f>G306*AP306</f>
        <v>0</v>
      </c>
      <c r="K306" s="62">
        <f>G306*H306</f>
        <v>0</v>
      </c>
      <c r="L306" s="62">
        <v>0</v>
      </c>
      <c r="M306" s="62">
        <f>G306*L306</f>
        <v>0</v>
      </c>
      <c r="N306" s="63"/>
      <c r="O306" s="54"/>
      <c r="Z306" s="64">
        <f>IF(AQ306="5",BJ306,0)</f>
        <v>0</v>
      </c>
      <c r="AB306" s="64">
        <f>IF(AQ306="1",BH306,0)</f>
        <v>0</v>
      </c>
      <c r="AC306" s="64">
        <f>IF(AQ306="1",BI306,0)</f>
        <v>0</v>
      </c>
      <c r="AD306" s="64">
        <f>IF(AQ306="7",BH306,0)</f>
        <v>0</v>
      </c>
      <c r="AE306" s="64">
        <f>IF(AQ306="7",BI306,0)</f>
        <v>0</v>
      </c>
      <c r="AF306" s="64">
        <f>IF(AQ306="2",BH306,0)</f>
        <v>0</v>
      </c>
      <c r="AG306" s="64">
        <f>IF(AQ306="2",BI306,0)</f>
        <v>0</v>
      </c>
      <c r="AH306" s="64">
        <f>IF(AQ306="0",BJ306,0)</f>
        <v>0</v>
      </c>
      <c r="AI306" s="39" t="s">
        <v>520</v>
      </c>
      <c r="AJ306" s="62">
        <f>IF(AN306=0,K306,0)</f>
        <v>0</v>
      </c>
      <c r="AK306" s="62">
        <f>IF(AN306=15,K306,0)</f>
        <v>0</v>
      </c>
      <c r="AL306" s="62">
        <f>IF(AN306=21,K306,0)</f>
        <v>0</v>
      </c>
      <c r="AN306" s="64">
        <v>21</v>
      </c>
      <c r="AO306" s="64">
        <f>H306*0</f>
        <v>0</v>
      </c>
      <c r="AP306" s="64">
        <f>H306*(1-0)</f>
        <v>0</v>
      </c>
      <c r="AQ306" s="65" t="s">
        <v>7</v>
      </c>
      <c r="AV306" s="64">
        <f>AW306+AX306</f>
        <v>0</v>
      </c>
      <c r="AW306" s="64">
        <f>G306*AO306</f>
        <v>0</v>
      </c>
      <c r="AX306" s="64">
        <f>G306*AP306</f>
        <v>0</v>
      </c>
      <c r="AY306" s="66" t="s">
        <v>1656</v>
      </c>
      <c r="AZ306" s="66" t="s">
        <v>1686</v>
      </c>
      <c r="BA306" s="39" t="s">
        <v>1717</v>
      </c>
      <c r="BC306" s="64">
        <f>AW306+AX306</f>
        <v>0</v>
      </c>
      <c r="BD306" s="64">
        <f>H306/(100-BE306)*100</f>
        <v>0</v>
      </c>
      <c r="BE306" s="64">
        <v>0</v>
      </c>
      <c r="BF306" s="64">
        <f>M306</f>
        <v>0</v>
      </c>
      <c r="BH306" s="62">
        <f>G306*AO306</f>
        <v>0</v>
      </c>
      <c r="BI306" s="62">
        <f>G306*AP306</f>
        <v>0</v>
      </c>
      <c r="BJ306" s="62">
        <f>G306*H306</f>
        <v>0</v>
      </c>
      <c r="BK306" s="62" t="s">
        <v>1725</v>
      </c>
      <c r="BL306" s="64">
        <v>21</v>
      </c>
    </row>
    <row r="307" spans="1:64" s="38" customFormat="1" ht="19.5" customHeight="1">
      <c r="A307" s="60" t="s">
        <v>265</v>
      </c>
      <c r="B307" s="61" t="s">
        <v>520</v>
      </c>
      <c r="C307" s="61" t="s">
        <v>795</v>
      </c>
      <c r="D307" s="142" t="s">
        <v>1320</v>
      </c>
      <c r="E307" s="143"/>
      <c r="F307" s="61" t="s">
        <v>1584</v>
      </c>
      <c r="G307" s="62">
        <v>23</v>
      </c>
      <c r="H307" s="62">
        <v>0</v>
      </c>
      <c r="I307" s="62">
        <f>G307*AO307</f>
        <v>0</v>
      </c>
      <c r="J307" s="62">
        <f>G307*AP307</f>
        <v>0</v>
      </c>
      <c r="K307" s="62">
        <f>G307*H307</f>
        <v>0</v>
      </c>
      <c r="L307" s="62">
        <v>0</v>
      </c>
      <c r="M307" s="62">
        <f>G307*L307</f>
        <v>0</v>
      </c>
      <c r="N307" s="63"/>
      <c r="O307" s="54"/>
      <c r="Z307" s="64">
        <f>IF(AQ307="5",BJ307,0)</f>
        <v>0</v>
      </c>
      <c r="AB307" s="64">
        <f>IF(AQ307="1",BH307,0)</f>
        <v>0</v>
      </c>
      <c r="AC307" s="64">
        <f>IF(AQ307="1",BI307,0)</f>
        <v>0</v>
      </c>
      <c r="AD307" s="64">
        <f>IF(AQ307="7",BH307,0)</f>
        <v>0</v>
      </c>
      <c r="AE307" s="64">
        <f>IF(AQ307="7",BI307,0)</f>
        <v>0</v>
      </c>
      <c r="AF307" s="64">
        <f>IF(AQ307="2",BH307,0)</f>
        <v>0</v>
      </c>
      <c r="AG307" s="64">
        <f>IF(AQ307="2",BI307,0)</f>
        <v>0</v>
      </c>
      <c r="AH307" s="64">
        <f>IF(AQ307="0",BJ307,0)</f>
        <v>0</v>
      </c>
      <c r="AI307" s="39" t="s">
        <v>520</v>
      </c>
      <c r="AJ307" s="62">
        <f>IF(AN307=0,K307,0)</f>
        <v>0</v>
      </c>
      <c r="AK307" s="62">
        <f>IF(AN307=15,K307,0)</f>
        <v>0</v>
      </c>
      <c r="AL307" s="62">
        <f>IF(AN307=21,K307,0)</f>
        <v>0</v>
      </c>
      <c r="AN307" s="64">
        <v>21</v>
      </c>
      <c r="AO307" s="64">
        <f>H307*0</f>
        <v>0</v>
      </c>
      <c r="AP307" s="64">
        <f>H307*(1-0)</f>
        <v>0</v>
      </c>
      <c r="AQ307" s="65" t="s">
        <v>7</v>
      </c>
      <c r="AV307" s="64">
        <f>AW307+AX307</f>
        <v>0</v>
      </c>
      <c r="AW307" s="64">
        <f>G307*AO307</f>
        <v>0</v>
      </c>
      <c r="AX307" s="64">
        <f>G307*AP307</f>
        <v>0</v>
      </c>
      <c r="AY307" s="66" t="s">
        <v>1656</v>
      </c>
      <c r="AZ307" s="66" t="s">
        <v>1686</v>
      </c>
      <c r="BA307" s="39" t="s">
        <v>1717</v>
      </c>
      <c r="BC307" s="64">
        <f>AW307+AX307</f>
        <v>0</v>
      </c>
      <c r="BD307" s="64">
        <f>H307/(100-BE307)*100</f>
        <v>0</v>
      </c>
      <c r="BE307" s="64">
        <v>0</v>
      </c>
      <c r="BF307" s="64">
        <f>M307</f>
        <v>0</v>
      </c>
      <c r="BH307" s="62">
        <f>G307*AO307</f>
        <v>0</v>
      </c>
      <c r="BI307" s="62">
        <f>G307*AP307</f>
        <v>0</v>
      </c>
      <c r="BJ307" s="62">
        <f>G307*H307</f>
        <v>0</v>
      </c>
      <c r="BK307" s="62" t="s">
        <v>1725</v>
      </c>
      <c r="BL307" s="64">
        <v>21</v>
      </c>
    </row>
    <row r="308" spans="1:64" s="38" customFormat="1" ht="19.5" customHeight="1">
      <c r="A308" s="60" t="s">
        <v>266</v>
      </c>
      <c r="B308" s="61" t="s">
        <v>520</v>
      </c>
      <c r="C308" s="61" t="s">
        <v>796</v>
      </c>
      <c r="D308" s="142" t="s">
        <v>1321</v>
      </c>
      <c r="E308" s="143"/>
      <c r="F308" s="61" t="s">
        <v>1583</v>
      </c>
      <c r="G308" s="62">
        <v>1</v>
      </c>
      <c r="H308" s="62">
        <v>0</v>
      </c>
      <c r="I308" s="62">
        <f>G308*AO308</f>
        <v>0</v>
      </c>
      <c r="J308" s="62">
        <f>G308*AP308</f>
        <v>0</v>
      </c>
      <c r="K308" s="62">
        <f>G308*H308</f>
        <v>0</v>
      </c>
      <c r="L308" s="62">
        <v>0</v>
      </c>
      <c r="M308" s="62">
        <f>G308*L308</f>
        <v>0</v>
      </c>
      <c r="N308" s="63"/>
      <c r="O308" s="54"/>
      <c r="Z308" s="64">
        <f>IF(AQ308="5",BJ308,0)</f>
        <v>0</v>
      </c>
      <c r="AB308" s="64">
        <f>IF(AQ308="1",BH308,0)</f>
        <v>0</v>
      </c>
      <c r="AC308" s="64">
        <f>IF(AQ308="1",BI308,0)</f>
        <v>0</v>
      </c>
      <c r="AD308" s="64">
        <f>IF(AQ308="7",BH308,0)</f>
        <v>0</v>
      </c>
      <c r="AE308" s="64">
        <f>IF(AQ308="7",BI308,0)</f>
        <v>0</v>
      </c>
      <c r="AF308" s="64">
        <f>IF(AQ308="2",BH308,0)</f>
        <v>0</v>
      </c>
      <c r="AG308" s="64">
        <f>IF(AQ308="2",BI308,0)</f>
        <v>0</v>
      </c>
      <c r="AH308" s="64">
        <f>IF(AQ308="0",BJ308,0)</f>
        <v>0</v>
      </c>
      <c r="AI308" s="39" t="s">
        <v>520</v>
      </c>
      <c r="AJ308" s="62">
        <f>IF(AN308=0,K308,0)</f>
        <v>0</v>
      </c>
      <c r="AK308" s="62">
        <f>IF(AN308=15,K308,0)</f>
        <v>0</v>
      </c>
      <c r="AL308" s="62">
        <f>IF(AN308=21,K308,0)</f>
        <v>0</v>
      </c>
      <c r="AN308" s="64">
        <v>21</v>
      </c>
      <c r="AO308" s="64">
        <f>H308*0</f>
        <v>0</v>
      </c>
      <c r="AP308" s="64">
        <f>H308*(1-0)</f>
        <v>0</v>
      </c>
      <c r="AQ308" s="65" t="s">
        <v>7</v>
      </c>
      <c r="AV308" s="64">
        <f>AW308+AX308</f>
        <v>0</v>
      </c>
      <c r="AW308" s="64">
        <f>G308*AO308</f>
        <v>0</v>
      </c>
      <c r="AX308" s="64">
        <f>G308*AP308</f>
        <v>0</v>
      </c>
      <c r="AY308" s="66" t="s">
        <v>1656</v>
      </c>
      <c r="AZ308" s="66" t="s">
        <v>1686</v>
      </c>
      <c r="BA308" s="39" t="s">
        <v>1717</v>
      </c>
      <c r="BC308" s="64">
        <f>AW308+AX308</f>
        <v>0</v>
      </c>
      <c r="BD308" s="64">
        <f>H308/(100-BE308)*100</f>
        <v>0</v>
      </c>
      <c r="BE308" s="64">
        <v>0</v>
      </c>
      <c r="BF308" s="64">
        <f>M308</f>
        <v>0</v>
      </c>
      <c r="BH308" s="62">
        <f>G308*AO308</f>
        <v>0</v>
      </c>
      <c r="BI308" s="62">
        <f>G308*AP308</f>
        <v>0</v>
      </c>
      <c r="BJ308" s="62">
        <f>G308*H308</f>
        <v>0</v>
      </c>
      <c r="BK308" s="62" t="s">
        <v>1725</v>
      </c>
      <c r="BL308" s="64">
        <v>21</v>
      </c>
    </row>
    <row r="309" spans="1:47" s="38" customFormat="1" ht="19.5" customHeight="1">
      <c r="A309" s="55"/>
      <c r="B309" s="56" t="s">
        <v>520</v>
      </c>
      <c r="C309" s="56" t="s">
        <v>39</v>
      </c>
      <c r="D309" s="140" t="s">
        <v>1322</v>
      </c>
      <c r="E309" s="141"/>
      <c r="F309" s="57" t="s">
        <v>6</v>
      </c>
      <c r="G309" s="57" t="s">
        <v>6</v>
      </c>
      <c r="H309" s="57" t="s">
        <v>6</v>
      </c>
      <c r="I309" s="58">
        <f>SUM(I310:I313)</f>
        <v>0</v>
      </c>
      <c r="J309" s="58">
        <f>SUM(J310:J313)</f>
        <v>0</v>
      </c>
      <c r="K309" s="58">
        <f>SUM(K310:K313)</f>
        <v>0</v>
      </c>
      <c r="L309" s="39"/>
      <c r="M309" s="58">
        <f>SUM(M310:M313)</f>
        <v>0</v>
      </c>
      <c r="N309" s="59"/>
      <c r="O309" s="54"/>
      <c r="AI309" s="39" t="s">
        <v>520</v>
      </c>
      <c r="AS309" s="58">
        <f>SUM(AJ310:AJ313)</f>
        <v>0</v>
      </c>
      <c r="AT309" s="58">
        <f>SUM(AK310:AK313)</f>
        <v>0</v>
      </c>
      <c r="AU309" s="58">
        <f>SUM(AL310:AL313)</f>
        <v>0</v>
      </c>
    </row>
    <row r="310" spans="1:64" s="38" customFormat="1" ht="19.5" customHeight="1">
      <c r="A310" s="60" t="s">
        <v>267</v>
      </c>
      <c r="B310" s="61" t="s">
        <v>520</v>
      </c>
      <c r="C310" s="61" t="s">
        <v>797</v>
      </c>
      <c r="D310" s="142" t="s">
        <v>1323</v>
      </c>
      <c r="E310" s="143"/>
      <c r="F310" s="61" t="s">
        <v>1583</v>
      </c>
      <c r="G310" s="62">
        <v>37</v>
      </c>
      <c r="H310" s="62">
        <v>0</v>
      </c>
      <c r="I310" s="62">
        <f>G310*AO310</f>
        <v>0</v>
      </c>
      <c r="J310" s="62">
        <f>G310*AP310</f>
        <v>0</v>
      </c>
      <c r="K310" s="62">
        <f>G310*H310</f>
        <v>0</v>
      </c>
      <c r="L310" s="62">
        <v>0</v>
      </c>
      <c r="M310" s="62">
        <f>G310*L310</f>
        <v>0</v>
      </c>
      <c r="N310" s="63"/>
      <c r="O310" s="54"/>
      <c r="Z310" s="64">
        <f>IF(AQ310="5",BJ310,0)</f>
        <v>0</v>
      </c>
      <c r="AB310" s="64">
        <f>IF(AQ310="1",BH310,0)</f>
        <v>0</v>
      </c>
      <c r="AC310" s="64">
        <f>IF(AQ310="1",BI310,0)</f>
        <v>0</v>
      </c>
      <c r="AD310" s="64">
        <f>IF(AQ310="7",BH310,0)</f>
        <v>0</v>
      </c>
      <c r="AE310" s="64">
        <f>IF(AQ310="7",BI310,0)</f>
        <v>0</v>
      </c>
      <c r="AF310" s="64">
        <f>IF(AQ310="2",BH310,0)</f>
        <v>0</v>
      </c>
      <c r="AG310" s="64">
        <f>IF(AQ310="2",BI310,0)</f>
        <v>0</v>
      </c>
      <c r="AH310" s="64">
        <f>IF(AQ310="0",BJ310,0)</f>
        <v>0</v>
      </c>
      <c r="AI310" s="39" t="s">
        <v>520</v>
      </c>
      <c r="AJ310" s="62">
        <f>IF(AN310=0,K310,0)</f>
        <v>0</v>
      </c>
      <c r="AK310" s="62">
        <f>IF(AN310=15,K310,0)</f>
        <v>0</v>
      </c>
      <c r="AL310" s="62">
        <f>IF(AN310=21,K310,0)</f>
        <v>0</v>
      </c>
      <c r="AN310" s="64">
        <v>21</v>
      </c>
      <c r="AO310" s="64">
        <f>H310*0</f>
        <v>0</v>
      </c>
      <c r="AP310" s="64">
        <f>H310*(1-0)</f>
        <v>0</v>
      </c>
      <c r="AQ310" s="65" t="s">
        <v>7</v>
      </c>
      <c r="AV310" s="64">
        <f>AW310+AX310</f>
        <v>0</v>
      </c>
      <c r="AW310" s="64">
        <f>G310*AO310</f>
        <v>0</v>
      </c>
      <c r="AX310" s="64">
        <f>G310*AP310</f>
        <v>0</v>
      </c>
      <c r="AY310" s="66" t="s">
        <v>1657</v>
      </c>
      <c r="AZ310" s="66" t="s">
        <v>1687</v>
      </c>
      <c r="BA310" s="39" t="s">
        <v>1717</v>
      </c>
      <c r="BC310" s="64">
        <f>AW310+AX310</f>
        <v>0</v>
      </c>
      <c r="BD310" s="64">
        <f>H310/(100-BE310)*100</f>
        <v>0</v>
      </c>
      <c r="BE310" s="64">
        <v>0</v>
      </c>
      <c r="BF310" s="64">
        <f>M310</f>
        <v>0</v>
      </c>
      <c r="BH310" s="62">
        <f>G310*AO310</f>
        <v>0</v>
      </c>
      <c r="BI310" s="62">
        <f>G310*AP310</f>
        <v>0</v>
      </c>
      <c r="BJ310" s="62">
        <f>G310*H310</f>
        <v>0</v>
      </c>
      <c r="BK310" s="62" t="s">
        <v>1725</v>
      </c>
      <c r="BL310" s="64">
        <v>33</v>
      </c>
    </row>
    <row r="311" spans="1:64" s="38" customFormat="1" ht="19.5" customHeight="1">
      <c r="A311" s="60" t="s">
        <v>268</v>
      </c>
      <c r="B311" s="61" t="s">
        <v>520</v>
      </c>
      <c r="C311" s="61" t="s">
        <v>798</v>
      </c>
      <c r="D311" s="142" t="s">
        <v>1324</v>
      </c>
      <c r="E311" s="143"/>
      <c r="F311" s="61" t="s">
        <v>1583</v>
      </c>
      <c r="G311" s="62">
        <v>37</v>
      </c>
      <c r="H311" s="62">
        <v>0</v>
      </c>
      <c r="I311" s="62">
        <f>G311*AO311</f>
        <v>0</v>
      </c>
      <c r="J311" s="62">
        <f>G311*AP311</f>
        <v>0</v>
      </c>
      <c r="K311" s="62">
        <f>G311*H311</f>
        <v>0</v>
      </c>
      <c r="L311" s="62">
        <v>0</v>
      </c>
      <c r="M311" s="62">
        <f>G311*L311</f>
        <v>0</v>
      </c>
      <c r="N311" s="63"/>
      <c r="O311" s="54"/>
      <c r="Z311" s="64">
        <f>IF(AQ311="5",BJ311,0)</f>
        <v>0</v>
      </c>
      <c r="AB311" s="64">
        <f>IF(AQ311="1",BH311,0)</f>
        <v>0</v>
      </c>
      <c r="AC311" s="64">
        <f>IF(AQ311="1",BI311,0)</f>
        <v>0</v>
      </c>
      <c r="AD311" s="64">
        <f>IF(AQ311="7",BH311,0)</f>
        <v>0</v>
      </c>
      <c r="AE311" s="64">
        <f>IF(AQ311="7",BI311,0)</f>
        <v>0</v>
      </c>
      <c r="AF311" s="64">
        <f>IF(AQ311="2",BH311,0)</f>
        <v>0</v>
      </c>
      <c r="AG311" s="64">
        <f>IF(AQ311="2",BI311,0)</f>
        <v>0</v>
      </c>
      <c r="AH311" s="64">
        <f>IF(AQ311="0",BJ311,0)</f>
        <v>0</v>
      </c>
      <c r="AI311" s="39" t="s">
        <v>520</v>
      </c>
      <c r="AJ311" s="62">
        <f>IF(AN311=0,K311,0)</f>
        <v>0</v>
      </c>
      <c r="AK311" s="62">
        <f>IF(AN311=15,K311,0)</f>
        <v>0</v>
      </c>
      <c r="AL311" s="62">
        <f>IF(AN311=21,K311,0)</f>
        <v>0</v>
      </c>
      <c r="AN311" s="64">
        <v>21</v>
      </c>
      <c r="AO311" s="64">
        <f>H311*0</f>
        <v>0</v>
      </c>
      <c r="AP311" s="64">
        <f>H311*(1-0)</f>
        <v>0</v>
      </c>
      <c r="AQ311" s="65" t="s">
        <v>7</v>
      </c>
      <c r="AV311" s="64">
        <f>AW311+AX311</f>
        <v>0</v>
      </c>
      <c r="AW311" s="64">
        <f>G311*AO311</f>
        <v>0</v>
      </c>
      <c r="AX311" s="64">
        <f>G311*AP311</f>
        <v>0</v>
      </c>
      <c r="AY311" s="66" t="s">
        <v>1657</v>
      </c>
      <c r="AZ311" s="66" t="s">
        <v>1687</v>
      </c>
      <c r="BA311" s="39" t="s">
        <v>1717</v>
      </c>
      <c r="BC311" s="64">
        <f>AW311+AX311</f>
        <v>0</v>
      </c>
      <c r="BD311" s="64">
        <f>H311/(100-BE311)*100</f>
        <v>0</v>
      </c>
      <c r="BE311" s="64">
        <v>0</v>
      </c>
      <c r="BF311" s="64">
        <f>M311</f>
        <v>0</v>
      </c>
      <c r="BH311" s="62">
        <f>G311*AO311</f>
        <v>0</v>
      </c>
      <c r="BI311" s="62">
        <f>G311*AP311</f>
        <v>0</v>
      </c>
      <c r="BJ311" s="62">
        <f>G311*H311</f>
        <v>0</v>
      </c>
      <c r="BK311" s="62" t="s">
        <v>1725</v>
      </c>
      <c r="BL311" s="64">
        <v>33</v>
      </c>
    </row>
    <row r="312" spans="1:64" s="38" customFormat="1" ht="19.5" customHeight="1">
      <c r="A312" s="60" t="s">
        <v>269</v>
      </c>
      <c r="B312" s="61" t="s">
        <v>520</v>
      </c>
      <c r="C312" s="61" t="s">
        <v>799</v>
      </c>
      <c r="D312" s="142" t="s">
        <v>1325</v>
      </c>
      <c r="E312" s="143"/>
      <c r="F312" s="61" t="s">
        <v>1584</v>
      </c>
      <c r="G312" s="62">
        <v>43.53</v>
      </c>
      <c r="H312" s="62">
        <v>0</v>
      </c>
      <c r="I312" s="62">
        <f>G312*AO312</f>
        <v>0</v>
      </c>
      <c r="J312" s="62">
        <f>G312*AP312</f>
        <v>0</v>
      </c>
      <c r="K312" s="62">
        <f>G312*H312</f>
        <v>0</v>
      </c>
      <c r="L312" s="62">
        <v>0</v>
      </c>
      <c r="M312" s="62">
        <f>G312*L312</f>
        <v>0</v>
      </c>
      <c r="N312" s="63"/>
      <c r="O312" s="54"/>
      <c r="Z312" s="64">
        <f>IF(AQ312="5",BJ312,0)</f>
        <v>0</v>
      </c>
      <c r="AB312" s="64">
        <f>IF(AQ312="1",BH312,0)</f>
        <v>0</v>
      </c>
      <c r="AC312" s="64">
        <f>IF(AQ312="1",BI312,0)</f>
        <v>0</v>
      </c>
      <c r="AD312" s="64">
        <f>IF(AQ312="7",BH312,0)</f>
        <v>0</v>
      </c>
      <c r="AE312" s="64">
        <f>IF(AQ312="7",BI312,0)</f>
        <v>0</v>
      </c>
      <c r="AF312" s="64">
        <f>IF(AQ312="2",BH312,0)</f>
        <v>0</v>
      </c>
      <c r="AG312" s="64">
        <f>IF(AQ312="2",BI312,0)</f>
        <v>0</v>
      </c>
      <c r="AH312" s="64">
        <f>IF(AQ312="0",BJ312,0)</f>
        <v>0</v>
      </c>
      <c r="AI312" s="39" t="s">
        <v>520</v>
      </c>
      <c r="AJ312" s="62">
        <f>IF(AN312=0,K312,0)</f>
        <v>0</v>
      </c>
      <c r="AK312" s="62">
        <f>IF(AN312=15,K312,0)</f>
        <v>0</v>
      </c>
      <c r="AL312" s="62">
        <f>IF(AN312=21,K312,0)</f>
        <v>0</v>
      </c>
      <c r="AN312" s="64">
        <v>21</v>
      </c>
      <c r="AO312" s="64">
        <f>H312*0</f>
        <v>0</v>
      </c>
      <c r="AP312" s="64">
        <f>H312*(1-0)</f>
        <v>0</v>
      </c>
      <c r="AQ312" s="65" t="s">
        <v>7</v>
      </c>
      <c r="AV312" s="64">
        <f>AW312+AX312</f>
        <v>0</v>
      </c>
      <c r="AW312" s="64">
        <f>G312*AO312</f>
        <v>0</v>
      </c>
      <c r="AX312" s="64">
        <f>G312*AP312</f>
        <v>0</v>
      </c>
      <c r="AY312" s="66" t="s">
        <v>1657</v>
      </c>
      <c r="AZ312" s="66" t="s">
        <v>1687</v>
      </c>
      <c r="BA312" s="39" t="s">
        <v>1717</v>
      </c>
      <c r="BC312" s="64">
        <f>AW312+AX312</f>
        <v>0</v>
      </c>
      <c r="BD312" s="64">
        <f>H312/(100-BE312)*100</f>
        <v>0</v>
      </c>
      <c r="BE312" s="64">
        <v>0</v>
      </c>
      <c r="BF312" s="64">
        <f>M312</f>
        <v>0</v>
      </c>
      <c r="BH312" s="62">
        <f>G312*AO312</f>
        <v>0</v>
      </c>
      <c r="BI312" s="62">
        <f>G312*AP312</f>
        <v>0</v>
      </c>
      <c r="BJ312" s="62">
        <f>G312*H312</f>
        <v>0</v>
      </c>
      <c r="BK312" s="62" t="s">
        <v>1725</v>
      </c>
      <c r="BL312" s="64">
        <v>33</v>
      </c>
    </row>
    <row r="313" spans="1:64" s="38" customFormat="1" ht="19.5" customHeight="1">
      <c r="A313" s="60" t="s">
        <v>270</v>
      </c>
      <c r="B313" s="61" t="s">
        <v>520</v>
      </c>
      <c r="C313" s="61" t="s">
        <v>800</v>
      </c>
      <c r="D313" s="142" t="s">
        <v>1326</v>
      </c>
      <c r="E313" s="143"/>
      <c r="F313" s="61" t="s">
        <v>1583</v>
      </c>
      <c r="G313" s="62">
        <v>304.71</v>
      </c>
      <c r="H313" s="62">
        <v>0</v>
      </c>
      <c r="I313" s="62">
        <f>G313*AO313</f>
        <v>0</v>
      </c>
      <c r="J313" s="62">
        <f>G313*AP313</f>
        <v>0</v>
      </c>
      <c r="K313" s="62">
        <f>G313*H313</f>
        <v>0</v>
      </c>
      <c r="L313" s="62">
        <v>0</v>
      </c>
      <c r="M313" s="62">
        <f>G313*L313</f>
        <v>0</v>
      </c>
      <c r="N313" s="63"/>
      <c r="O313" s="54"/>
      <c r="Z313" s="64">
        <f>IF(AQ313="5",BJ313,0)</f>
        <v>0</v>
      </c>
      <c r="AB313" s="64">
        <f>IF(AQ313="1",BH313,0)</f>
        <v>0</v>
      </c>
      <c r="AC313" s="64">
        <f>IF(AQ313="1",BI313,0)</f>
        <v>0</v>
      </c>
      <c r="AD313" s="64">
        <f>IF(AQ313="7",BH313,0)</f>
        <v>0</v>
      </c>
      <c r="AE313" s="64">
        <f>IF(AQ313="7",BI313,0)</f>
        <v>0</v>
      </c>
      <c r="AF313" s="64">
        <f>IF(AQ313="2",BH313,0)</f>
        <v>0</v>
      </c>
      <c r="AG313" s="64">
        <f>IF(AQ313="2",BI313,0)</f>
        <v>0</v>
      </c>
      <c r="AH313" s="64">
        <f>IF(AQ313="0",BJ313,0)</f>
        <v>0</v>
      </c>
      <c r="AI313" s="39" t="s">
        <v>520</v>
      </c>
      <c r="AJ313" s="62">
        <f>IF(AN313=0,K313,0)</f>
        <v>0</v>
      </c>
      <c r="AK313" s="62">
        <f>IF(AN313=15,K313,0)</f>
        <v>0</v>
      </c>
      <c r="AL313" s="62">
        <f>IF(AN313=21,K313,0)</f>
        <v>0</v>
      </c>
      <c r="AN313" s="64">
        <v>21</v>
      </c>
      <c r="AO313" s="64">
        <f>H313*0</f>
        <v>0</v>
      </c>
      <c r="AP313" s="64">
        <f>H313*(1-0)</f>
        <v>0</v>
      </c>
      <c r="AQ313" s="65" t="s">
        <v>7</v>
      </c>
      <c r="AV313" s="64">
        <f>AW313+AX313</f>
        <v>0</v>
      </c>
      <c r="AW313" s="64">
        <f>G313*AO313</f>
        <v>0</v>
      </c>
      <c r="AX313" s="64">
        <f>G313*AP313</f>
        <v>0</v>
      </c>
      <c r="AY313" s="66" t="s">
        <v>1657</v>
      </c>
      <c r="AZ313" s="66" t="s">
        <v>1687</v>
      </c>
      <c r="BA313" s="39" t="s">
        <v>1717</v>
      </c>
      <c r="BC313" s="64">
        <f>AW313+AX313</f>
        <v>0</v>
      </c>
      <c r="BD313" s="64">
        <f>H313/(100-BE313)*100</f>
        <v>0</v>
      </c>
      <c r="BE313" s="64">
        <v>0</v>
      </c>
      <c r="BF313" s="64">
        <f>M313</f>
        <v>0</v>
      </c>
      <c r="BH313" s="62">
        <f>G313*AO313</f>
        <v>0</v>
      </c>
      <c r="BI313" s="62">
        <f>G313*AP313</f>
        <v>0</v>
      </c>
      <c r="BJ313" s="62">
        <f>G313*H313</f>
        <v>0</v>
      </c>
      <c r="BK313" s="62" t="s">
        <v>1725</v>
      </c>
      <c r="BL313" s="64">
        <v>33</v>
      </c>
    </row>
    <row r="314" spans="1:47" s="38" customFormat="1" ht="19.5" customHeight="1">
      <c r="A314" s="55"/>
      <c r="B314" s="56" t="s">
        <v>520</v>
      </c>
      <c r="C314" s="56" t="s">
        <v>62</v>
      </c>
      <c r="D314" s="140" t="s">
        <v>1327</v>
      </c>
      <c r="E314" s="141"/>
      <c r="F314" s="57" t="s">
        <v>6</v>
      </c>
      <c r="G314" s="57" t="s">
        <v>6</v>
      </c>
      <c r="H314" s="57" t="s">
        <v>6</v>
      </c>
      <c r="I314" s="58">
        <f>SUM(I315:I319)</f>
        <v>0</v>
      </c>
      <c r="J314" s="58">
        <f>SUM(J315:J319)</f>
        <v>0</v>
      </c>
      <c r="K314" s="58">
        <f>SUM(K315:K319)</f>
        <v>0</v>
      </c>
      <c r="L314" s="39"/>
      <c r="M314" s="58">
        <f>SUM(M315:M319)</f>
        <v>0</v>
      </c>
      <c r="N314" s="59"/>
      <c r="O314" s="54"/>
      <c r="AI314" s="39" t="s">
        <v>520</v>
      </c>
      <c r="AS314" s="58">
        <f>SUM(AJ315:AJ319)</f>
        <v>0</v>
      </c>
      <c r="AT314" s="58">
        <f>SUM(AK315:AK319)</f>
        <v>0</v>
      </c>
      <c r="AU314" s="58">
        <f>SUM(AL315:AL319)</f>
        <v>0</v>
      </c>
    </row>
    <row r="315" spans="1:64" s="38" customFormat="1" ht="19.5" customHeight="1">
      <c r="A315" s="60" t="s">
        <v>271</v>
      </c>
      <c r="B315" s="61" t="s">
        <v>520</v>
      </c>
      <c r="C315" s="61" t="s">
        <v>801</v>
      </c>
      <c r="D315" s="142" t="s">
        <v>1328</v>
      </c>
      <c r="E315" s="143"/>
      <c r="F315" s="61" t="s">
        <v>1582</v>
      </c>
      <c r="G315" s="62">
        <v>53.478</v>
      </c>
      <c r="H315" s="62">
        <v>0</v>
      </c>
      <c r="I315" s="62">
        <f>G315*AO315</f>
        <v>0</v>
      </c>
      <c r="J315" s="62">
        <f>G315*AP315</f>
        <v>0</v>
      </c>
      <c r="K315" s="62">
        <f>G315*H315</f>
        <v>0</v>
      </c>
      <c r="L315" s="62">
        <v>0</v>
      </c>
      <c r="M315" s="62">
        <f>G315*L315</f>
        <v>0</v>
      </c>
      <c r="N315" s="63"/>
      <c r="O315" s="54"/>
      <c r="Z315" s="64">
        <f>IF(AQ315="5",BJ315,0)</f>
        <v>0</v>
      </c>
      <c r="AB315" s="64">
        <f>IF(AQ315="1",BH315,0)</f>
        <v>0</v>
      </c>
      <c r="AC315" s="64">
        <f>IF(AQ315="1",BI315,0)</f>
        <v>0</v>
      </c>
      <c r="AD315" s="64">
        <f>IF(AQ315="7",BH315,0)</f>
        <v>0</v>
      </c>
      <c r="AE315" s="64">
        <f>IF(AQ315="7",BI315,0)</f>
        <v>0</v>
      </c>
      <c r="AF315" s="64">
        <f>IF(AQ315="2",BH315,0)</f>
        <v>0</v>
      </c>
      <c r="AG315" s="64">
        <f>IF(AQ315="2",BI315,0)</f>
        <v>0</v>
      </c>
      <c r="AH315" s="64">
        <f>IF(AQ315="0",BJ315,0)</f>
        <v>0</v>
      </c>
      <c r="AI315" s="39" t="s">
        <v>520</v>
      </c>
      <c r="AJ315" s="62">
        <f>IF(AN315=0,K315,0)</f>
        <v>0</v>
      </c>
      <c r="AK315" s="62">
        <f>IF(AN315=15,K315,0)</f>
        <v>0</v>
      </c>
      <c r="AL315" s="62">
        <f>IF(AN315=21,K315,0)</f>
        <v>0</v>
      </c>
      <c r="AN315" s="64">
        <v>21</v>
      </c>
      <c r="AO315" s="64">
        <f>H315*0</f>
        <v>0</v>
      </c>
      <c r="AP315" s="64">
        <f>H315*(1-0)</f>
        <v>0</v>
      </c>
      <c r="AQ315" s="65" t="s">
        <v>7</v>
      </c>
      <c r="AV315" s="64">
        <f>AW315+AX315</f>
        <v>0</v>
      </c>
      <c r="AW315" s="64">
        <f>G315*AO315</f>
        <v>0</v>
      </c>
      <c r="AX315" s="64">
        <f>G315*AP315</f>
        <v>0</v>
      </c>
      <c r="AY315" s="66" t="s">
        <v>1658</v>
      </c>
      <c r="AZ315" s="66" t="s">
        <v>1688</v>
      </c>
      <c r="BA315" s="39" t="s">
        <v>1717</v>
      </c>
      <c r="BC315" s="64">
        <f>AW315+AX315</f>
        <v>0</v>
      </c>
      <c r="BD315" s="64">
        <f>H315/(100-BE315)*100</f>
        <v>0</v>
      </c>
      <c r="BE315" s="64">
        <v>0</v>
      </c>
      <c r="BF315" s="64">
        <f>M315</f>
        <v>0</v>
      </c>
      <c r="BH315" s="62">
        <f>G315*AO315</f>
        <v>0</v>
      </c>
      <c r="BI315" s="62">
        <f>G315*AP315</f>
        <v>0</v>
      </c>
      <c r="BJ315" s="62">
        <f>G315*H315</f>
        <v>0</v>
      </c>
      <c r="BK315" s="62" t="s">
        <v>1725</v>
      </c>
      <c r="BL315" s="64">
        <v>56</v>
      </c>
    </row>
    <row r="316" spans="1:64" s="38" customFormat="1" ht="19.5" customHeight="1">
      <c r="A316" s="60" t="s">
        <v>272</v>
      </c>
      <c r="B316" s="61" t="s">
        <v>520</v>
      </c>
      <c r="C316" s="61" t="s">
        <v>802</v>
      </c>
      <c r="D316" s="142" t="s">
        <v>1329</v>
      </c>
      <c r="E316" s="143"/>
      <c r="F316" s="61" t="s">
        <v>1582</v>
      </c>
      <c r="G316" s="62">
        <v>158.653</v>
      </c>
      <c r="H316" s="62">
        <v>0</v>
      </c>
      <c r="I316" s="62">
        <f>G316*AO316</f>
        <v>0</v>
      </c>
      <c r="J316" s="62">
        <f>G316*AP316</f>
        <v>0</v>
      </c>
      <c r="K316" s="62">
        <f>G316*H316</f>
        <v>0</v>
      </c>
      <c r="L316" s="62">
        <v>0</v>
      </c>
      <c r="M316" s="62">
        <f>G316*L316</f>
        <v>0</v>
      </c>
      <c r="N316" s="63"/>
      <c r="O316" s="54"/>
      <c r="Z316" s="64">
        <f>IF(AQ316="5",BJ316,0)</f>
        <v>0</v>
      </c>
      <c r="AB316" s="64">
        <f>IF(AQ316="1",BH316,0)</f>
        <v>0</v>
      </c>
      <c r="AC316" s="64">
        <f>IF(AQ316="1",BI316,0)</f>
        <v>0</v>
      </c>
      <c r="AD316" s="64">
        <f>IF(AQ316="7",BH316,0)</f>
        <v>0</v>
      </c>
      <c r="AE316" s="64">
        <f>IF(AQ316="7",BI316,0)</f>
        <v>0</v>
      </c>
      <c r="AF316" s="64">
        <f>IF(AQ316="2",BH316,0)</f>
        <v>0</v>
      </c>
      <c r="AG316" s="64">
        <f>IF(AQ316="2",BI316,0)</f>
        <v>0</v>
      </c>
      <c r="AH316" s="64">
        <f>IF(AQ316="0",BJ316,0)</f>
        <v>0</v>
      </c>
      <c r="AI316" s="39" t="s">
        <v>520</v>
      </c>
      <c r="AJ316" s="62">
        <f>IF(AN316=0,K316,0)</f>
        <v>0</v>
      </c>
      <c r="AK316" s="62">
        <f>IF(AN316=15,K316,0)</f>
        <v>0</v>
      </c>
      <c r="AL316" s="62">
        <f>IF(AN316=21,K316,0)</f>
        <v>0</v>
      </c>
      <c r="AN316" s="64">
        <v>21</v>
      </c>
      <c r="AO316" s="64">
        <f>H316*0</f>
        <v>0</v>
      </c>
      <c r="AP316" s="64">
        <f>H316*(1-0)</f>
        <v>0</v>
      </c>
      <c r="AQ316" s="65" t="s">
        <v>7</v>
      </c>
      <c r="AV316" s="64">
        <f>AW316+AX316</f>
        <v>0</v>
      </c>
      <c r="AW316" s="64">
        <f>G316*AO316</f>
        <v>0</v>
      </c>
      <c r="AX316" s="64">
        <f>G316*AP316</f>
        <v>0</v>
      </c>
      <c r="AY316" s="66" t="s">
        <v>1658</v>
      </c>
      <c r="AZ316" s="66" t="s">
        <v>1688</v>
      </c>
      <c r="BA316" s="39" t="s">
        <v>1717</v>
      </c>
      <c r="BC316" s="64">
        <f>AW316+AX316</f>
        <v>0</v>
      </c>
      <c r="BD316" s="64">
        <f>H316/(100-BE316)*100</f>
        <v>0</v>
      </c>
      <c r="BE316" s="64">
        <v>0</v>
      </c>
      <c r="BF316" s="64">
        <f>M316</f>
        <v>0</v>
      </c>
      <c r="BH316" s="62">
        <f>G316*AO316</f>
        <v>0</v>
      </c>
      <c r="BI316" s="62">
        <f>G316*AP316</f>
        <v>0</v>
      </c>
      <c r="BJ316" s="62">
        <f>G316*H316</f>
        <v>0</v>
      </c>
      <c r="BK316" s="62" t="s">
        <v>1725</v>
      </c>
      <c r="BL316" s="64">
        <v>56</v>
      </c>
    </row>
    <row r="317" spans="1:64" s="38" customFormat="1" ht="19.5" customHeight="1">
      <c r="A317" s="60" t="s">
        <v>273</v>
      </c>
      <c r="B317" s="61" t="s">
        <v>520</v>
      </c>
      <c r="C317" s="61" t="s">
        <v>803</v>
      </c>
      <c r="D317" s="142" t="s">
        <v>1330</v>
      </c>
      <c r="E317" s="143"/>
      <c r="F317" s="61" t="s">
        <v>1582</v>
      </c>
      <c r="G317" s="62">
        <v>120.553</v>
      </c>
      <c r="H317" s="62">
        <v>0</v>
      </c>
      <c r="I317" s="62">
        <f>G317*AO317</f>
        <v>0</v>
      </c>
      <c r="J317" s="62">
        <f>G317*AP317</f>
        <v>0</v>
      </c>
      <c r="K317" s="62">
        <f>G317*H317</f>
        <v>0</v>
      </c>
      <c r="L317" s="62">
        <v>0</v>
      </c>
      <c r="M317" s="62">
        <f>G317*L317</f>
        <v>0</v>
      </c>
      <c r="N317" s="63"/>
      <c r="O317" s="54"/>
      <c r="Z317" s="64">
        <f>IF(AQ317="5",BJ317,0)</f>
        <v>0</v>
      </c>
      <c r="AB317" s="64">
        <f>IF(AQ317="1",BH317,0)</f>
        <v>0</v>
      </c>
      <c r="AC317" s="64">
        <f>IF(AQ317="1",BI317,0)</f>
        <v>0</v>
      </c>
      <c r="AD317" s="64">
        <f>IF(AQ317="7",BH317,0)</f>
        <v>0</v>
      </c>
      <c r="AE317" s="64">
        <f>IF(AQ317="7",BI317,0)</f>
        <v>0</v>
      </c>
      <c r="AF317" s="64">
        <f>IF(AQ317="2",BH317,0)</f>
        <v>0</v>
      </c>
      <c r="AG317" s="64">
        <f>IF(AQ317="2",BI317,0)</f>
        <v>0</v>
      </c>
      <c r="AH317" s="64">
        <f>IF(AQ317="0",BJ317,0)</f>
        <v>0</v>
      </c>
      <c r="AI317" s="39" t="s">
        <v>520</v>
      </c>
      <c r="AJ317" s="62">
        <f>IF(AN317=0,K317,0)</f>
        <v>0</v>
      </c>
      <c r="AK317" s="62">
        <f>IF(AN317=15,K317,0)</f>
        <v>0</v>
      </c>
      <c r="AL317" s="62">
        <f>IF(AN317=21,K317,0)</f>
        <v>0</v>
      </c>
      <c r="AN317" s="64">
        <v>21</v>
      </c>
      <c r="AO317" s="64">
        <f>H317*0</f>
        <v>0</v>
      </c>
      <c r="AP317" s="64">
        <f>H317*(1-0)</f>
        <v>0</v>
      </c>
      <c r="AQ317" s="65" t="s">
        <v>7</v>
      </c>
      <c r="AV317" s="64">
        <f>AW317+AX317</f>
        <v>0</v>
      </c>
      <c r="AW317" s="64">
        <f>G317*AO317</f>
        <v>0</v>
      </c>
      <c r="AX317" s="64">
        <f>G317*AP317</f>
        <v>0</v>
      </c>
      <c r="AY317" s="66" t="s">
        <v>1658</v>
      </c>
      <c r="AZ317" s="66" t="s">
        <v>1688</v>
      </c>
      <c r="BA317" s="39" t="s">
        <v>1717</v>
      </c>
      <c r="BC317" s="64">
        <f>AW317+AX317</f>
        <v>0</v>
      </c>
      <c r="BD317" s="64">
        <f>H317/(100-BE317)*100</f>
        <v>0</v>
      </c>
      <c r="BE317" s="64">
        <v>0</v>
      </c>
      <c r="BF317" s="64">
        <f>M317</f>
        <v>0</v>
      </c>
      <c r="BH317" s="62">
        <f>G317*AO317</f>
        <v>0</v>
      </c>
      <c r="BI317" s="62">
        <f>G317*AP317</f>
        <v>0</v>
      </c>
      <c r="BJ317" s="62">
        <f>G317*H317</f>
        <v>0</v>
      </c>
      <c r="BK317" s="62" t="s">
        <v>1725</v>
      </c>
      <c r="BL317" s="64">
        <v>56</v>
      </c>
    </row>
    <row r="318" spans="1:64" s="38" customFormat="1" ht="19.5" customHeight="1">
      <c r="A318" s="60" t="s">
        <v>274</v>
      </c>
      <c r="B318" s="61" t="s">
        <v>520</v>
      </c>
      <c r="C318" s="61" t="s">
        <v>804</v>
      </c>
      <c r="D318" s="142" t="s">
        <v>1331</v>
      </c>
      <c r="E318" s="143"/>
      <c r="F318" s="61" t="s">
        <v>1582</v>
      </c>
      <c r="G318" s="62">
        <v>38.1</v>
      </c>
      <c r="H318" s="62">
        <v>0</v>
      </c>
      <c r="I318" s="62">
        <f>G318*AO318</f>
        <v>0</v>
      </c>
      <c r="J318" s="62">
        <f>G318*AP318</f>
        <v>0</v>
      </c>
      <c r="K318" s="62">
        <f>G318*H318</f>
        <v>0</v>
      </c>
      <c r="L318" s="62">
        <v>0</v>
      </c>
      <c r="M318" s="62">
        <f>G318*L318</f>
        <v>0</v>
      </c>
      <c r="N318" s="63"/>
      <c r="O318" s="54"/>
      <c r="Z318" s="64">
        <f>IF(AQ318="5",BJ318,0)</f>
        <v>0</v>
      </c>
      <c r="AB318" s="64">
        <f>IF(AQ318="1",BH318,0)</f>
        <v>0</v>
      </c>
      <c r="AC318" s="64">
        <f>IF(AQ318="1",BI318,0)</f>
        <v>0</v>
      </c>
      <c r="AD318" s="64">
        <f>IF(AQ318="7",BH318,0)</f>
        <v>0</v>
      </c>
      <c r="AE318" s="64">
        <f>IF(AQ318="7",BI318,0)</f>
        <v>0</v>
      </c>
      <c r="AF318" s="64">
        <f>IF(AQ318="2",BH318,0)</f>
        <v>0</v>
      </c>
      <c r="AG318" s="64">
        <f>IF(AQ318="2",BI318,0)</f>
        <v>0</v>
      </c>
      <c r="AH318" s="64">
        <f>IF(AQ318="0",BJ318,0)</f>
        <v>0</v>
      </c>
      <c r="AI318" s="39" t="s">
        <v>520</v>
      </c>
      <c r="AJ318" s="62">
        <f>IF(AN318=0,K318,0)</f>
        <v>0</v>
      </c>
      <c r="AK318" s="62">
        <f>IF(AN318=15,K318,0)</f>
        <v>0</v>
      </c>
      <c r="AL318" s="62">
        <f>IF(AN318=21,K318,0)</f>
        <v>0</v>
      </c>
      <c r="AN318" s="64">
        <v>21</v>
      </c>
      <c r="AO318" s="64">
        <f>H318*0</f>
        <v>0</v>
      </c>
      <c r="AP318" s="64">
        <f>H318*(1-0)</f>
        <v>0</v>
      </c>
      <c r="AQ318" s="65" t="s">
        <v>7</v>
      </c>
      <c r="AV318" s="64">
        <f>AW318+AX318</f>
        <v>0</v>
      </c>
      <c r="AW318" s="64">
        <f>G318*AO318</f>
        <v>0</v>
      </c>
      <c r="AX318" s="64">
        <f>G318*AP318</f>
        <v>0</v>
      </c>
      <c r="AY318" s="66" t="s">
        <v>1658</v>
      </c>
      <c r="AZ318" s="66" t="s">
        <v>1688</v>
      </c>
      <c r="BA318" s="39" t="s">
        <v>1717</v>
      </c>
      <c r="BC318" s="64">
        <f>AW318+AX318</f>
        <v>0</v>
      </c>
      <c r="BD318" s="64">
        <f>H318/(100-BE318)*100</f>
        <v>0</v>
      </c>
      <c r="BE318" s="64">
        <v>0</v>
      </c>
      <c r="BF318" s="64">
        <f>M318</f>
        <v>0</v>
      </c>
      <c r="BH318" s="62">
        <f>G318*AO318</f>
        <v>0</v>
      </c>
      <c r="BI318" s="62">
        <f>G318*AP318</f>
        <v>0</v>
      </c>
      <c r="BJ318" s="62">
        <f>G318*H318</f>
        <v>0</v>
      </c>
      <c r="BK318" s="62" t="s">
        <v>1725</v>
      </c>
      <c r="BL318" s="64">
        <v>56</v>
      </c>
    </row>
    <row r="319" spans="1:64" s="38" customFormat="1" ht="19.5" customHeight="1">
      <c r="A319" s="60" t="s">
        <v>275</v>
      </c>
      <c r="B319" s="61" t="s">
        <v>520</v>
      </c>
      <c r="C319" s="61" t="s">
        <v>805</v>
      </c>
      <c r="D319" s="142" t="s">
        <v>1332</v>
      </c>
      <c r="E319" s="143"/>
      <c r="F319" s="61" t="s">
        <v>1582</v>
      </c>
      <c r="G319" s="62">
        <v>38.1</v>
      </c>
      <c r="H319" s="62">
        <v>0</v>
      </c>
      <c r="I319" s="62">
        <f>G319*AO319</f>
        <v>0</v>
      </c>
      <c r="J319" s="62">
        <f>G319*AP319</f>
        <v>0</v>
      </c>
      <c r="K319" s="62">
        <f>G319*H319</f>
        <v>0</v>
      </c>
      <c r="L319" s="62">
        <v>0</v>
      </c>
      <c r="M319" s="62">
        <f>G319*L319</f>
        <v>0</v>
      </c>
      <c r="N319" s="63"/>
      <c r="O319" s="54"/>
      <c r="Z319" s="64">
        <f>IF(AQ319="5",BJ319,0)</f>
        <v>0</v>
      </c>
      <c r="AB319" s="64">
        <f>IF(AQ319="1",BH319,0)</f>
        <v>0</v>
      </c>
      <c r="AC319" s="64">
        <f>IF(AQ319="1",BI319,0)</f>
        <v>0</v>
      </c>
      <c r="AD319" s="64">
        <f>IF(AQ319="7",BH319,0)</f>
        <v>0</v>
      </c>
      <c r="AE319" s="64">
        <f>IF(AQ319="7",BI319,0)</f>
        <v>0</v>
      </c>
      <c r="AF319" s="64">
        <f>IF(AQ319="2",BH319,0)</f>
        <v>0</v>
      </c>
      <c r="AG319" s="64">
        <f>IF(AQ319="2",BI319,0)</f>
        <v>0</v>
      </c>
      <c r="AH319" s="64">
        <f>IF(AQ319="0",BJ319,0)</f>
        <v>0</v>
      </c>
      <c r="AI319" s="39" t="s">
        <v>520</v>
      </c>
      <c r="AJ319" s="62">
        <f>IF(AN319=0,K319,0)</f>
        <v>0</v>
      </c>
      <c r="AK319" s="62">
        <f>IF(AN319=15,K319,0)</f>
        <v>0</v>
      </c>
      <c r="AL319" s="62">
        <f>IF(AN319=21,K319,0)</f>
        <v>0</v>
      </c>
      <c r="AN319" s="64">
        <v>21</v>
      </c>
      <c r="AO319" s="64">
        <f>H319*0</f>
        <v>0</v>
      </c>
      <c r="AP319" s="64">
        <f>H319*(1-0)</f>
        <v>0</v>
      </c>
      <c r="AQ319" s="65" t="s">
        <v>7</v>
      </c>
      <c r="AV319" s="64">
        <f>AW319+AX319</f>
        <v>0</v>
      </c>
      <c r="AW319" s="64">
        <f>G319*AO319</f>
        <v>0</v>
      </c>
      <c r="AX319" s="64">
        <f>G319*AP319</f>
        <v>0</v>
      </c>
      <c r="AY319" s="66" t="s">
        <v>1658</v>
      </c>
      <c r="AZ319" s="66" t="s">
        <v>1688</v>
      </c>
      <c r="BA319" s="39" t="s">
        <v>1717</v>
      </c>
      <c r="BC319" s="64">
        <f>AW319+AX319</f>
        <v>0</v>
      </c>
      <c r="BD319" s="64">
        <f>H319/(100-BE319)*100</f>
        <v>0</v>
      </c>
      <c r="BE319" s="64">
        <v>0</v>
      </c>
      <c r="BF319" s="64">
        <f>M319</f>
        <v>0</v>
      </c>
      <c r="BH319" s="62">
        <f>G319*AO319</f>
        <v>0</v>
      </c>
      <c r="BI319" s="62">
        <f>G319*AP319</f>
        <v>0</v>
      </c>
      <c r="BJ319" s="62">
        <f>G319*H319</f>
        <v>0</v>
      </c>
      <c r="BK319" s="62" t="s">
        <v>1725</v>
      </c>
      <c r="BL319" s="64">
        <v>56</v>
      </c>
    </row>
    <row r="320" spans="1:47" s="38" customFormat="1" ht="19.5" customHeight="1">
      <c r="A320" s="55"/>
      <c r="B320" s="56" t="s">
        <v>520</v>
      </c>
      <c r="C320" s="56" t="s">
        <v>65</v>
      </c>
      <c r="D320" s="140" t="s">
        <v>1333</v>
      </c>
      <c r="E320" s="141"/>
      <c r="F320" s="57" t="s">
        <v>6</v>
      </c>
      <c r="G320" s="57" t="s">
        <v>6</v>
      </c>
      <c r="H320" s="57" t="s">
        <v>6</v>
      </c>
      <c r="I320" s="58">
        <f>SUM(I321:I324)</f>
        <v>0</v>
      </c>
      <c r="J320" s="58">
        <f>SUM(J321:J324)</f>
        <v>0</v>
      </c>
      <c r="K320" s="58">
        <f>SUM(K321:K324)</f>
        <v>0</v>
      </c>
      <c r="L320" s="39"/>
      <c r="M320" s="58">
        <f>SUM(M321:M324)</f>
        <v>0</v>
      </c>
      <c r="N320" s="59"/>
      <c r="O320" s="54"/>
      <c r="AI320" s="39" t="s">
        <v>520</v>
      </c>
      <c r="AS320" s="58">
        <f>SUM(AJ321:AJ324)</f>
        <v>0</v>
      </c>
      <c r="AT320" s="58">
        <f>SUM(AK321:AK324)</f>
        <v>0</v>
      </c>
      <c r="AU320" s="58">
        <f>SUM(AL321:AL324)</f>
        <v>0</v>
      </c>
    </row>
    <row r="321" spans="1:64" s="38" customFormat="1" ht="19.5" customHeight="1">
      <c r="A321" s="60" t="s">
        <v>276</v>
      </c>
      <c r="B321" s="61" t="s">
        <v>520</v>
      </c>
      <c r="C321" s="61" t="s">
        <v>806</v>
      </c>
      <c r="D321" s="142" t="s">
        <v>1334</v>
      </c>
      <c r="E321" s="143"/>
      <c r="F321" s="61" t="s">
        <v>1582</v>
      </c>
      <c r="G321" s="62">
        <v>106.304</v>
      </c>
      <c r="H321" s="62">
        <v>0</v>
      </c>
      <c r="I321" s="62">
        <f>G321*AO321</f>
        <v>0</v>
      </c>
      <c r="J321" s="62">
        <f>G321*AP321</f>
        <v>0</v>
      </c>
      <c r="K321" s="62">
        <f>G321*H321</f>
        <v>0</v>
      </c>
      <c r="L321" s="62">
        <v>0</v>
      </c>
      <c r="M321" s="62">
        <f>G321*L321</f>
        <v>0</v>
      </c>
      <c r="N321" s="63"/>
      <c r="O321" s="54"/>
      <c r="Z321" s="64">
        <f>IF(AQ321="5",BJ321,0)</f>
        <v>0</v>
      </c>
      <c r="AB321" s="64">
        <f>IF(AQ321="1",BH321,0)</f>
        <v>0</v>
      </c>
      <c r="AC321" s="64">
        <f>IF(AQ321="1",BI321,0)</f>
        <v>0</v>
      </c>
      <c r="AD321" s="64">
        <f>IF(AQ321="7",BH321,0)</f>
        <v>0</v>
      </c>
      <c r="AE321" s="64">
        <f>IF(AQ321="7",BI321,0)</f>
        <v>0</v>
      </c>
      <c r="AF321" s="64">
        <f>IF(AQ321="2",BH321,0)</f>
        <v>0</v>
      </c>
      <c r="AG321" s="64">
        <f>IF(AQ321="2",BI321,0)</f>
        <v>0</v>
      </c>
      <c r="AH321" s="64">
        <f>IF(AQ321="0",BJ321,0)</f>
        <v>0</v>
      </c>
      <c r="AI321" s="39" t="s">
        <v>520</v>
      </c>
      <c r="AJ321" s="62">
        <f>IF(AN321=0,K321,0)</f>
        <v>0</v>
      </c>
      <c r="AK321" s="62">
        <f>IF(AN321=15,K321,0)</f>
        <v>0</v>
      </c>
      <c r="AL321" s="62">
        <f>IF(AN321=21,K321,0)</f>
        <v>0</v>
      </c>
      <c r="AN321" s="64">
        <v>21</v>
      </c>
      <c r="AO321" s="64">
        <f>H321*0</f>
        <v>0</v>
      </c>
      <c r="AP321" s="64">
        <f>H321*(1-0)</f>
        <v>0</v>
      </c>
      <c r="AQ321" s="65" t="s">
        <v>7</v>
      </c>
      <c r="AV321" s="64">
        <f>AW321+AX321</f>
        <v>0</v>
      </c>
      <c r="AW321" s="64">
        <f>G321*AO321</f>
        <v>0</v>
      </c>
      <c r="AX321" s="64">
        <f>G321*AP321</f>
        <v>0</v>
      </c>
      <c r="AY321" s="66" t="s">
        <v>1659</v>
      </c>
      <c r="AZ321" s="66" t="s">
        <v>1688</v>
      </c>
      <c r="BA321" s="39" t="s">
        <v>1717</v>
      </c>
      <c r="BC321" s="64">
        <f>AW321+AX321</f>
        <v>0</v>
      </c>
      <c r="BD321" s="64">
        <f>H321/(100-BE321)*100</f>
        <v>0</v>
      </c>
      <c r="BE321" s="64">
        <v>0</v>
      </c>
      <c r="BF321" s="64">
        <f>M321</f>
        <v>0</v>
      </c>
      <c r="BH321" s="62">
        <f>G321*AO321</f>
        <v>0</v>
      </c>
      <c r="BI321" s="62">
        <f>G321*AP321</f>
        <v>0</v>
      </c>
      <c r="BJ321" s="62">
        <f>G321*H321</f>
        <v>0</v>
      </c>
      <c r="BK321" s="62" t="s">
        <v>1725</v>
      </c>
      <c r="BL321" s="64">
        <v>59</v>
      </c>
    </row>
    <row r="322" spans="1:64" s="38" customFormat="1" ht="19.5" customHeight="1">
      <c r="A322" s="60" t="s">
        <v>277</v>
      </c>
      <c r="B322" s="61" t="s">
        <v>520</v>
      </c>
      <c r="C322" s="61" t="s">
        <v>807</v>
      </c>
      <c r="D322" s="142" t="s">
        <v>1335</v>
      </c>
      <c r="E322" s="143"/>
      <c r="F322" s="61" t="s">
        <v>1582</v>
      </c>
      <c r="G322" s="62">
        <v>109.49312</v>
      </c>
      <c r="H322" s="62">
        <v>0</v>
      </c>
      <c r="I322" s="62">
        <f>G322*AO322</f>
        <v>0</v>
      </c>
      <c r="J322" s="62">
        <f>G322*AP322</f>
        <v>0</v>
      </c>
      <c r="K322" s="62">
        <f>G322*H322</f>
        <v>0</v>
      </c>
      <c r="L322" s="62">
        <v>0</v>
      </c>
      <c r="M322" s="62">
        <f>G322*L322</f>
        <v>0</v>
      </c>
      <c r="N322" s="63"/>
      <c r="O322" s="54"/>
      <c r="Z322" s="64">
        <f>IF(AQ322="5",BJ322,0)</f>
        <v>0</v>
      </c>
      <c r="AB322" s="64">
        <f>IF(AQ322="1",BH322,0)</f>
        <v>0</v>
      </c>
      <c r="AC322" s="64">
        <f>IF(AQ322="1",BI322,0)</f>
        <v>0</v>
      </c>
      <c r="AD322" s="64">
        <f>IF(AQ322="7",BH322,0)</f>
        <v>0</v>
      </c>
      <c r="AE322" s="64">
        <f>IF(AQ322="7",BI322,0)</f>
        <v>0</v>
      </c>
      <c r="AF322" s="64">
        <f>IF(AQ322="2",BH322,0)</f>
        <v>0</v>
      </c>
      <c r="AG322" s="64">
        <f>IF(AQ322="2",BI322,0)</f>
        <v>0</v>
      </c>
      <c r="AH322" s="64">
        <f>IF(AQ322="0",BJ322,0)</f>
        <v>0</v>
      </c>
      <c r="AI322" s="39" t="s">
        <v>520</v>
      </c>
      <c r="AJ322" s="62">
        <f>IF(AN322=0,K322,0)</f>
        <v>0</v>
      </c>
      <c r="AK322" s="62">
        <f>IF(AN322=15,K322,0)</f>
        <v>0</v>
      </c>
      <c r="AL322" s="62">
        <f>IF(AN322=21,K322,0)</f>
        <v>0</v>
      </c>
      <c r="AN322" s="64">
        <v>21</v>
      </c>
      <c r="AO322" s="64">
        <f>H322*0</f>
        <v>0</v>
      </c>
      <c r="AP322" s="64">
        <f>H322*(1-0)</f>
        <v>0</v>
      </c>
      <c r="AQ322" s="65" t="s">
        <v>7</v>
      </c>
      <c r="AV322" s="64">
        <f>AW322+AX322</f>
        <v>0</v>
      </c>
      <c r="AW322" s="64">
        <f>G322*AO322</f>
        <v>0</v>
      </c>
      <c r="AX322" s="64">
        <f>G322*AP322</f>
        <v>0</v>
      </c>
      <c r="AY322" s="66" t="s">
        <v>1659</v>
      </c>
      <c r="AZ322" s="66" t="s">
        <v>1688</v>
      </c>
      <c r="BA322" s="39" t="s">
        <v>1717</v>
      </c>
      <c r="BC322" s="64">
        <f>AW322+AX322</f>
        <v>0</v>
      </c>
      <c r="BD322" s="64">
        <f>H322/(100-BE322)*100</f>
        <v>0</v>
      </c>
      <c r="BE322" s="64">
        <v>0</v>
      </c>
      <c r="BF322" s="64">
        <f>M322</f>
        <v>0</v>
      </c>
      <c r="BH322" s="62">
        <f>G322*AO322</f>
        <v>0</v>
      </c>
      <c r="BI322" s="62">
        <f>G322*AP322</f>
        <v>0</v>
      </c>
      <c r="BJ322" s="62">
        <f>G322*H322</f>
        <v>0</v>
      </c>
      <c r="BK322" s="62" t="s">
        <v>1725</v>
      </c>
      <c r="BL322" s="64">
        <v>59</v>
      </c>
    </row>
    <row r="323" spans="1:64" s="38" customFormat="1" ht="19.5" customHeight="1">
      <c r="A323" s="60" t="s">
        <v>278</v>
      </c>
      <c r="B323" s="61" t="s">
        <v>520</v>
      </c>
      <c r="C323" s="61" t="s">
        <v>808</v>
      </c>
      <c r="D323" s="142" t="s">
        <v>1336</v>
      </c>
      <c r="E323" s="143"/>
      <c r="F323" s="61" t="s">
        <v>1582</v>
      </c>
      <c r="G323" s="62">
        <v>38.1</v>
      </c>
      <c r="H323" s="62">
        <v>0</v>
      </c>
      <c r="I323" s="62">
        <f>G323*AO323</f>
        <v>0</v>
      </c>
      <c r="J323" s="62">
        <f>G323*AP323</f>
        <v>0</v>
      </c>
      <c r="K323" s="62">
        <f>G323*H323</f>
        <v>0</v>
      </c>
      <c r="L323" s="62">
        <v>0</v>
      </c>
      <c r="M323" s="62">
        <f>G323*L323</f>
        <v>0</v>
      </c>
      <c r="N323" s="63"/>
      <c r="O323" s="54"/>
      <c r="Z323" s="64">
        <f>IF(AQ323="5",BJ323,0)</f>
        <v>0</v>
      </c>
      <c r="AB323" s="64">
        <f>IF(AQ323="1",BH323,0)</f>
        <v>0</v>
      </c>
      <c r="AC323" s="64">
        <f>IF(AQ323="1",BI323,0)</f>
        <v>0</v>
      </c>
      <c r="AD323" s="64">
        <f>IF(AQ323="7",BH323,0)</f>
        <v>0</v>
      </c>
      <c r="AE323" s="64">
        <f>IF(AQ323="7",BI323,0)</f>
        <v>0</v>
      </c>
      <c r="AF323" s="64">
        <f>IF(AQ323="2",BH323,0)</f>
        <v>0</v>
      </c>
      <c r="AG323" s="64">
        <f>IF(AQ323="2",BI323,0)</f>
        <v>0</v>
      </c>
      <c r="AH323" s="64">
        <f>IF(AQ323="0",BJ323,0)</f>
        <v>0</v>
      </c>
      <c r="AI323" s="39" t="s">
        <v>520</v>
      </c>
      <c r="AJ323" s="62">
        <f>IF(AN323=0,K323,0)</f>
        <v>0</v>
      </c>
      <c r="AK323" s="62">
        <f>IF(AN323=15,K323,0)</f>
        <v>0</v>
      </c>
      <c r="AL323" s="62">
        <f>IF(AN323=21,K323,0)</f>
        <v>0</v>
      </c>
      <c r="AN323" s="64">
        <v>21</v>
      </c>
      <c r="AO323" s="64">
        <f>H323*0</f>
        <v>0</v>
      </c>
      <c r="AP323" s="64">
        <f>H323*(1-0)</f>
        <v>0</v>
      </c>
      <c r="AQ323" s="65" t="s">
        <v>7</v>
      </c>
      <c r="AV323" s="64">
        <f>AW323+AX323</f>
        <v>0</v>
      </c>
      <c r="AW323" s="64">
        <f>G323*AO323</f>
        <v>0</v>
      </c>
      <c r="AX323" s="64">
        <f>G323*AP323</f>
        <v>0</v>
      </c>
      <c r="AY323" s="66" t="s">
        <v>1659</v>
      </c>
      <c r="AZ323" s="66" t="s">
        <v>1688</v>
      </c>
      <c r="BA323" s="39" t="s">
        <v>1717</v>
      </c>
      <c r="BC323" s="64">
        <f>AW323+AX323</f>
        <v>0</v>
      </c>
      <c r="BD323" s="64">
        <f>H323/(100-BE323)*100</f>
        <v>0</v>
      </c>
      <c r="BE323" s="64">
        <v>0</v>
      </c>
      <c r="BF323" s="64">
        <f>M323</f>
        <v>0</v>
      </c>
      <c r="BH323" s="62">
        <f>G323*AO323</f>
        <v>0</v>
      </c>
      <c r="BI323" s="62">
        <f>G323*AP323</f>
        <v>0</v>
      </c>
      <c r="BJ323" s="62">
        <f>G323*H323</f>
        <v>0</v>
      </c>
      <c r="BK323" s="62" t="s">
        <v>1725</v>
      </c>
      <c r="BL323" s="64">
        <v>59</v>
      </c>
    </row>
    <row r="324" spans="1:64" s="38" customFormat="1" ht="19.5" customHeight="1">
      <c r="A324" s="60" t="s">
        <v>279</v>
      </c>
      <c r="B324" s="61" t="s">
        <v>520</v>
      </c>
      <c r="C324" s="61" t="s">
        <v>809</v>
      </c>
      <c r="D324" s="142" t="s">
        <v>1337</v>
      </c>
      <c r="E324" s="143"/>
      <c r="F324" s="61" t="s">
        <v>1582</v>
      </c>
      <c r="G324" s="62">
        <v>39.243</v>
      </c>
      <c r="H324" s="62">
        <v>0</v>
      </c>
      <c r="I324" s="62">
        <f>G324*AO324</f>
        <v>0</v>
      </c>
      <c r="J324" s="62">
        <f>G324*AP324</f>
        <v>0</v>
      </c>
      <c r="K324" s="62">
        <f>G324*H324</f>
        <v>0</v>
      </c>
      <c r="L324" s="62">
        <v>0</v>
      </c>
      <c r="M324" s="62">
        <f>G324*L324</f>
        <v>0</v>
      </c>
      <c r="N324" s="63"/>
      <c r="O324" s="54"/>
      <c r="Z324" s="64">
        <f>IF(AQ324="5",BJ324,0)</f>
        <v>0</v>
      </c>
      <c r="AB324" s="64">
        <f>IF(AQ324="1",BH324,0)</f>
        <v>0</v>
      </c>
      <c r="AC324" s="64">
        <f>IF(AQ324="1",BI324,0)</f>
        <v>0</v>
      </c>
      <c r="AD324" s="64">
        <f>IF(AQ324="7",BH324,0)</f>
        <v>0</v>
      </c>
      <c r="AE324" s="64">
        <f>IF(AQ324="7",BI324,0)</f>
        <v>0</v>
      </c>
      <c r="AF324" s="64">
        <f>IF(AQ324="2",BH324,0)</f>
        <v>0</v>
      </c>
      <c r="AG324" s="64">
        <f>IF(AQ324="2",BI324,0)</f>
        <v>0</v>
      </c>
      <c r="AH324" s="64">
        <f>IF(AQ324="0",BJ324,0)</f>
        <v>0</v>
      </c>
      <c r="AI324" s="39" t="s">
        <v>520</v>
      </c>
      <c r="AJ324" s="62">
        <f>IF(AN324=0,K324,0)</f>
        <v>0</v>
      </c>
      <c r="AK324" s="62">
        <f>IF(AN324=15,K324,0)</f>
        <v>0</v>
      </c>
      <c r="AL324" s="62">
        <f>IF(AN324=21,K324,0)</f>
        <v>0</v>
      </c>
      <c r="AN324" s="64">
        <v>21</v>
      </c>
      <c r="AO324" s="64">
        <f>H324*0</f>
        <v>0</v>
      </c>
      <c r="AP324" s="64">
        <f>H324*(1-0)</f>
        <v>0</v>
      </c>
      <c r="AQ324" s="65" t="s">
        <v>7</v>
      </c>
      <c r="AV324" s="64">
        <f>AW324+AX324</f>
        <v>0</v>
      </c>
      <c r="AW324" s="64">
        <f>G324*AO324</f>
        <v>0</v>
      </c>
      <c r="AX324" s="64">
        <f>G324*AP324</f>
        <v>0</v>
      </c>
      <c r="AY324" s="66" t="s">
        <v>1659</v>
      </c>
      <c r="AZ324" s="66" t="s">
        <v>1688</v>
      </c>
      <c r="BA324" s="39" t="s">
        <v>1717</v>
      </c>
      <c r="BC324" s="64">
        <f>AW324+AX324</f>
        <v>0</v>
      </c>
      <c r="BD324" s="64">
        <f>H324/(100-BE324)*100</f>
        <v>0</v>
      </c>
      <c r="BE324" s="64">
        <v>0</v>
      </c>
      <c r="BF324" s="64">
        <f>M324</f>
        <v>0</v>
      </c>
      <c r="BH324" s="62">
        <f>G324*AO324</f>
        <v>0</v>
      </c>
      <c r="BI324" s="62">
        <f>G324*AP324</f>
        <v>0</v>
      </c>
      <c r="BJ324" s="62">
        <f>G324*H324</f>
        <v>0</v>
      </c>
      <c r="BK324" s="62" t="s">
        <v>1725</v>
      </c>
      <c r="BL324" s="64">
        <v>59</v>
      </c>
    </row>
    <row r="325" spans="1:47" s="38" customFormat="1" ht="19.5" customHeight="1">
      <c r="A325" s="55"/>
      <c r="B325" s="56" t="s">
        <v>520</v>
      </c>
      <c r="C325" s="56" t="s">
        <v>93</v>
      </c>
      <c r="D325" s="140" t="s">
        <v>1338</v>
      </c>
      <c r="E325" s="141"/>
      <c r="F325" s="57" t="s">
        <v>6</v>
      </c>
      <c r="G325" s="57" t="s">
        <v>6</v>
      </c>
      <c r="H325" s="57" t="s">
        <v>6</v>
      </c>
      <c r="I325" s="58">
        <f>SUM(I326:I327)</f>
        <v>0</v>
      </c>
      <c r="J325" s="58">
        <f>SUM(J326:J327)</f>
        <v>0</v>
      </c>
      <c r="K325" s="58">
        <f>SUM(K326:K327)</f>
        <v>0</v>
      </c>
      <c r="L325" s="39"/>
      <c r="M325" s="58">
        <f>SUM(M326:M327)</f>
        <v>0</v>
      </c>
      <c r="N325" s="59"/>
      <c r="O325" s="54"/>
      <c r="AI325" s="39" t="s">
        <v>520</v>
      </c>
      <c r="AS325" s="58">
        <f>SUM(AJ326:AJ327)</f>
        <v>0</v>
      </c>
      <c r="AT325" s="58">
        <f>SUM(AK326:AK327)</f>
        <v>0</v>
      </c>
      <c r="AU325" s="58">
        <f>SUM(AL326:AL327)</f>
        <v>0</v>
      </c>
    </row>
    <row r="326" spans="1:64" s="38" customFormat="1" ht="19.5" customHeight="1">
      <c r="A326" s="60" t="s">
        <v>280</v>
      </c>
      <c r="B326" s="61" t="s">
        <v>520</v>
      </c>
      <c r="C326" s="61" t="s">
        <v>810</v>
      </c>
      <c r="D326" s="142" t="s">
        <v>1339</v>
      </c>
      <c r="E326" s="143"/>
      <c r="F326" s="61" t="s">
        <v>1584</v>
      </c>
      <c r="G326" s="62">
        <v>10</v>
      </c>
      <c r="H326" s="62">
        <v>0</v>
      </c>
      <c r="I326" s="62">
        <f>G326*AO326</f>
        <v>0</v>
      </c>
      <c r="J326" s="62">
        <f>G326*AP326</f>
        <v>0</v>
      </c>
      <c r="K326" s="62">
        <f>G326*H326</f>
        <v>0</v>
      </c>
      <c r="L326" s="62">
        <v>0</v>
      </c>
      <c r="M326" s="62">
        <f>G326*L326</f>
        <v>0</v>
      </c>
      <c r="N326" s="63"/>
      <c r="O326" s="54"/>
      <c r="Z326" s="64">
        <f>IF(AQ326="5",BJ326,0)</f>
        <v>0</v>
      </c>
      <c r="AB326" s="64">
        <f>IF(AQ326="1",BH326,0)</f>
        <v>0</v>
      </c>
      <c r="AC326" s="64">
        <f>IF(AQ326="1",BI326,0)</f>
        <v>0</v>
      </c>
      <c r="AD326" s="64">
        <f>IF(AQ326="7",BH326,0)</f>
        <v>0</v>
      </c>
      <c r="AE326" s="64">
        <f>IF(AQ326="7",BI326,0)</f>
        <v>0</v>
      </c>
      <c r="AF326" s="64">
        <f>IF(AQ326="2",BH326,0)</f>
        <v>0</v>
      </c>
      <c r="AG326" s="64">
        <f>IF(AQ326="2",BI326,0)</f>
        <v>0</v>
      </c>
      <c r="AH326" s="64">
        <f>IF(AQ326="0",BJ326,0)</f>
        <v>0</v>
      </c>
      <c r="AI326" s="39" t="s">
        <v>520</v>
      </c>
      <c r="AJ326" s="62">
        <f>IF(AN326=0,K326,0)</f>
        <v>0</v>
      </c>
      <c r="AK326" s="62">
        <f>IF(AN326=15,K326,0)</f>
        <v>0</v>
      </c>
      <c r="AL326" s="62">
        <f>IF(AN326=21,K326,0)</f>
        <v>0</v>
      </c>
      <c r="AN326" s="64">
        <v>21</v>
      </c>
      <c r="AO326" s="64">
        <f>H326*0</f>
        <v>0</v>
      </c>
      <c r="AP326" s="64">
        <f>H326*(1-0)</f>
        <v>0</v>
      </c>
      <c r="AQ326" s="65" t="s">
        <v>7</v>
      </c>
      <c r="AV326" s="64">
        <f>AW326+AX326</f>
        <v>0</v>
      </c>
      <c r="AW326" s="64">
        <f>G326*AO326</f>
        <v>0</v>
      </c>
      <c r="AX326" s="64">
        <f>G326*AP326</f>
        <v>0</v>
      </c>
      <c r="AY326" s="66" t="s">
        <v>1660</v>
      </c>
      <c r="AZ326" s="66" t="s">
        <v>1689</v>
      </c>
      <c r="BA326" s="39" t="s">
        <v>1717</v>
      </c>
      <c r="BC326" s="64">
        <f>AW326+AX326</f>
        <v>0</v>
      </c>
      <c r="BD326" s="64">
        <f>H326/(100-BE326)*100</f>
        <v>0</v>
      </c>
      <c r="BE326" s="64">
        <v>0</v>
      </c>
      <c r="BF326" s="64">
        <f>M326</f>
        <v>0</v>
      </c>
      <c r="BH326" s="62">
        <f>G326*AO326</f>
        <v>0</v>
      </c>
      <c r="BI326" s="62">
        <f>G326*AP326</f>
        <v>0</v>
      </c>
      <c r="BJ326" s="62">
        <f>G326*H326</f>
        <v>0</v>
      </c>
      <c r="BK326" s="62" t="s">
        <v>1725</v>
      </c>
      <c r="BL326" s="64">
        <v>87</v>
      </c>
    </row>
    <row r="327" spans="1:64" s="38" customFormat="1" ht="19.5" customHeight="1">
      <c r="A327" s="60" t="s">
        <v>281</v>
      </c>
      <c r="B327" s="61" t="s">
        <v>520</v>
      </c>
      <c r="C327" s="61" t="s">
        <v>811</v>
      </c>
      <c r="D327" s="142" t="s">
        <v>1340</v>
      </c>
      <c r="E327" s="143"/>
      <c r="F327" s="61" t="s">
        <v>1584</v>
      </c>
      <c r="G327" s="62">
        <v>15</v>
      </c>
      <c r="H327" s="62">
        <v>0</v>
      </c>
      <c r="I327" s="62">
        <f>G327*AO327</f>
        <v>0</v>
      </c>
      <c r="J327" s="62">
        <f>G327*AP327</f>
        <v>0</v>
      </c>
      <c r="K327" s="62">
        <f>G327*H327</f>
        <v>0</v>
      </c>
      <c r="L327" s="62">
        <v>0</v>
      </c>
      <c r="M327" s="62">
        <f>G327*L327</f>
        <v>0</v>
      </c>
      <c r="N327" s="63"/>
      <c r="O327" s="54"/>
      <c r="Z327" s="64">
        <f>IF(AQ327="5",BJ327,0)</f>
        <v>0</v>
      </c>
      <c r="AB327" s="64">
        <f>IF(AQ327="1",BH327,0)</f>
        <v>0</v>
      </c>
      <c r="AC327" s="64">
        <f>IF(AQ327="1",BI327,0)</f>
        <v>0</v>
      </c>
      <c r="AD327" s="64">
        <f>IF(AQ327="7",BH327,0)</f>
        <v>0</v>
      </c>
      <c r="AE327" s="64">
        <f>IF(AQ327="7",BI327,0)</f>
        <v>0</v>
      </c>
      <c r="AF327" s="64">
        <f>IF(AQ327="2",BH327,0)</f>
        <v>0</v>
      </c>
      <c r="AG327" s="64">
        <f>IF(AQ327="2",BI327,0)</f>
        <v>0</v>
      </c>
      <c r="AH327" s="64">
        <f>IF(AQ327="0",BJ327,0)</f>
        <v>0</v>
      </c>
      <c r="AI327" s="39" t="s">
        <v>520</v>
      </c>
      <c r="AJ327" s="62">
        <f>IF(AN327=0,K327,0)</f>
        <v>0</v>
      </c>
      <c r="AK327" s="62">
        <f>IF(AN327=15,K327,0)</f>
        <v>0</v>
      </c>
      <c r="AL327" s="62">
        <f>IF(AN327=21,K327,0)</f>
        <v>0</v>
      </c>
      <c r="AN327" s="64">
        <v>21</v>
      </c>
      <c r="AO327" s="64">
        <f>H327*0</f>
        <v>0</v>
      </c>
      <c r="AP327" s="64">
        <f>H327*(1-0)</f>
        <v>0</v>
      </c>
      <c r="AQ327" s="65" t="s">
        <v>7</v>
      </c>
      <c r="AV327" s="64">
        <f>AW327+AX327</f>
        <v>0</v>
      </c>
      <c r="AW327" s="64">
        <f>G327*AO327</f>
        <v>0</v>
      </c>
      <c r="AX327" s="64">
        <f>G327*AP327</f>
        <v>0</v>
      </c>
      <c r="AY327" s="66" t="s">
        <v>1660</v>
      </c>
      <c r="AZ327" s="66" t="s">
        <v>1689</v>
      </c>
      <c r="BA327" s="39" t="s">
        <v>1717</v>
      </c>
      <c r="BC327" s="64">
        <f>AW327+AX327</f>
        <v>0</v>
      </c>
      <c r="BD327" s="64">
        <f>H327/(100-BE327)*100</f>
        <v>0</v>
      </c>
      <c r="BE327" s="64">
        <v>0</v>
      </c>
      <c r="BF327" s="64">
        <f>M327</f>
        <v>0</v>
      </c>
      <c r="BH327" s="62">
        <f>G327*AO327</f>
        <v>0</v>
      </c>
      <c r="BI327" s="62">
        <f>G327*AP327</f>
        <v>0</v>
      </c>
      <c r="BJ327" s="62">
        <f>G327*H327</f>
        <v>0</v>
      </c>
      <c r="BK327" s="62" t="s">
        <v>1725</v>
      </c>
      <c r="BL327" s="64">
        <v>87</v>
      </c>
    </row>
    <row r="328" spans="1:47" s="38" customFormat="1" ht="19.5" customHeight="1">
      <c r="A328" s="55"/>
      <c r="B328" s="56" t="s">
        <v>520</v>
      </c>
      <c r="C328" s="56" t="s">
        <v>95</v>
      </c>
      <c r="D328" s="140" t="s">
        <v>1341</v>
      </c>
      <c r="E328" s="141"/>
      <c r="F328" s="57" t="s">
        <v>6</v>
      </c>
      <c r="G328" s="57" t="s">
        <v>6</v>
      </c>
      <c r="H328" s="57" t="s">
        <v>6</v>
      </c>
      <c r="I328" s="58">
        <f>SUM(I329:I337)</f>
        <v>0</v>
      </c>
      <c r="J328" s="58">
        <f>SUM(J329:J337)</f>
        <v>0</v>
      </c>
      <c r="K328" s="58">
        <f>SUM(K329:K337)</f>
        <v>0</v>
      </c>
      <c r="L328" s="39"/>
      <c r="M328" s="58">
        <f>SUM(M329:M337)</f>
        <v>0</v>
      </c>
      <c r="N328" s="59"/>
      <c r="O328" s="54"/>
      <c r="AI328" s="39" t="s">
        <v>520</v>
      </c>
      <c r="AS328" s="58">
        <f>SUM(AJ329:AJ337)</f>
        <v>0</v>
      </c>
      <c r="AT328" s="58">
        <f>SUM(AK329:AK337)</f>
        <v>0</v>
      </c>
      <c r="AU328" s="58">
        <f>SUM(AL329:AL337)</f>
        <v>0</v>
      </c>
    </row>
    <row r="329" spans="1:64" s="38" customFormat="1" ht="19.5" customHeight="1">
      <c r="A329" s="60" t="s">
        <v>282</v>
      </c>
      <c r="B329" s="61" t="s">
        <v>520</v>
      </c>
      <c r="C329" s="61" t="s">
        <v>812</v>
      </c>
      <c r="D329" s="142" t="s">
        <v>1342</v>
      </c>
      <c r="E329" s="143"/>
      <c r="F329" s="61" t="s">
        <v>1584</v>
      </c>
      <c r="G329" s="62">
        <v>25</v>
      </c>
      <c r="H329" s="62">
        <v>0</v>
      </c>
      <c r="I329" s="62">
        <f aca="true" t="shared" si="492" ref="I329:I337">G329*AO329</f>
        <v>0</v>
      </c>
      <c r="J329" s="62">
        <f aca="true" t="shared" si="493" ref="J329:J337">G329*AP329</f>
        <v>0</v>
      </c>
      <c r="K329" s="62">
        <f aca="true" t="shared" si="494" ref="K329:K337">G329*H329</f>
        <v>0</v>
      </c>
      <c r="L329" s="62">
        <v>0</v>
      </c>
      <c r="M329" s="62">
        <f aca="true" t="shared" si="495" ref="M329:M337">G329*L329</f>
        <v>0</v>
      </c>
      <c r="N329" s="63"/>
      <c r="O329" s="54"/>
      <c r="Z329" s="64">
        <f aca="true" t="shared" si="496" ref="Z329:Z337">IF(AQ329="5",BJ329,0)</f>
        <v>0</v>
      </c>
      <c r="AB329" s="64">
        <f aca="true" t="shared" si="497" ref="AB329:AB337">IF(AQ329="1",BH329,0)</f>
        <v>0</v>
      </c>
      <c r="AC329" s="64">
        <f aca="true" t="shared" si="498" ref="AC329:AC337">IF(AQ329="1",BI329,0)</f>
        <v>0</v>
      </c>
      <c r="AD329" s="64">
        <f aca="true" t="shared" si="499" ref="AD329:AD337">IF(AQ329="7",BH329,0)</f>
        <v>0</v>
      </c>
      <c r="AE329" s="64">
        <f aca="true" t="shared" si="500" ref="AE329:AE337">IF(AQ329="7",BI329,0)</f>
        <v>0</v>
      </c>
      <c r="AF329" s="64">
        <f aca="true" t="shared" si="501" ref="AF329:AF337">IF(AQ329="2",BH329,0)</f>
        <v>0</v>
      </c>
      <c r="AG329" s="64">
        <f aca="true" t="shared" si="502" ref="AG329:AG337">IF(AQ329="2",BI329,0)</f>
        <v>0</v>
      </c>
      <c r="AH329" s="64">
        <f aca="true" t="shared" si="503" ref="AH329:AH337">IF(AQ329="0",BJ329,0)</f>
        <v>0</v>
      </c>
      <c r="AI329" s="39" t="s">
        <v>520</v>
      </c>
      <c r="AJ329" s="62">
        <f aca="true" t="shared" si="504" ref="AJ329:AJ337">IF(AN329=0,K329,0)</f>
        <v>0</v>
      </c>
      <c r="AK329" s="62">
        <f aca="true" t="shared" si="505" ref="AK329:AK337">IF(AN329=15,K329,0)</f>
        <v>0</v>
      </c>
      <c r="AL329" s="62">
        <f aca="true" t="shared" si="506" ref="AL329:AL337">IF(AN329=21,K329,0)</f>
        <v>0</v>
      </c>
      <c r="AN329" s="64">
        <v>21</v>
      </c>
      <c r="AO329" s="64">
        <f>H329*0</f>
        <v>0</v>
      </c>
      <c r="AP329" s="64">
        <f>H329*(1-0)</f>
        <v>0</v>
      </c>
      <c r="AQ329" s="65" t="s">
        <v>7</v>
      </c>
      <c r="AV329" s="64">
        <f aca="true" t="shared" si="507" ref="AV329:AV337">AW329+AX329</f>
        <v>0</v>
      </c>
      <c r="AW329" s="64">
        <f aca="true" t="shared" si="508" ref="AW329:AW337">G329*AO329</f>
        <v>0</v>
      </c>
      <c r="AX329" s="64">
        <f aca="true" t="shared" si="509" ref="AX329:AX337">G329*AP329</f>
        <v>0</v>
      </c>
      <c r="AY329" s="66" t="s">
        <v>1661</v>
      </c>
      <c r="AZ329" s="66" t="s">
        <v>1689</v>
      </c>
      <c r="BA329" s="39" t="s">
        <v>1717</v>
      </c>
      <c r="BC329" s="64">
        <f aca="true" t="shared" si="510" ref="BC329:BC337">AW329+AX329</f>
        <v>0</v>
      </c>
      <c r="BD329" s="64">
        <f aca="true" t="shared" si="511" ref="BD329:BD337">H329/(100-BE329)*100</f>
        <v>0</v>
      </c>
      <c r="BE329" s="64">
        <v>0</v>
      </c>
      <c r="BF329" s="64">
        <f aca="true" t="shared" si="512" ref="BF329:BF337">M329</f>
        <v>0</v>
      </c>
      <c r="BH329" s="62">
        <f aca="true" t="shared" si="513" ref="BH329:BH337">G329*AO329</f>
        <v>0</v>
      </c>
      <c r="BI329" s="62">
        <f aca="true" t="shared" si="514" ref="BI329:BI337">G329*AP329</f>
        <v>0</v>
      </c>
      <c r="BJ329" s="62">
        <f aca="true" t="shared" si="515" ref="BJ329:BJ337">G329*H329</f>
        <v>0</v>
      </c>
      <c r="BK329" s="62" t="s">
        <v>1725</v>
      </c>
      <c r="BL329" s="64">
        <v>89</v>
      </c>
    </row>
    <row r="330" spans="1:64" s="38" customFormat="1" ht="19.5" customHeight="1">
      <c r="A330" s="60" t="s">
        <v>283</v>
      </c>
      <c r="B330" s="61" t="s">
        <v>520</v>
      </c>
      <c r="C330" s="61" t="s">
        <v>813</v>
      </c>
      <c r="D330" s="142" t="s">
        <v>1343</v>
      </c>
      <c r="E330" s="143"/>
      <c r="F330" s="61" t="s">
        <v>1583</v>
      </c>
      <c r="G330" s="62">
        <v>2</v>
      </c>
      <c r="H330" s="62">
        <v>0</v>
      </c>
      <c r="I330" s="62">
        <f t="shared" si="492"/>
        <v>0</v>
      </c>
      <c r="J330" s="62">
        <f t="shared" si="493"/>
        <v>0</v>
      </c>
      <c r="K330" s="62">
        <f t="shared" si="494"/>
        <v>0</v>
      </c>
      <c r="L330" s="62">
        <v>0</v>
      </c>
      <c r="M330" s="62">
        <f t="shared" si="495"/>
        <v>0</v>
      </c>
      <c r="N330" s="63"/>
      <c r="O330" s="54"/>
      <c r="Z330" s="64">
        <f t="shared" si="496"/>
        <v>0</v>
      </c>
      <c r="AB330" s="64">
        <f t="shared" si="497"/>
        <v>0</v>
      </c>
      <c r="AC330" s="64">
        <f t="shared" si="498"/>
        <v>0</v>
      </c>
      <c r="AD330" s="64">
        <f t="shared" si="499"/>
        <v>0</v>
      </c>
      <c r="AE330" s="64">
        <f t="shared" si="500"/>
        <v>0</v>
      </c>
      <c r="AF330" s="64">
        <f t="shared" si="501"/>
        <v>0</v>
      </c>
      <c r="AG330" s="64">
        <f t="shared" si="502"/>
        <v>0</v>
      </c>
      <c r="AH330" s="64">
        <f t="shared" si="503"/>
        <v>0</v>
      </c>
      <c r="AI330" s="39" t="s">
        <v>520</v>
      </c>
      <c r="AJ330" s="62">
        <f t="shared" si="504"/>
        <v>0</v>
      </c>
      <c r="AK330" s="62">
        <f t="shared" si="505"/>
        <v>0</v>
      </c>
      <c r="AL330" s="62">
        <f t="shared" si="506"/>
        <v>0</v>
      </c>
      <c r="AN330" s="64">
        <v>21</v>
      </c>
      <c r="AO330" s="64">
        <f>H330*0</f>
        <v>0</v>
      </c>
      <c r="AP330" s="64">
        <f>H330*(1-0)</f>
        <v>0</v>
      </c>
      <c r="AQ330" s="65" t="s">
        <v>7</v>
      </c>
      <c r="AV330" s="64">
        <f t="shared" si="507"/>
        <v>0</v>
      </c>
      <c r="AW330" s="64">
        <f t="shared" si="508"/>
        <v>0</v>
      </c>
      <c r="AX330" s="64">
        <f t="shared" si="509"/>
        <v>0</v>
      </c>
      <c r="AY330" s="66" t="s">
        <v>1661</v>
      </c>
      <c r="AZ330" s="66" t="s">
        <v>1689</v>
      </c>
      <c r="BA330" s="39" t="s">
        <v>1717</v>
      </c>
      <c r="BC330" s="64">
        <f t="shared" si="510"/>
        <v>0</v>
      </c>
      <c r="BD330" s="64">
        <f t="shared" si="511"/>
        <v>0</v>
      </c>
      <c r="BE330" s="64">
        <v>0</v>
      </c>
      <c r="BF330" s="64">
        <f t="shared" si="512"/>
        <v>0</v>
      </c>
      <c r="BH330" s="62">
        <f t="shared" si="513"/>
        <v>0</v>
      </c>
      <c r="BI330" s="62">
        <f t="shared" si="514"/>
        <v>0</v>
      </c>
      <c r="BJ330" s="62">
        <f t="shared" si="515"/>
        <v>0</v>
      </c>
      <c r="BK330" s="62" t="s">
        <v>1725</v>
      </c>
      <c r="BL330" s="64">
        <v>89</v>
      </c>
    </row>
    <row r="331" spans="1:64" s="38" customFormat="1" ht="19.5" customHeight="1">
      <c r="A331" s="60" t="s">
        <v>284</v>
      </c>
      <c r="B331" s="61" t="s">
        <v>520</v>
      </c>
      <c r="C331" s="61" t="s">
        <v>814</v>
      </c>
      <c r="D331" s="142" t="s">
        <v>1344</v>
      </c>
      <c r="E331" s="143"/>
      <c r="F331" s="61" t="s">
        <v>1583</v>
      </c>
      <c r="G331" s="62">
        <v>4</v>
      </c>
      <c r="H331" s="62">
        <v>0</v>
      </c>
      <c r="I331" s="62">
        <f t="shared" si="492"/>
        <v>0</v>
      </c>
      <c r="J331" s="62">
        <f t="shared" si="493"/>
        <v>0</v>
      </c>
      <c r="K331" s="62">
        <f t="shared" si="494"/>
        <v>0</v>
      </c>
      <c r="L331" s="62">
        <v>0</v>
      </c>
      <c r="M331" s="62">
        <f t="shared" si="495"/>
        <v>0</v>
      </c>
      <c r="N331" s="63"/>
      <c r="O331" s="54"/>
      <c r="Z331" s="64">
        <f t="shared" si="496"/>
        <v>0</v>
      </c>
      <c r="AB331" s="64">
        <f t="shared" si="497"/>
        <v>0</v>
      </c>
      <c r="AC331" s="64">
        <f t="shared" si="498"/>
        <v>0</v>
      </c>
      <c r="AD331" s="64">
        <f t="shared" si="499"/>
        <v>0</v>
      </c>
      <c r="AE331" s="64">
        <f t="shared" si="500"/>
        <v>0</v>
      </c>
      <c r="AF331" s="64">
        <f t="shared" si="501"/>
        <v>0</v>
      </c>
      <c r="AG331" s="64">
        <f t="shared" si="502"/>
        <v>0</v>
      </c>
      <c r="AH331" s="64">
        <f t="shared" si="503"/>
        <v>0</v>
      </c>
      <c r="AI331" s="39" t="s">
        <v>520</v>
      </c>
      <c r="AJ331" s="62">
        <f t="shared" si="504"/>
        <v>0</v>
      </c>
      <c r="AK331" s="62">
        <f t="shared" si="505"/>
        <v>0</v>
      </c>
      <c r="AL331" s="62">
        <f t="shared" si="506"/>
        <v>0</v>
      </c>
      <c r="AN331" s="64">
        <v>21</v>
      </c>
      <c r="AO331" s="64">
        <f>H331*0</f>
        <v>0</v>
      </c>
      <c r="AP331" s="64">
        <f>H331*(1-0)</f>
        <v>0</v>
      </c>
      <c r="AQ331" s="65" t="s">
        <v>7</v>
      </c>
      <c r="AV331" s="64">
        <f t="shared" si="507"/>
        <v>0</v>
      </c>
      <c r="AW331" s="64">
        <f t="shared" si="508"/>
        <v>0</v>
      </c>
      <c r="AX331" s="64">
        <f t="shared" si="509"/>
        <v>0</v>
      </c>
      <c r="AY331" s="66" t="s">
        <v>1661</v>
      </c>
      <c r="AZ331" s="66" t="s">
        <v>1689</v>
      </c>
      <c r="BA331" s="39" t="s">
        <v>1717</v>
      </c>
      <c r="BC331" s="64">
        <f t="shared" si="510"/>
        <v>0</v>
      </c>
      <c r="BD331" s="64">
        <f t="shared" si="511"/>
        <v>0</v>
      </c>
      <c r="BE331" s="64">
        <v>0</v>
      </c>
      <c r="BF331" s="64">
        <f t="shared" si="512"/>
        <v>0</v>
      </c>
      <c r="BH331" s="62">
        <f t="shared" si="513"/>
        <v>0</v>
      </c>
      <c r="BI331" s="62">
        <f t="shared" si="514"/>
        <v>0</v>
      </c>
      <c r="BJ331" s="62">
        <f t="shared" si="515"/>
        <v>0</v>
      </c>
      <c r="BK331" s="62" t="s">
        <v>1725</v>
      </c>
      <c r="BL331" s="64">
        <v>89</v>
      </c>
    </row>
    <row r="332" spans="1:64" s="38" customFormat="1" ht="19.5" customHeight="1">
      <c r="A332" s="67" t="s">
        <v>285</v>
      </c>
      <c r="B332" s="68" t="s">
        <v>520</v>
      </c>
      <c r="C332" s="68" t="s">
        <v>815</v>
      </c>
      <c r="D332" s="144" t="s">
        <v>1345</v>
      </c>
      <c r="E332" s="145"/>
      <c r="F332" s="68" t="s">
        <v>1583</v>
      </c>
      <c r="G332" s="69">
        <v>4</v>
      </c>
      <c r="H332" s="69">
        <v>0</v>
      </c>
      <c r="I332" s="69">
        <f t="shared" si="492"/>
        <v>0</v>
      </c>
      <c r="J332" s="69">
        <f t="shared" si="493"/>
        <v>0</v>
      </c>
      <c r="K332" s="69">
        <f t="shared" si="494"/>
        <v>0</v>
      </c>
      <c r="L332" s="69">
        <v>0</v>
      </c>
      <c r="M332" s="69">
        <f t="shared" si="495"/>
        <v>0</v>
      </c>
      <c r="N332" s="70"/>
      <c r="O332" s="54"/>
      <c r="Z332" s="64">
        <f t="shared" si="496"/>
        <v>0</v>
      </c>
      <c r="AB332" s="64">
        <f t="shared" si="497"/>
        <v>0</v>
      </c>
      <c r="AC332" s="64">
        <f t="shared" si="498"/>
        <v>0</v>
      </c>
      <c r="AD332" s="64">
        <f t="shared" si="499"/>
        <v>0</v>
      </c>
      <c r="AE332" s="64">
        <f t="shared" si="500"/>
        <v>0</v>
      </c>
      <c r="AF332" s="64">
        <f t="shared" si="501"/>
        <v>0</v>
      </c>
      <c r="AG332" s="64">
        <f t="shared" si="502"/>
        <v>0</v>
      </c>
      <c r="AH332" s="64">
        <f t="shared" si="503"/>
        <v>0</v>
      </c>
      <c r="AI332" s="39" t="s">
        <v>520</v>
      </c>
      <c r="AJ332" s="69">
        <f t="shared" si="504"/>
        <v>0</v>
      </c>
      <c r="AK332" s="69">
        <f t="shared" si="505"/>
        <v>0</v>
      </c>
      <c r="AL332" s="69">
        <f t="shared" si="506"/>
        <v>0</v>
      </c>
      <c r="AN332" s="64">
        <v>21</v>
      </c>
      <c r="AO332" s="64">
        <f>H332*1</f>
        <v>0</v>
      </c>
      <c r="AP332" s="64">
        <f>H332*(1-1)</f>
        <v>0</v>
      </c>
      <c r="AQ332" s="71" t="s">
        <v>7</v>
      </c>
      <c r="AV332" s="64">
        <f t="shared" si="507"/>
        <v>0</v>
      </c>
      <c r="AW332" s="64">
        <f t="shared" si="508"/>
        <v>0</v>
      </c>
      <c r="AX332" s="64">
        <f t="shared" si="509"/>
        <v>0</v>
      </c>
      <c r="AY332" s="66" t="s">
        <v>1661</v>
      </c>
      <c r="AZ332" s="66" t="s">
        <v>1689</v>
      </c>
      <c r="BA332" s="39" t="s">
        <v>1717</v>
      </c>
      <c r="BC332" s="64">
        <f t="shared" si="510"/>
        <v>0</v>
      </c>
      <c r="BD332" s="64">
        <f t="shared" si="511"/>
        <v>0</v>
      </c>
      <c r="BE332" s="64">
        <v>0</v>
      </c>
      <c r="BF332" s="64">
        <f t="shared" si="512"/>
        <v>0</v>
      </c>
      <c r="BH332" s="69">
        <f t="shared" si="513"/>
        <v>0</v>
      </c>
      <c r="BI332" s="69">
        <f t="shared" si="514"/>
        <v>0</v>
      </c>
      <c r="BJ332" s="69">
        <f t="shared" si="515"/>
        <v>0</v>
      </c>
      <c r="BK332" s="69" t="s">
        <v>1726</v>
      </c>
      <c r="BL332" s="64">
        <v>89</v>
      </c>
    </row>
    <row r="333" spans="1:64" s="38" customFormat="1" ht="19.5" customHeight="1">
      <c r="A333" s="60" t="s">
        <v>286</v>
      </c>
      <c r="B333" s="61" t="s">
        <v>520</v>
      </c>
      <c r="C333" s="61" t="s">
        <v>816</v>
      </c>
      <c r="D333" s="142" t="s">
        <v>1346</v>
      </c>
      <c r="E333" s="143"/>
      <c r="F333" s="61" t="s">
        <v>1583</v>
      </c>
      <c r="G333" s="62">
        <v>2</v>
      </c>
      <c r="H333" s="62">
        <v>0</v>
      </c>
      <c r="I333" s="62">
        <f t="shared" si="492"/>
        <v>0</v>
      </c>
      <c r="J333" s="62">
        <f t="shared" si="493"/>
        <v>0</v>
      </c>
      <c r="K333" s="62">
        <f t="shared" si="494"/>
        <v>0</v>
      </c>
      <c r="L333" s="62">
        <v>0</v>
      </c>
      <c r="M333" s="62">
        <f t="shared" si="495"/>
        <v>0</v>
      </c>
      <c r="N333" s="63"/>
      <c r="O333" s="54"/>
      <c r="Z333" s="64">
        <f t="shared" si="496"/>
        <v>0</v>
      </c>
      <c r="AB333" s="64">
        <f t="shared" si="497"/>
        <v>0</v>
      </c>
      <c r="AC333" s="64">
        <f t="shared" si="498"/>
        <v>0</v>
      </c>
      <c r="AD333" s="64">
        <f t="shared" si="499"/>
        <v>0</v>
      </c>
      <c r="AE333" s="64">
        <f t="shared" si="500"/>
        <v>0</v>
      </c>
      <c r="AF333" s="64">
        <f t="shared" si="501"/>
        <v>0</v>
      </c>
      <c r="AG333" s="64">
        <f t="shared" si="502"/>
        <v>0</v>
      </c>
      <c r="AH333" s="64">
        <f t="shared" si="503"/>
        <v>0</v>
      </c>
      <c r="AI333" s="39" t="s">
        <v>520</v>
      </c>
      <c r="AJ333" s="62">
        <f t="shared" si="504"/>
        <v>0</v>
      </c>
      <c r="AK333" s="62">
        <f t="shared" si="505"/>
        <v>0</v>
      </c>
      <c r="AL333" s="62">
        <f t="shared" si="506"/>
        <v>0</v>
      </c>
      <c r="AN333" s="64">
        <v>21</v>
      </c>
      <c r="AO333" s="64">
        <f>H333*0</f>
        <v>0</v>
      </c>
      <c r="AP333" s="64">
        <f>H333*(1-0)</f>
        <v>0</v>
      </c>
      <c r="AQ333" s="65" t="s">
        <v>7</v>
      </c>
      <c r="AV333" s="64">
        <f t="shared" si="507"/>
        <v>0</v>
      </c>
      <c r="AW333" s="64">
        <f t="shared" si="508"/>
        <v>0</v>
      </c>
      <c r="AX333" s="64">
        <f t="shared" si="509"/>
        <v>0</v>
      </c>
      <c r="AY333" s="66" t="s">
        <v>1661</v>
      </c>
      <c r="AZ333" s="66" t="s">
        <v>1689</v>
      </c>
      <c r="BA333" s="39" t="s">
        <v>1717</v>
      </c>
      <c r="BC333" s="64">
        <f t="shared" si="510"/>
        <v>0</v>
      </c>
      <c r="BD333" s="64">
        <f t="shared" si="511"/>
        <v>0</v>
      </c>
      <c r="BE333" s="64">
        <v>0</v>
      </c>
      <c r="BF333" s="64">
        <f t="shared" si="512"/>
        <v>0</v>
      </c>
      <c r="BH333" s="62">
        <f t="shared" si="513"/>
        <v>0</v>
      </c>
      <c r="BI333" s="62">
        <f t="shared" si="514"/>
        <v>0</v>
      </c>
      <c r="BJ333" s="62">
        <f t="shared" si="515"/>
        <v>0</v>
      </c>
      <c r="BK333" s="62" t="s">
        <v>1725</v>
      </c>
      <c r="BL333" s="64">
        <v>89</v>
      </c>
    </row>
    <row r="334" spans="1:64" s="38" customFormat="1" ht="19.5" customHeight="1">
      <c r="A334" s="60" t="s">
        <v>287</v>
      </c>
      <c r="B334" s="61" t="s">
        <v>520</v>
      </c>
      <c r="C334" s="61" t="s">
        <v>817</v>
      </c>
      <c r="D334" s="142" t="s">
        <v>1347</v>
      </c>
      <c r="E334" s="143"/>
      <c r="F334" s="61" t="s">
        <v>1583</v>
      </c>
      <c r="G334" s="62">
        <v>2</v>
      </c>
      <c r="H334" s="62">
        <v>0</v>
      </c>
      <c r="I334" s="62">
        <f t="shared" si="492"/>
        <v>0</v>
      </c>
      <c r="J334" s="62">
        <f t="shared" si="493"/>
        <v>0</v>
      </c>
      <c r="K334" s="62">
        <f t="shared" si="494"/>
        <v>0</v>
      </c>
      <c r="L334" s="62">
        <v>0</v>
      </c>
      <c r="M334" s="62">
        <f t="shared" si="495"/>
        <v>0</v>
      </c>
      <c r="N334" s="63"/>
      <c r="O334" s="54"/>
      <c r="Z334" s="64">
        <f t="shared" si="496"/>
        <v>0</v>
      </c>
      <c r="AB334" s="64">
        <f t="shared" si="497"/>
        <v>0</v>
      </c>
      <c r="AC334" s="64">
        <f t="shared" si="498"/>
        <v>0</v>
      </c>
      <c r="AD334" s="64">
        <f t="shared" si="499"/>
        <v>0</v>
      </c>
      <c r="AE334" s="64">
        <f t="shared" si="500"/>
        <v>0</v>
      </c>
      <c r="AF334" s="64">
        <f t="shared" si="501"/>
        <v>0</v>
      </c>
      <c r="AG334" s="64">
        <f t="shared" si="502"/>
        <v>0</v>
      </c>
      <c r="AH334" s="64">
        <f t="shared" si="503"/>
        <v>0</v>
      </c>
      <c r="AI334" s="39" t="s">
        <v>520</v>
      </c>
      <c r="AJ334" s="62">
        <f t="shared" si="504"/>
        <v>0</v>
      </c>
      <c r="AK334" s="62">
        <f t="shared" si="505"/>
        <v>0</v>
      </c>
      <c r="AL334" s="62">
        <f t="shared" si="506"/>
        <v>0</v>
      </c>
      <c r="AN334" s="64">
        <v>21</v>
      </c>
      <c r="AO334" s="64">
        <f>H334*0</f>
        <v>0</v>
      </c>
      <c r="AP334" s="64">
        <f>H334*(1-0)</f>
        <v>0</v>
      </c>
      <c r="AQ334" s="65" t="s">
        <v>7</v>
      </c>
      <c r="AV334" s="64">
        <f t="shared" si="507"/>
        <v>0</v>
      </c>
      <c r="AW334" s="64">
        <f t="shared" si="508"/>
        <v>0</v>
      </c>
      <c r="AX334" s="64">
        <f t="shared" si="509"/>
        <v>0</v>
      </c>
      <c r="AY334" s="66" t="s">
        <v>1661</v>
      </c>
      <c r="AZ334" s="66" t="s">
        <v>1689</v>
      </c>
      <c r="BA334" s="39" t="s">
        <v>1717</v>
      </c>
      <c r="BC334" s="64">
        <f t="shared" si="510"/>
        <v>0</v>
      </c>
      <c r="BD334" s="64">
        <f t="shared" si="511"/>
        <v>0</v>
      </c>
      <c r="BE334" s="64">
        <v>0</v>
      </c>
      <c r="BF334" s="64">
        <f t="shared" si="512"/>
        <v>0</v>
      </c>
      <c r="BH334" s="62">
        <f t="shared" si="513"/>
        <v>0</v>
      </c>
      <c r="BI334" s="62">
        <f t="shared" si="514"/>
        <v>0</v>
      </c>
      <c r="BJ334" s="62">
        <f t="shared" si="515"/>
        <v>0</v>
      </c>
      <c r="BK334" s="62" t="s">
        <v>1725</v>
      </c>
      <c r="BL334" s="64">
        <v>89</v>
      </c>
    </row>
    <row r="335" spans="1:64" s="38" customFormat="1" ht="19.5" customHeight="1">
      <c r="A335" s="60" t="s">
        <v>288</v>
      </c>
      <c r="B335" s="61" t="s">
        <v>520</v>
      </c>
      <c r="C335" s="61" t="s">
        <v>818</v>
      </c>
      <c r="D335" s="142" t="s">
        <v>1348</v>
      </c>
      <c r="E335" s="143"/>
      <c r="F335" s="61" t="s">
        <v>1583</v>
      </c>
      <c r="G335" s="62">
        <v>2</v>
      </c>
      <c r="H335" s="62">
        <v>0</v>
      </c>
      <c r="I335" s="62">
        <f t="shared" si="492"/>
        <v>0</v>
      </c>
      <c r="J335" s="62">
        <f t="shared" si="493"/>
        <v>0</v>
      </c>
      <c r="K335" s="62">
        <f t="shared" si="494"/>
        <v>0</v>
      </c>
      <c r="L335" s="62">
        <v>0</v>
      </c>
      <c r="M335" s="62">
        <f t="shared" si="495"/>
        <v>0</v>
      </c>
      <c r="N335" s="63"/>
      <c r="O335" s="54"/>
      <c r="Z335" s="64">
        <f t="shared" si="496"/>
        <v>0</v>
      </c>
      <c r="AB335" s="64">
        <f t="shared" si="497"/>
        <v>0</v>
      </c>
      <c r="AC335" s="64">
        <f t="shared" si="498"/>
        <v>0</v>
      </c>
      <c r="AD335" s="64">
        <f t="shared" si="499"/>
        <v>0</v>
      </c>
      <c r="AE335" s="64">
        <f t="shared" si="500"/>
        <v>0</v>
      </c>
      <c r="AF335" s="64">
        <f t="shared" si="501"/>
        <v>0</v>
      </c>
      <c r="AG335" s="64">
        <f t="shared" si="502"/>
        <v>0</v>
      </c>
      <c r="AH335" s="64">
        <f t="shared" si="503"/>
        <v>0</v>
      </c>
      <c r="AI335" s="39" t="s">
        <v>520</v>
      </c>
      <c r="AJ335" s="62">
        <f t="shared" si="504"/>
        <v>0</v>
      </c>
      <c r="AK335" s="62">
        <f t="shared" si="505"/>
        <v>0</v>
      </c>
      <c r="AL335" s="62">
        <f t="shared" si="506"/>
        <v>0</v>
      </c>
      <c r="AN335" s="64">
        <v>21</v>
      </c>
      <c r="AO335" s="64">
        <f>H335*0</f>
        <v>0</v>
      </c>
      <c r="AP335" s="64">
        <f>H335*(1-0)</f>
        <v>0</v>
      </c>
      <c r="AQ335" s="65" t="s">
        <v>7</v>
      </c>
      <c r="AV335" s="64">
        <f t="shared" si="507"/>
        <v>0</v>
      </c>
      <c r="AW335" s="64">
        <f t="shared" si="508"/>
        <v>0</v>
      </c>
      <c r="AX335" s="64">
        <f t="shared" si="509"/>
        <v>0</v>
      </c>
      <c r="AY335" s="66" t="s">
        <v>1661</v>
      </c>
      <c r="AZ335" s="66" t="s">
        <v>1689</v>
      </c>
      <c r="BA335" s="39" t="s">
        <v>1717</v>
      </c>
      <c r="BC335" s="64">
        <f t="shared" si="510"/>
        <v>0</v>
      </c>
      <c r="BD335" s="64">
        <f t="shared" si="511"/>
        <v>0</v>
      </c>
      <c r="BE335" s="64">
        <v>0</v>
      </c>
      <c r="BF335" s="64">
        <f t="shared" si="512"/>
        <v>0</v>
      </c>
      <c r="BH335" s="62">
        <f t="shared" si="513"/>
        <v>0</v>
      </c>
      <c r="BI335" s="62">
        <f t="shared" si="514"/>
        <v>0</v>
      </c>
      <c r="BJ335" s="62">
        <f t="shared" si="515"/>
        <v>0</v>
      </c>
      <c r="BK335" s="62" t="s">
        <v>1725</v>
      </c>
      <c r="BL335" s="64">
        <v>89</v>
      </c>
    </row>
    <row r="336" spans="1:64" s="38" customFormat="1" ht="19.5" customHeight="1">
      <c r="A336" s="60" t="s">
        <v>289</v>
      </c>
      <c r="B336" s="61" t="s">
        <v>520</v>
      </c>
      <c r="C336" s="61" t="s">
        <v>819</v>
      </c>
      <c r="D336" s="142" t="s">
        <v>1349</v>
      </c>
      <c r="E336" s="143"/>
      <c r="F336" s="61" t="s">
        <v>1583</v>
      </c>
      <c r="G336" s="62">
        <v>2</v>
      </c>
      <c r="H336" s="62">
        <v>0</v>
      </c>
      <c r="I336" s="62">
        <f t="shared" si="492"/>
        <v>0</v>
      </c>
      <c r="J336" s="62">
        <f t="shared" si="493"/>
        <v>0</v>
      </c>
      <c r="K336" s="62">
        <f t="shared" si="494"/>
        <v>0</v>
      </c>
      <c r="L336" s="62">
        <v>0</v>
      </c>
      <c r="M336" s="62">
        <f t="shared" si="495"/>
        <v>0</v>
      </c>
      <c r="N336" s="63"/>
      <c r="O336" s="54"/>
      <c r="Z336" s="64">
        <f t="shared" si="496"/>
        <v>0</v>
      </c>
      <c r="AB336" s="64">
        <f t="shared" si="497"/>
        <v>0</v>
      </c>
      <c r="AC336" s="64">
        <f t="shared" si="498"/>
        <v>0</v>
      </c>
      <c r="AD336" s="64">
        <f t="shared" si="499"/>
        <v>0</v>
      </c>
      <c r="AE336" s="64">
        <f t="shared" si="500"/>
        <v>0</v>
      </c>
      <c r="AF336" s="64">
        <f t="shared" si="501"/>
        <v>0</v>
      </c>
      <c r="AG336" s="64">
        <f t="shared" si="502"/>
        <v>0</v>
      </c>
      <c r="AH336" s="64">
        <f t="shared" si="503"/>
        <v>0</v>
      </c>
      <c r="AI336" s="39" t="s">
        <v>520</v>
      </c>
      <c r="AJ336" s="62">
        <f t="shared" si="504"/>
        <v>0</v>
      </c>
      <c r="AK336" s="62">
        <f t="shared" si="505"/>
        <v>0</v>
      </c>
      <c r="AL336" s="62">
        <f t="shared" si="506"/>
        <v>0</v>
      </c>
      <c r="AN336" s="64">
        <v>21</v>
      </c>
      <c r="AO336" s="64">
        <f>H336*0</f>
        <v>0</v>
      </c>
      <c r="AP336" s="64">
        <f>H336*(1-0)</f>
        <v>0</v>
      </c>
      <c r="AQ336" s="65" t="s">
        <v>7</v>
      </c>
      <c r="AV336" s="64">
        <f t="shared" si="507"/>
        <v>0</v>
      </c>
      <c r="AW336" s="64">
        <f t="shared" si="508"/>
        <v>0</v>
      </c>
      <c r="AX336" s="64">
        <f t="shared" si="509"/>
        <v>0</v>
      </c>
      <c r="AY336" s="66" t="s">
        <v>1661</v>
      </c>
      <c r="AZ336" s="66" t="s">
        <v>1689</v>
      </c>
      <c r="BA336" s="39" t="s">
        <v>1717</v>
      </c>
      <c r="BC336" s="64">
        <f t="shared" si="510"/>
        <v>0</v>
      </c>
      <c r="BD336" s="64">
        <f t="shared" si="511"/>
        <v>0</v>
      </c>
      <c r="BE336" s="64">
        <v>0</v>
      </c>
      <c r="BF336" s="64">
        <f t="shared" si="512"/>
        <v>0</v>
      </c>
      <c r="BH336" s="62">
        <f t="shared" si="513"/>
        <v>0</v>
      </c>
      <c r="BI336" s="62">
        <f t="shared" si="514"/>
        <v>0</v>
      </c>
      <c r="BJ336" s="62">
        <f t="shared" si="515"/>
        <v>0</v>
      </c>
      <c r="BK336" s="62" t="s">
        <v>1725</v>
      </c>
      <c r="BL336" s="64">
        <v>89</v>
      </c>
    </row>
    <row r="337" spans="1:64" s="38" customFormat="1" ht="19.5" customHeight="1">
      <c r="A337" s="60" t="s">
        <v>290</v>
      </c>
      <c r="B337" s="61" t="s">
        <v>520</v>
      </c>
      <c r="C337" s="61" t="s">
        <v>820</v>
      </c>
      <c r="D337" s="142" t="s">
        <v>1350</v>
      </c>
      <c r="E337" s="143"/>
      <c r="F337" s="61" t="s">
        <v>1583</v>
      </c>
      <c r="G337" s="62">
        <v>1</v>
      </c>
      <c r="H337" s="62">
        <v>0</v>
      </c>
      <c r="I337" s="62">
        <f t="shared" si="492"/>
        <v>0</v>
      </c>
      <c r="J337" s="62">
        <f t="shared" si="493"/>
        <v>0</v>
      </c>
      <c r="K337" s="62">
        <f t="shared" si="494"/>
        <v>0</v>
      </c>
      <c r="L337" s="62">
        <v>0</v>
      </c>
      <c r="M337" s="62">
        <f t="shared" si="495"/>
        <v>0</v>
      </c>
      <c r="N337" s="63"/>
      <c r="O337" s="54"/>
      <c r="Z337" s="64">
        <f t="shared" si="496"/>
        <v>0</v>
      </c>
      <c r="AB337" s="64">
        <f t="shared" si="497"/>
        <v>0</v>
      </c>
      <c r="AC337" s="64">
        <f t="shared" si="498"/>
        <v>0</v>
      </c>
      <c r="AD337" s="64">
        <f t="shared" si="499"/>
        <v>0</v>
      </c>
      <c r="AE337" s="64">
        <f t="shared" si="500"/>
        <v>0</v>
      </c>
      <c r="AF337" s="64">
        <f t="shared" si="501"/>
        <v>0</v>
      </c>
      <c r="AG337" s="64">
        <f t="shared" si="502"/>
        <v>0</v>
      </c>
      <c r="AH337" s="64">
        <f t="shared" si="503"/>
        <v>0</v>
      </c>
      <c r="AI337" s="39" t="s">
        <v>520</v>
      </c>
      <c r="AJ337" s="62">
        <f t="shared" si="504"/>
        <v>0</v>
      </c>
      <c r="AK337" s="62">
        <f t="shared" si="505"/>
        <v>0</v>
      </c>
      <c r="AL337" s="62">
        <f t="shared" si="506"/>
        <v>0</v>
      </c>
      <c r="AN337" s="64">
        <v>21</v>
      </c>
      <c r="AO337" s="64">
        <f>H337*0</f>
        <v>0</v>
      </c>
      <c r="AP337" s="64">
        <f>H337*(1-0)</f>
        <v>0</v>
      </c>
      <c r="AQ337" s="65" t="s">
        <v>7</v>
      </c>
      <c r="AV337" s="64">
        <f t="shared" si="507"/>
        <v>0</v>
      </c>
      <c r="AW337" s="64">
        <f t="shared" si="508"/>
        <v>0</v>
      </c>
      <c r="AX337" s="64">
        <f t="shared" si="509"/>
        <v>0</v>
      </c>
      <c r="AY337" s="66" t="s">
        <v>1661</v>
      </c>
      <c r="AZ337" s="66" t="s">
        <v>1689</v>
      </c>
      <c r="BA337" s="39" t="s">
        <v>1717</v>
      </c>
      <c r="BC337" s="64">
        <f t="shared" si="510"/>
        <v>0</v>
      </c>
      <c r="BD337" s="64">
        <f t="shared" si="511"/>
        <v>0</v>
      </c>
      <c r="BE337" s="64">
        <v>0</v>
      </c>
      <c r="BF337" s="64">
        <f t="shared" si="512"/>
        <v>0</v>
      </c>
      <c r="BH337" s="62">
        <f t="shared" si="513"/>
        <v>0</v>
      </c>
      <c r="BI337" s="62">
        <f t="shared" si="514"/>
        <v>0</v>
      </c>
      <c r="BJ337" s="62">
        <f t="shared" si="515"/>
        <v>0</v>
      </c>
      <c r="BK337" s="62" t="s">
        <v>1725</v>
      </c>
      <c r="BL337" s="64">
        <v>89</v>
      </c>
    </row>
    <row r="338" spans="1:47" s="38" customFormat="1" ht="19.5" customHeight="1">
      <c r="A338" s="55"/>
      <c r="B338" s="56" t="s">
        <v>520</v>
      </c>
      <c r="C338" s="56" t="s">
        <v>97</v>
      </c>
      <c r="D338" s="140" t="s">
        <v>1351</v>
      </c>
      <c r="E338" s="141"/>
      <c r="F338" s="57" t="s">
        <v>6</v>
      </c>
      <c r="G338" s="57" t="s">
        <v>6</v>
      </c>
      <c r="H338" s="57" t="s">
        <v>6</v>
      </c>
      <c r="I338" s="58">
        <f>SUM(I339:I354)</f>
        <v>0</v>
      </c>
      <c r="J338" s="58">
        <f>SUM(J339:J354)</f>
        <v>0</v>
      </c>
      <c r="K338" s="58">
        <f>SUM(K339:K354)</f>
        <v>0</v>
      </c>
      <c r="L338" s="39"/>
      <c r="M338" s="58">
        <f>SUM(M339:M354)</f>
        <v>0</v>
      </c>
      <c r="N338" s="59"/>
      <c r="O338" s="54"/>
      <c r="AI338" s="39" t="s">
        <v>520</v>
      </c>
      <c r="AS338" s="58">
        <f>SUM(AJ339:AJ354)</f>
        <v>0</v>
      </c>
      <c r="AT338" s="58">
        <f>SUM(AK339:AK354)</f>
        <v>0</v>
      </c>
      <c r="AU338" s="58">
        <f>SUM(AL339:AL354)</f>
        <v>0</v>
      </c>
    </row>
    <row r="339" spans="1:64" s="38" customFormat="1" ht="19.5" customHeight="1">
      <c r="A339" s="60" t="s">
        <v>291</v>
      </c>
      <c r="B339" s="61" t="s">
        <v>520</v>
      </c>
      <c r="C339" s="61" t="s">
        <v>821</v>
      </c>
      <c r="D339" s="142" t="s">
        <v>1352</v>
      </c>
      <c r="E339" s="143"/>
      <c r="F339" s="61" t="s">
        <v>1583</v>
      </c>
      <c r="G339" s="62">
        <v>1</v>
      </c>
      <c r="H339" s="62">
        <v>0</v>
      </c>
      <c r="I339" s="62">
        <f aca="true" t="shared" si="516" ref="I339:I354">G339*AO339</f>
        <v>0</v>
      </c>
      <c r="J339" s="62">
        <f aca="true" t="shared" si="517" ref="J339:J354">G339*AP339</f>
        <v>0</v>
      </c>
      <c r="K339" s="62">
        <f aca="true" t="shared" si="518" ref="K339:K354">G339*H339</f>
        <v>0</v>
      </c>
      <c r="L339" s="62">
        <v>0</v>
      </c>
      <c r="M339" s="62">
        <f aca="true" t="shared" si="519" ref="M339:M354">G339*L339</f>
        <v>0</v>
      </c>
      <c r="N339" s="63"/>
      <c r="O339" s="54"/>
      <c r="Z339" s="64">
        <f aca="true" t="shared" si="520" ref="Z339:Z354">IF(AQ339="5",BJ339,0)</f>
        <v>0</v>
      </c>
      <c r="AB339" s="64">
        <f aca="true" t="shared" si="521" ref="AB339:AB354">IF(AQ339="1",BH339,0)</f>
        <v>0</v>
      </c>
      <c r="AC339" s="64">
        <f aca="true" t="shared" si="522" ref="AC339:AC354">IF(AQ339="1",BI339,0)</f>
        <v>0</v>
      </c>
      <c r="AD339" s="64">
        <f aca="true" t="shared" si="523" ref="AD339:AD354">IF(AQ339="7",BH339,0)</f>
        <v>0</v>
      </c>
      <c r="AE339" s="64">
        <f aca="true" t="shared" si="524" ref="AE339:AE354">IF(AQ339="7",BI339,0)</f>
        <v>0</v>
      </c>
      <c r="AF339" s="64">
        <f aca="true" t="shared" si="525" ref="AF339:AF354">IF(AQ339="2",BH339,0)</f>
        <v>0</v>
      </c>
      <c r="AG339" s="64">
        <f aca="true" t="shared" si="526" ref="AG339:AG354">IF(AQ339="2",BI339,0)</f>
        <v>0</v>
      </c>
      <c r="AH339" s="64">
        <f aca="true" t="shared" si="527" ref="AH339:AH354">IF(AQ339="0",BJ339,0)</f>
        <v>0</v>
      </c>
      <c r="AI339" s="39" t="s">
        <v>520</v>
      </c>
      <c r="AJ339" s="62">
        <f aca="true" t="shared" si="528" ref="AJ339:AJ354">IF(AN339=0,K339,0)</f>
        <v>0</v>
      </c>
      <c r="AK339" s="62">
        <f aca="true" t="shared" si="529" ref="AK339:AK354">IF(AN339=15,K339,0)</f>
        <v>0</v>
      </c>
      <c r="AL339" s="62">
        <f aca="true" t="shared" si="530" ref="AL339:AL354">IF(AN339=21,K339,0)</f>
        <v>0</v>
      </c>
      <c r="AN339" s="64">
        <v>21</v>
      </c>
      <c r="AO339" s="64">
        <f>H339*0</f>
        <v>0</v>
      </c>
      <c r="AP339" s="64">
        <f>H339*(1-0)</f>
        <v>0</v>
      </c>
      <c r="AQ339" s="65" t="s">
        <v>7</v>
      </c>
      <c r="AV339" s="64">
        <f aca="true" t="shared" si="531" ref="AV339:AV354">AW339+AX339</f>
        <v>0</v>
      </c>
      <c r="AW339" s="64">
        <f aca="true" t="shared" si="532" ref="AW339:AW354">G339*AO339</f>
        <v>0</v>
      </c>
      <c r="AX339" s="64">
        <f aca="true" t="shared" si="533" ref="AX339:AX354">G339*AP339</f>
        <v>0</v>
      </c>
      <c r="AY339" s="66" t="s">
        <v>1662</v>
      </c>
      <c r="AZ339" s="66" t="s">
        <v>1690</v>
      </c>
      <c r="BA339" s="39" t="s">
        <v>1717</v>
      </c>
      <c r="BC339" s="64">
        <f aca="true" t="shared" si="534" ref="BC339:BC354">AW339+AX339</f>
        <v>0</v>
      </c>
      <c r="BD339" s="64">
        <f aca="true" t="shared" si="535" ref="BD339:BD354">H339/(100-BE339)*100</f>
        <v>0</v>
      </c>
      <c r="BE339" s="64">
        <v>0</v>
      </c>
      <c r="BF339" s="64">
        <f aca="true" t="shared" si="536" ref="BF339:BF354">M339</f>
        <v>0</v>
      </c>
      <c r="BH339" s="62">
        <f aca="true" t="shared" si="537" ref="BH339:BH354">G339*AO339</f>
        <v>0</v>
      </c>
      <c r="BI339" s="62">
        <f aca="true" t="shared" si="538" ref="BI339:BI354">G339*AP339</f>
        <v>0</v>
      </c>
      <c r="BJ339" s="62">
        <f aca="true" t="shared" si="539" ref="BJ339:BJ354">G339*H339</f>
        <v>0</v>
      </c>
      <c r="BK339" s="62" t="s">
        <v>1725</v>
      </c>
      <c r="BL339" s="64">
        <v>91</v>
      </c>
    </row>
    <row r="340" spans="1:64" s="38" customFormat="1" ht="19.5" customHeight="1">
      <c r="A340" s="60" t="s">
        <v>292</v>
      </c>
      <c r="B340" s="61" t="s">
        <v>520</v>
      </c>
      <c r="C340" s="61" t="s">
        <v>822</v>
      </c>
      <c r="D340" s="142" t="s">
        <v>1353</v>
      </c>
      <c r="E340" s="143"/>
      <c r="F340" s="61" t="s">
        <v>1583</v>
      </c>
      <c r="G340" s="62">
        <v>1</v>
      </c>
      <c r="H340" s="62">
        <v>0</v>
      </c>
      <c r="I340" s="62">
        <f t="shared" si="516"/>
        <v>0</v>
      </c>
      <c r="J340" s="62">
        <f t="shared" si="517"/>
        <v>0</v>
      </c>
      <c r="K340" s="62">
        <f t="shared" si="518"/>
        <v>0</v>
      </c>
      <c r="L340" s="62">
        <v>0</v>
      </c>
      <c r="M340" s="62">
        <f t="shared" si="519"/>
        <v>0</v>
      </c>
      <c r="N340" s="63"/>
      <c r="O340" s="54"/>
      <c r="Z340" s="64">
        <f t="shared" si="520"/>
        <v>0</v>
      </c>
      <c r="AB340" s="64">
        <f t="shared" si="521"/>
        <v>0</v>
      </c>
      <c r="AC340" s="64">
        <f t="shared" si="522"/>
        <v>0</v>
      </c>
      <c r="AD340" s="64">
        <f t="shared" si="523"/>
        <v>0</v>
      </c>
      <c r="AE340" s="64">
        <f t="shared" si="524"/>
        <v>0</v>
      </c>
      <c r="AF340" s="64">
        <f t="shared" si="525"/>
        <v>0</v>
      </c>
      <c r="AG340" s="64">
        <f t="shared" si="526"/>
        <v>0</v>
      </c>
      <c r="AH340" s="64">
        <f t="shared" si="527"/>
        <v>0</v>
      </c>
      <c r="AI340" s="39" t="s">
        <v>520</v>
      </c>
      <c r="AJ340" s="62">
        <f t="shared" si="528"/>
        <v>0</v>
      </c>
      <c r="AK340" s="62">
        <f t="shared" si="529"/>
        <v>0</v>
      </c>
      <c r="AL340" s="62">
        <f t="shared" si="530"/>
        <v>0</v>
      </c>
      <c r="AN340" s="64">
        <v>21</v>
      </c>
      <c r="AO340" s="64">
        <f>H340*0</f>
        <v>0</v>
      </c>
      <c r="AP340" s="64">
        <f>H340*(1-0)</f>
        <v>0</v>
      </c>
      <c r="AQ340" s="65" t="s">
        <v>7</v>
      </c>
      <c r="AV340" s="64">
        <f t="shared" si="531"/>
        <v>0</v>
      </c>
      <c r="AW340" s="64">
        <f t="shared" si="532"/>
        <v>0</v>
      </c>
      <c r="AX340" s="64">
        <f t="shared" si="533"/>
        <v>0</v>
      </c>
      <c r="AY340" s="66" t="s">
        <v>1662</v>
      </c>
      <c r="AZ340" s="66" t="s">
        <v>1690</v>
      </c>
      <c r="BA340" s="39" t="s">
        <v>1717</v>
      </c>
      <c r="BC340" s="64">
        <f t="shared" si="534"/>
        <v>0</v>
      </c>
      <c r="BD340" s="64">
        <f t="shared" si="535"/>
        <v>0</v>
      </c>
      <c r="BE340" s="64">
        <v>0</v>
      </c>
      <c r="BF340" s="64">
        <f t="shared" si="536"/>
        <v>0</v>
      </c>
      <c r="BH340" s="62">
        <f t="shared" si="537"/>
        <v>0</v>
      </c>
      <c r="BI340" s="62">
        <f t="shared" si="538"/>
        <v>0</v>
      </c>
      <c r="BJ340" s="62">
        <f t="shared" si="539"/>
        <v>0</v>
      </c>
      <c r="BK340" s="62" t="s">
        <v>1725</v>
      </c>
      <c r="BL340" s="64">
        <v>91</v>
      </c>
    </row>
    <row r="341" spans="1:64" s="38" customFormat="1" ht="19.5" customHeight="1">
      <c r="A341" s="60" t="s">
        <v>293</v>
      </c>
      <c r="B341" s="61" t="s">
        <v>520</v>
      </c>
      <c r="C341" s="61" t="s">
        <v>823</v>
      </c>
      <c r="D341" s="142" t="s">
        <v>1354</v>
      </c>
      <c r="E341" s="143"/>
      <c r="F341" s="61" t="s">
        <v>1583</v>
      </c>
      <c r="G341" s="62">
        <v>1</v>
      </c>
      <c r="H341" s="62">
        <v>0</v>
      </c>
      <c r="I341" s="62">
        <f t="shared" si="516"/>
        <v>0</v>
      </c>
      <c r="J341" s="62">
        <f t="shared" si="517"/>
        <v>0</v>
      </c>
      <c r="K341" s="62">
        <f t="shared" si="518"/>
        <v>0</v>
      </c>
      <c r="L341" s="62">
        <v>0</v>
      </c>
      <c r="M341" s="62">
        <f t="shared" si="519"/>
        <v>0</v>
      </c>
      <c r="N341" s="63"/>
      <c r="O341" s="54"/>
      <c r="Z341" s="64">
        <f t="shared" si="520"/>
        <v>0</v>
      </c>
      <c r="AB341" s="64">
        <f t="shared" si="521"/>
        <v>0</v>
      </c>
      <c r="AC341" s="64">
        <f t="shared" si="522"/>
        <v>0</v>
      </c>
      <c r="AD341" s="64">
        <f t="shared" si="523"/>
        <v>0</v>
      </c>
      <c r="AE341" s="64">
        <f t="shared" si="524"/>
        <v>0</v>
      </c>
      <c r="AF341" s="64">
        <f t="shared" si="525"/>
        <v>0</v>
      </c>
      <c r="AG341" s="64">
        <f t="shared" si="526"/>
        <v>0</v>
      </c>
      <c r="AH341" s="64">
        <f t="shared" si="527"/>
        <v>0</v>
      </c>
      <c r="AI341" s="39" t="s">
        <v>520</v>
      </c>
      <c r="AJ341" s="62">
        <f t="shared" si="528"/>
        <v>0</v>
      </c>
      <c r="AK341" s="62">
        <f t="shared" si="529"/>
        <v>0</v>
      </c>
      <c r="AL341" s="62">
        <f t="shared" si="530"/>
        <v>0</v>
      </c>
      <c r="AN341" s="64">
        <v>21</v>
      </c>
      <c r="AO341" s="64">
        <f>H341*0</f>
        <v>0</v>
      </c>
      <c r="AP341" s="64">
        <f>H341*(1-0)</f>
        <v>0</v>
      </c>
      <c r="AQ341" s="65" t="s">
        <v>7</v>
      </c>
      <c r="AV341" s="64">
        <f t="shared" si="531"/>
        <v>0</v>
      </c>
      <c r="AW341" s="64">
        <f t="shared" si="532"/>
        <v>0</v>
      </c>
      <c r="AX341" s="64">
        <f t="shared" si="533"/>
        <v>0</v>
      </c>
      <c r="AY341" s="66" t="s">
        <v>1662</v>
      </c>
      <c r="AZ341" s="66" t="s">
        <v>1690</v>
      </c>
      <c r="BA341" s="39" t="s">
        <v>1717</v>
      </c>
      <c r="BC341" s="64">
        <f t="shared" si="534"/>
        <v>0</v>
      </c>
      <c r="BD341" s="64">
        <f t="shared" si="535"/>
        <v>0</v>
      </c>
      <c r="BE341" s="64">
        <v>0</v>
      </c>
      <c r="BF341" s="64">
        <f t="shared" si="536"/>
        <v>0</v>
      </c>
      <c r="BH341" s="62">
        <f t="shared" si="537"/>
        <v>0</v>
      </c>
      <c r="BI341" s="62">
        <f t="shared" si="538"/>
        <v>0</v>
      </c>
      <c r="BJ341" s="62">
        <f t="shared" si="539"/>
        <v>0</v>
      </c>
      <c r="BK341" s="62" t="s">
        <v>1725</v>
      </c>
      <c r="BL341" s="64">
        <v>91</v>
      </c>
    </row>
    <row r="342" spans="1:64" s="38" customFormat="1" ht="19.5" customHeight="1">
      <c r="A342" s="60" t="s">
        <v>294</v>
      </c>
      <c r="B342" s="61" t="s">
        <v>520</v>
      </c>
      <c r="C342" s="61" t="s">
        <v>824</v>
      </c>
      <c r="D342" s="142" t="s">
        <v>1355</v>
      </c>
      <c r="E342" s="143"/>
      <c r="F342" s="61" t="s">
        <v>1583</v>
      </c>
      <c r="G342" s="62">
        <v>1</v>
      </c>
      <c r="H342" s="62">
        <v>0</v>
      </c>
      <c r="I342" s="62">
        <f t="shared" si="516"/>
        <v>0</v>
      </c>
      <c r="J342" s="62">
        <f t="shared" si="517"/>
        <v>0</v>
      </c>
      <c r="K342" s="62">
        <f t="shared" si="518"/>
        <v>0</v>
      </c>
      <c r="L342" s="62">
        <v>0</v>
      </c>
      <c r="M342" s="62">
        <f t="shared" si="519"/>
        <v>0</v>
      </c>
      <c r="N342" s="63"/>
      <c r="O342" s="54"/>
      <c r="Z342" s="64">
        <f t="shared" si="520"/>
        <v>0</v>
      </c>
      <c r="AB342" s="64">
        <f t="shared" si="521"/>
        <v>0</v>
      </c>
      <c r="AC342" s="64">
        <f t="shared" si="522"/>
        <v>0</v>
      </c>
      <c r="AD342" s="64">
        <f t="shared" si="523"/>
        <v>0</v>
      </c>
      <c r="AE342" s="64">
        <f t="shared" si="524"/>
        <v>0</v>
      </c>
      <c r="AF342" s="64">
        <f t="shared" si="525"/>
        <v>0</v>
      </c>
      <c r="AG342" s="64">
        <f t="shared" si="526"/>
        <v>0</v>
      </c>
      <c r="AH342" s="64">
        <f t="shared" si="527"/>
        <v>0</v>
      </c>
      <c r="AI342" s="39" t="s">
        <v>520</v>
      </c>
      <c r="AJ342" s="62">
        <f t="shared" si="528"/>
        <v>0</v>
      </c>
      <c r="AK342" s="62">
        <f t="shared" si="529"/>
        <v>0</v>
      </c>
      <c r="AL342" s="62">
        <f t="shared" si="530"/>
        <v>0</v>
      </c>
      <c r="AN342" s="64">
        <v>21</v>
      </c>
      <c r="AO342" s="64">
        <f>H342*0</f>
        <v>0</v>
      </c>
      <c r="AP342" s="64">
        <f>H342*(1-0)</f>
        <v>0</v>
      </c>
      <c r="AQ342" s="65" t="s">
        <v>7</v>
      </c>
      <c r="AV342" s="64">
        <f t="shared" si="531"/>
        <v>0</v>
      </c>
      <c r="AW342" s="64">
        <f t="shared" si="532"/>
        <v>0</v>
      </c>
      <c r="AX342" s="64">
        <f t="shared" si="533"/>
        <v>0</v>
      </c>
      <c r="AY342" s="66" t="s">
        <v>1662</v>
      </c>
      <c r="AZ342" s="66" t="s">
        <v>1690</v>
      </c>
      <c r="BA342" s="39" t="s">
        <v>1717</v>
      </c>
      <c r="BC342" s="64">
        <f t="shared" si="534"/>
        <v>0</v>
      </c>
      <c r="BD342" s="64">
        <f t="shared" si="535"/>
        <v>0</v>
      </c>
      <c r="BE342" s="64">
        <v>0</v>
      </c>
      <c r="BF342" s="64">
        <f t="shared" si="536"/>
        <v>0</v>
      </c>
      <c r="BH342" s="62">
        <f t="shared" si="537"/>
        <v>0</v>
      </c>
      <c r="BI342" s="62">
        <f t="shared" si="538"/>
        <v>0</v>
      </c>
      <c r="BJ342" s="62">
        <f t="shared" si="539"/>
        <v>0</v>
      </c>
      <c r="BK342" s="62" t="s">
        <v>1725</v>
      </c>
      <c r="BL342" s="64">
        <v>91</v>
      </c>
    </row>
    <row r="343" spans="1:64" s="38" customFormat="1" ht="19.5" customHeight="1">
      <c r="A343" s="67" t="s">
        <v>295</v>
      </c>
      <c r="B343" s="68" t="s">
        <v>520</v>
      </c>
      <c r="C343" s="68" t="s">
        <v>825</v>
      </c>
      <c r="D343" s="144" t="s">
        <v>1356</v>
      </c>
      <c r="E343" s="145"/>
      <c r="F343" s="68" t="s">
        <v>1583</v>
      </c>
      <c r="G343" s="69">
        <v>1</v>
      </c>
      <c r="H343" s="69">
        <v>0</v>
      </c>
      <c r="I343" s="69">
        <f t="shared" si="516"/>
        <v>0</v>
      </c>
      <c r="J343" s="69">
        <f t="shared" si="517"/>
        <v>0</v>
      </c>
      <c r="K343" s="69">
        <f t="shared" si="518"/>
        <v>0</v>
      </c>
      <c r="L343" s="69">
        <v>0</v>
      </c>
      <c r="M343" s="69">
        <f t="shared" si="519"/>
        <v>0</v>
      </c>
      <c r="N343" s="70"/>
      <c r="O343" s="54"/>
      <c r="Z343" s="64">
        <f t="shared" si="520"/>
        <v>0</v>
      </c>
      <c r="AB343" s="64">
        <f t="shared" si="521"/>
        <v>0</v>
      </c>
      <c r="AC343" s="64">
        <f t="shared" si="522"/>
        <v>0</v>
      </c>
      <c r="AD343" s="64">
        <f t="shared" si="523"/>
        <v>0</v>
      </c>
      <c r="AE343" s="64">
        <f t="shared" si="524"/>
        <v>0</v>
      </c>
      <c r="AF343" s="64">
        <f t="shared" si="525"/>
        <v>0</v>
      </c>
      <c r="AG343" s="64">
        <f t="shared" si="526"/>
        <v>0</v>
      </c>
      <c r="AH343" s="64">
        <f t="shared" si="527"/>
        <v>0</v>
      </c>
      <c r="AI343" s="39" t="s">
        <v>520</v>
      </c>
      <c r="AJ343" s="69">
        <f t="shared" si="528"/>
        <v>0</v>
      </c>
      <c r="AK343" s="69">
        <f t="shared" si="529"/>
        <v>0</v>
      </c>
      <c r="AL343" s="69">
        <f t="shared" si="530"/>
        <v>0</v>
      </c>
      <c r="AN343" s="64">
        <v>21</v>
      </c>
      <c r="AO343" s="64">
        <f>H343*1</f>
        <v>0</v>
      </c>
      <c r="AP343" s="64">
        <f>H343*(1-1)</f>
        <v>0</v>
      </c>
      <c r="AQ343" s="71" t="s">
        <v>7</v>
      </c>
      <c r="AV343" s="64">
        <f t="shared" si="531"/>
        <v>0</v>
      </c>
      <c r="AW343" s="64">
        <f t="shared" si="532"/>
        <v>0</v>
      </c>
      <c r="AX343" s="64">
        <f t="shared" si="533"/>
        <v>0</v>
      </c>
      <c r="AY343" s="66" t="s">
        <v>1662</v>
      </c>
      <c r="AZ343" s="66" t="s">
        <v>1690</v>
      </c>
      <c r="BA343" s="39" t="s">
        <v>1717</v>
      </c>
      <c r="BC343" s="64">
        <f t="shared" si="534"/>
        <v>0</v>
      </c>
      <c r="BD343" s="64">
        <f t="shared" si="535"/>
        <v>0</v>
      </c>
      <c r="BE343" s="64">
        <v>0</v>
      </c>
      <c r="BF343" s="64">
        <f t="shared" si="536"/>
        <v>0</v>
      </c>
      <c r="BH343" s="69">
        <f t="shared" si="537"/>
        <v>0</v>
      </c>
      <c r="BI343" s="69">
        <f t="shared" si="538"/>
        <v>0</v>
      </c>
      <c r="BJ343" s="69">
        <f t="shared" si="539"/>
        <v>0</v>
      </c>
      <c r="BK343" s="69" t="s">
        <v>1726</v>
      </c>
      <c r="BL343" s="64">
        <v>91</v>
      </c>
    </row>
    <row r="344" spans="1:64" s="38" customFormat="1" ht="19.5" customHeight="1">
      <c r="A344" s="67" t="s">
        <v>296</v>
      </c>
      <c r="B344" s="68" t="s">
        <v>520</v>
      </c>
      <c r="C344" s="68" t="s">
        <v>826</v>
      </c>
      <c r="D344" s="144" t="s">
        <v>1357</v>
      </c>
      <c r="E344" s="145"/>
      <c r="F344" s="68" t="s">
        <v>1583</v>
      </c>
      <c r="G344" s="69">
        <v>1</v>
      </c>
      <c r="H344" s="69">
        <v>0</v>
      </c>
      <c r="I344" s="69">
        <f t="shared" si="516"/>
        <v>0</v>
      </c>
      <c r="J344" s="69">
        <f t="shared" si="517"/>
        <v>0</v>
      </c>
      <c r="K344" s="69">
        <f t="shared" si="518"/>
        <v>0</v>
      </c>
      <c r="L344" s="69">
        <v>0</v>
      </c>
      <c r="M344" s="69">
        <f t="shared" si="519"/>
        <v>0</v>
      </c>
      <c r="N344" s="70"/>
      <c r="O344" s="54"/>
      <c r="Z344" s="64">
        <f t="shared" si="520"/>
        <v>0</v>
      </c>
      <c r="AB344" s="64">
        <f t="shared" si="521"/>
        <v>0</v>
      </c>
      <c r="AC344" s="64">
        <f t="shared" si="522"/>
        <v>0</v>
      </c>
      <c r="AD344" s="64">
        <f t="shared" si="523"/>
        <v>0</v>
      </c>
      <c r="AE344" s="64">
        <f t="shared" si="524"/>
        <v>0</v>
      </c>
      <c r="AF344" s="64">
        <f t="shared" si="525"/>
        <v>0</v>
      </c>
      <c r="AG344" s="64">
        <f t="shared" si="526"/>
        <v>0</v>
      </c>
      <c r="AH344" s="64">
        <f t="shared" si="527"/>
        <v>0</v>
      </c>
      <c r="AI344" s="39" t="s">
        <v>520</v>
      </c>
      <c r="AJ344" s="69">
        <f t="shared" si="528"/>
        <v>0</v>
      </c>
      <c r="AK344" s="69">
        <f t="shared" si="529"/>
        <v>0</v>
      </c>
      <c r="AL344" s="69">
        <f t="shared" si="530"/>
        <v>0</v>
      </c>
      <c r="AN344" s="64">
        <v>21</v>
      </c>
      <c r="AO344" s="64">
        <f>H344*1</f>
        <v>0</v>
      </c>
      <c r="AP344" s="64">
        <f>H344*(1-1)</f>
        <v>0</v>
      </c>
      <c r="AQ344" s="71" t="s">
        <v>7</v>
      </c>
      <c r="AV344" s="64">
        <f t="shared" si="531"/>
        <v>0</v>
      </c>
      <c r="AW344" s="64">
        <f t="shared" si="532"/>
        <v>0</v>
      </c>
      <c r="AX344" s="64">
        <f t="shared" si="533"/>
        <v>0</v>
      </c>
      <c r="AY344" s="66" t="s">
        <v>1662</v>
      </c>
      <c r="AZ344" s="66" t="s">
        <v>1690</v>
      </c>
      <c r="BA344" s="39" t="s">
        <v>1717</v>
      </c>
      <c r="BC344" s="64">
        <f t="shared" si="534"/>
        <v>0</v>
      </c>
      <c r="BD344" s="64">
        <f t="shared" si="535"/>
        <v>0</v>
      </c>
      <c r="BE344" s="64">
        <v>0</v>
      </c>
      <c r="BF344" s="64">
        <f t="shared" si="536"/>
        <v>0</v>
      </c>
      <c r="BH344" s="69">
        <f t="shared" si="537"/>
        <v>0</v>
      </c>
      <c r="BI344" s="69">
        <f t="shared" si="538"/>
        <v>0</v>
      </c>
      <c r="BJ344" s="69">
        <f t="shared" si="539"/>
        <v>0</v>
      </c>
      <c r="BK344" s="69" t="s">
        <v>1726</v>
      </c>
      <c r="BL344" s="64">
        <v>91</v>
      </c>
    </row>
    <row r="345" spans="1:64" s="38" customFormat="1" ht="19.5" customHeight="1">
      <c r="A345" s="67" t="s">
        <v>297</v>
      </c>
      <c r="B345" s="68" t="s">
        <v>520</v>
      </c>
      <c r="C345" s="68" t="s">
        <v>827</v>
      </c>
      <c r="D345" s="144" t="s">
        <v>1358</v>
      </c>
      <c r="E345" s="145"/>
      <c r="F345" s="68" t="s">
        <v>1583</v>
      </c>
      <c r="G345" s="69">
        <v>2</v>
      </c>
      <c r="H345" s="69">
        <v>0</v>
      </c>
      <c r="I345" s="69">
        <f t="shared" si="516"/>
        <v>0</v>
      </c>
      <c r="J345" s="69">
        <f t="shared" si="517"/>
        <v>0</v>
      </c>
      <c r="K345" s="69">
        <f t="shared" si="518"/>
        <v>0</v>
      </c>
      <c r="L345" s="69">
        <v>0</v>
      </c>
      <c r="M345" s="69">
        <f t="shared" si="519"/>
        <v>0</v>
      </c>
      <c r="N345" s="70"/>
      <c r="O345" s="54"/>
      <c r="Z345" s="64">
        <f t="shared" si="520"/>
        <v>0</v>
      </c>
      <c r="AB345" s="64">
        <f t="shared" si="521"/>
        <v>0</v>
      </c>
      <c r="AC345" s="64">
        <f t="shared" si="522"/>
        <v>0</v>
      </c>
      <c r="AD345" s="64">
        <f t="shared" si="523"/>
        <v>0</v>
      </c>
      <c r="AE345" s="64">
        <f t="shared" si="524"/>
        <v>0</v>
      </c>
      <c r="AF345" s="64">
        <f t="shared" si="525"/>
        <v>0</v>
      </c>
      <c r="AG345" s="64">
        <f t="shared" si="526"/>
        <v>0</v>
      </c>
      <c r="AH345" s="64">
        <f t="shared" si="527"/>
        <v>0</v>
      </c>
      <c r="AI345" s="39" t="s">
        <v>520</v>
      </c>
      <c r="AJ345" s="69">
        <f t="shared" si="528"/>
        <v>0</v>
      </c>
      <c r="AK345" s="69">
        <f t="shared" si="529"/>
        <v>0</v>
      </c>
      <c r="AL345" s="69">
        <f t="shared" si="530"/>
        <v>0</v>
      </c>
      <c r="AN345" s="64">
        <v>21</v>
      </c>
      <c r="AO345" s="64">
        <f>H345*1</f>
        <v>0</v>
      </c>
      <c r="AP345" s="64">
        <f>H345*(1-1)</f>
        <v>0</v>
      </c>
      <c r="AQ345" s="71" t="s">
        <v>7</v>
      </c>
      <c r="AV345" s="64">
        <f t="shared" si="531"/>
        <v>0</v>
      </c>
      <c r="AW345" s="64">
        <f t="shared" si="532"/>
        <v>0</v>
      </c>
      <c r="AX345" s="64">
        <f t="shared" si="533"/>
        <v>0</v>
      </c>
      <c r="AY345" s="66" t="s">
        <v>1662</v>
      </c>
      <c r="AZ345" s="66" t="s">
        <v>1690</v>
      </c>
      <c r="BA345" s="39" t="s">
        <v>1717</v>
      </c>
      <c r="BC345" s="64">
        <f t="shared" si="534"/>
        <v>0</v>
      </c>
      <c r="BD345" s="64">
        <f t="shared" si="535"/>
        <v>0</v>
      </c>
      <c r="BE345" s="64">
        <v>0</v>
      </c>
      <c r="BF345" s="64">
        <f t="shared" si="536"/>
        <v>0</v>
      </c>
      <c r="BH345" s="69">
        <f t="shared" si="537"/>
        <v>0</v>
      </c>
      <c r="BI345" s="69">
        <f t="shared" si="538"/>
        <v>0</v>
      </c>
      <c r="BJ345" s="69">
        <f t="shared" si="539"/>
        <v>0</v>
      </c>
      <c r="BK345" s="69" t="s">
        <v>1726</v>
      </c>
      <c r="BL345" s="64">
        <v>91</v>
      </c>
    </row>
    <row r="346" spans="1:64" s="38" customFormat="1" ht="19.5" customHeight="1">
      <c r="A346" s="60" t="s">
        <v>298</v>
      </c>
      <c r="B346" s="61" t="s">
        <v>520</v>
      </c>
      <c r="C346" s="61" t="s">
        <v>828</v>
      </c>
      <c r="D346" s="142" t="s">
        <v>1359</v>
      </c>
      <c r="E346" s="143"/>
      <c r="F346" s="61" t="s">
        <v>1584</v>
      </c>
      <c r="G346" s="62">
        <v>6.5</v>
      </c>
      <c r="H346" s="62">
        <v>0</v>
      </c>
      <c r="I346" s="62">
        <f t="shared" si="516"/>
        <v>0</v>
      </c>
      <c r="J346" s="62">
        <f t="shared" si="517"/>
        <v>0</v>
      </c>
      <c r="K346" s="62">
        <f t="shared" si="518"/>
        <v>0</v>
      </c>
      <c r="L346" s="62">
        <v>0</v>
      </c>
      <c r="M346" s="62">
        <f t="shared" si="519"/>
        <v>0</v>
      </c>
      <c r="N346" s="63"/>
      <c r="O346" s="54"/>
      <c r="Z346" s="64">
        <f t="shared" si="520"/>
        <v>0</v>
      </c>
      <c r="AB346" s="64">
        <f t="shared" si="521"/>
        <v>0</v>
      </c>
      <c r="AC346" s="64">
        <f t="shared" si="522"/>
        <v>0</v>
      </c>
      <c r="AD346" s="64">
        <f t="shared" si="523"/>
        <v>0</v>
      </c>
      <c r="AE346" s="64">
        <f t="shared" si="524"/>
        <v>0</v>
      </c>
      <c r="AF346" s="64">
        <f t="shared" si="525"/>
        <v>0</v>
      </c>
      <c r="AG346" s="64">
        <f t="shared" si="526"/>
        <v>0</v>
      </c>
      <c r="AH346" s="64">
        <f t="shared" si="527"/>
        <v>0</v>
      </c>
      <c r="AI346" s="39" t="s">
        <v>520</v>
      </c>
      <c r="AJ346" s="62">
        <f t="shared" si="528"/>
        <v>0</v>
      </c>
      <c r="AK346" s="62">
        <f t="shared" si="529"/>
        <v>0</v>
      </c>
      <c r="AL346" s="62">
        <f t="shared" si="530"/>
        <v>0</v>
      </c>
      <c r="AN346" s="64">
        <v>21</v>
      </c>
      <c r="AO346" s="64">
        <f aca="true" t="shared" si="540" ref="AO346:AO351">H346*0</f>
        <v>0</v>
      </c>
      <c r="AP346" s="64">
        <f aca="true" t="shared" si="541" ref="AP346:AP351">H346*(1-0)</f>
        <v>0</v>
      </c>
      <c r="AQ346" s="65" t="s">
        <v>7</v>
      </c>
      <c r="AV346" s="64">
        <f t="shared" si="531"/>
        <v>0</v>
      </c>
      <c r="AW346" s="64">
        <f t="shared" si="532"/>
        <v>0</v>
      </c>
      <c r="AX346" s="64">
        <f t="shared" si="533"/>
        <v>0</v>
      </c>
      <c r="AY346" s="66" t="s">
        <v>1662</v>
      </c>
      <c r="AZ346" s="66" t="s">
        <v>1690</v>
      </c>
      <c r="BA346" s="39" t="s">
        <v>1717</v>
      </c>
      <c r="BC346" s="64">
        <f t="shared" si="534"/>
        <v>0</v>
      </c>
      <c r="BD346" s="64">
        <f t="shared" si="535"/>
        <v>0</v>
      </c>
      <c r="BE346" s="64">
        <v>0</v>
      </c>
      <c r="BF346" s="64">
        <f t="shared" si="536"/>
        <v>0</v>
      </c>
      <c r="BH346" s="62">
        <f t="shared" si="537"/>
        <v>0</v>
      </c>
      <c r="BI346" s="62">
        <f t="shared" si="538"/>
        <v>0</v>
      </c>
      <c r="BJ346" s="62">
        <f t="shared" si="539"/>
        <v>0</v>
      </c>
      <c r="BK346" s="62" t="s">
        <v>1725</v>
      </c>
      <c r="BL346" s="64">
        <v>91</v>
      </c>
    </row>
    <row r="347" spans="1:64" s="38" customFormat="1" ht="19.5" customHeight="1">
      <c r="A347" s="60" t="s">
        <v>299</v>
      </c>
      <c r="B347" s="61" t="s">
        <v>520</v>
      </c>
      <c r="C347" s="61" t="s">
        <v>829</v>
      </c>
      <c r="D347" s="142" t="s">
        <v>1360</v>
      </c>
      <c r="E347" s="143"/>
      <c r="F347" s="61" t="s">
        <v>1583</v>
      </c>
      <c r="G347" s="62">
        <v>1</v>
      </c>
      <c r="H347" s="62">
        <v>0</v>
      </c>
      <c r="I347" s="62">
        <f t="shared" si="516"/>
        <v>0</v>
      </c>
      <c r="J347" s="62">
        <f t="shared" si="517"/>
        <v>0</v>
      </c>
      <c r="K347" s="62">
        <f t="shared" si="518"/>
        <v>0</v>
      </c>
      <c r="L347" s="62">
        <v>0</v>
      </c>
      <c r="M347" s="62">
        <f t="shared" si="519"/>
        <v>0</v>
      </c>
      <c r="N347" s="63"/>
      <c r="O347" s="54"/>
      <c r="Z347" s="64">
        <f t="shared" si="520"/>
        <v>0</v>
      </c>
      <c r="AB347" s="64">
        <f t="shared" si="521"/>
        <v>0</v>
      </c>
      <c r="AC347" s="64">
        <f t="shared" si="522"/>
        <v>0</v>
      </c>
      <c r="AD347" s="64">
        <f t="shared" si="523"/>
        <v>0</v>
      </c>
      <c r="AE347" s="64">
        <f t="shared" si="524"/>
        <v>0</v>
      </c>
      <c r="AF347" s="64">
        <f t="shared" si="525"/>
        <v>0</v>
      </c>
      <c r="AG347" s="64">
        <f t="shared" si="526"/>
        <v>0</v>
      </c>
      <c r="AH347" s="64">
        <f t="shared" si="527"/>
        <v>0</v>
      </c>
      <c r="AI347" s="39" t="s">
        <v>520</v>
      </c>
      <c r="AJ347" s="62">
        <f t="shared" si="528"/>
        <v>0</v>
      </c>
      <c r="AK347" s="62">
        <f t="shared" si="529"/>
        <v>0</v>
      </c>
      <c r="AL347" s="62">
        <f t="shared" si="530"/>
        <v>0</v>
      </c>
      <c r="AN347" s="64">
        <v>21</v>
      </c>
      <c r="AO347" s="64">
        <f t="shared" si="540"/>
        <v>0</v>
      </c>
      <c r="AP347" s="64">
        <f t="shared" si="541"/>
        <v>0</v>
      </c>
      <c r="AQ347" s="65" t="s">
        <v>7</v>
      </c>
      <c r="AV347" s="64">
        <f t="shared" si="531"/>
        <v>0</v>
      </c>
      <c r="AW347" s="64">
        <f t="shared" si="532"/>
        <v>0</v>
      </c>
      <c r="AX347" s="64">
        <f t="shared" si="533"/>
        <v>0</v>
      </c>
      <c r="AY347" s="66" t="s">
        <v>1662</v>
      </c>
      <c r="AZ347" s="66" t="s">
        <v>1690</v>
      </c>
      <c r="BA347" s="39" t="s">
        <v>1717</v>
      </c>
      <c r="BC347" s="64">
        <f t="shared" si="534"/>
        <v>0</v>
      </c>
      <c r="BD347" s="64">
        <f t="shared" si="535"/>
        <v>0</v>
      </c>
      <c r="BE347" s="64">
        <v>0</v>
      </c>
      <c r="BF347" s="64">
        <f t="shared" si="536"/>
        <v>0</v>
      </c>
      <c r="BH347" s="62">
        <f t="shared" si="537"/>
        <v>0</v>
      </c>
      <c r="BI347" s="62">
        <f t="shared" si="538"/>
        <v>0</v>
      </c>
      <c r="BJ347" s="62">
        <f t="shared" si="539"/>
        <v>0</v>
      </c>
      <c r="BK347" s="62" t="s">
        <v>1725</v>
      </c>
      <c r="BL347" s="64">
        <v>91</v>
      </c>
    </row>
    <row r="348" spans="1:64" s="38" customFormat="1" ht="19.5" customHeight="1">
      <c r="A348" s="60" t="s">
        <v>300</v>
      </c>
      <c r="B348" s="61" t="s">
        <v>520</v>
      </c>
      <c r="C348" s="61" t="s">
        <v>830</v>
      </c>
      <c r="D348" s="142" t="s">
        <v>1361</v>
      </c>
      <c r="E348" s="143"/>
      <c r="F348" s="61" t="s">
        <v>1584</v>
      </c>
      <c r="G348" s="62">
        <v>100.3</v>
      </c>
      <c r="H348" s="62">
        <v>0</v>
      </c>
      <c r="I348" s="62">
        <f t="shared" si="516"/>
        <v>0</v>
      </c>
      <c r="J348" s="62">
        <f t="shared" si="517"/>
        <v>0</v>
      </c>
      <c r="K348" s="62">
        <f t="shared" si="518"/>
        <v>0</v>
      </c>
      <c r="L348" s="62">
        <v>0</v>
      </c>
      <c r="M348" s="62">
        <f t="shared" si="519"/>
        <v>0</v>
      </c>
      <c r="N348" s="63"/>
      <c r="O348" s="54"/>
      <c r="Z348" s="64">
        <f t="shared" si="520"/>
        <v>0</v>
      </c>
      <c r="AB348" s="64">
        <f t="shared" si="521"/>
        <v>0</v>
      </c>
      <c r="AC348" s="64">
        <f t="shared" si="522"/>
        <v>0</v>
      </c>
      <c r="AD348" s="64">
        <f t="shared" si="523"/>
        <v>0</v>
      </c>
      <c r="AE348" s="64">
        <f t="shared" si="524"/>
        <v>0</v>
      </c>
      <c r="AF348" s="64">
        <f t="shared" si="525"/>
        <v>0</v>
      </c>
      <c r="AG348" s="64">
        <f t="shared" si="526"/>
        <v>0</v>
      </c>
      <c r="AH348" s="64">
        <f t="shared" si="527"/>
        <v>0</v>
      </c>
      <c r="AI348" s="39" t="s">
        <v>520</v>
      </c>
      <c r="AJ348" s="62">
        <f t="shared" si="528"/>
        <v>0</v>
      </c>
      <c r="AK348" s="62">
        <f t="shared" si="529"/>
        <v>0</v>
      </c>
      <c r="AL348" s="62">
        <f t="shared" si="530"/>
        <v>0</v>
      </c>
      <c r="AN348" s="64">
        <v>21</v>
      </c>
      <c r="AO348" s="64">
        <f t="shared" si="540"/>
        <v>0</v>
      </c>
      <c r="AP348" s="64">
        <f t="shared" si="541"/>
        <v>0</v>
      </c>
      <c r="AQ348" s="65" t="s">
        <v>7</v>
      </c>
      <c r="AV348" s="64">
        <f t="shared" si="531"/>
        <v>0</v>
      </c>
      <c r="AW348" s="64">
        <f t="shared" si="532"/>
        <v>0</v>
      </c>
      <c r="AX348" s="64">
        <f t="shared" si="533"/>
        <v>0</v>
      </c>
      <c r="AY348" s="66" t="s">
        <v>1662</v>
      </c>
      <c r="AZ348" s="66" t="s">
        <v>1690</v>
      </c>
      <c r="BA348" s="39" t="s">
        <v>1717</v>
      </c>
      <c r="BC348" s="64">
        <f t="shared" si="534"/>
        <v>0</v>
      </c>
      <c r="BD348" s="64">
        <f t="shared" si="535"/>
        <v>0</v>
      </c>
      <c r="BE348" s="64">
        <v>0</v>
      </c>
      <c r="BF348" s="64">
        <f t="shared" si="536"/>
        <v>0</v>
      </c>
      <c r="BH348" s="62">
        <f t="shared" si="537"/>
        <v>0</v>
      </c>
      <c r="BI348" s="62">
        <f t="shared" si="538"/>
        <v>0</v>
      </c>
      <c r="BJ348" s="62">
        <f t="shared" si="539"/>
        <v>0</v>
      </c>
      <c r="BK348" s="62" t="s">
        <v>1725</v>
      </c>
      <c r="BL348" s="64">
        <v>91</v>
      </c>
    </row>
    <row r="349" spans="1:64" s="38" customFormat="1" ht="19.5" customHeight="1">
      <c r="A349" s="60" t="s">
        <v>301</v>
      </c>
      <c r="B349" s="61" t="s">
        <v>520</v>
      </c>
      <c r="C349" s="61" t="s">
        <v>831</v>
      </c>
      <c r="D349" s="142" t="s">
        <v>1362</v>
      </c>
      <c r="E349" s="143"/>
      <c r="F349" s="61" t="s">
        <v>1583</v>
      </c>
      <c r="G349" s="62">
        <v>28.927</v>
      </c>
      <c r="H349" s="62">
        <v>0</v>
      </c>
      <c r="I349" s="62">
        <f t="shared" si="516"/>
        <v>0</v>
      </c>
      <c r="J349" s="62">
        <f t="shared" si="517"/>
        <v>0</v>
      </c>
      <c r="K349" s="62">
        <f t="shared" si="518"/>
        <v>0</v>
      </c>
      <c r="L349" s="62">
        <v>0</v>
      </c>
      <c r="M349" s="62">
        <f t="shared" si="519"/>
        <v>0</v>
      </c>
      <c r="N349" s="63"/>
      <c r="O349" s="54"/>
      <c r="Z349" s="64">
        <f t="shared" si="520"/>
        <v>0</v>
      </c>
      <c r="AB349" s="64">
        <f t="shared" si="521"/>
        <v>0</v>
      </c>
      <c r="AC349" s="64">
        <f t="shared" si="522"/>
        <v>0</v>
      </c>
      <c r="AD349" s="64">
        <f t="shared" si="523"/>
        <v>0</v>
      </c>
      <c r="AE349" s="64">
        <f t="shared" si="524"/>
        <v>0</v>
      </c>
      <c r="AF349" s="64">
        <f t="shared" si="525"/>
        <v>0</v>
      </c>
      <c r="AG349" s="64">
        <f t="shared" si="526"/>
        <v>0</v>
      </c>
      <c r="AH349" s="64">
        <f t="shared" si="527"/>
        <v>0</v>
      </c>
      <c r="AI349" s="39" t="s">
        <v>520</v>
      </c>
      <c r="AJ349" s="62">
        <f t="shared" si="528"/>
        <v>0</v>
      </c>
      <c r="AK349" s="62">
        <f t="shared" si="529"/>
        <v>0</v>
      </c>
      <c r="AL349" s="62">
        <f t="shared" si="530"/>
        <v>0</v>
      </c>
      <c r="AN349" s="64">
        <v>21</v>
      </c>
      <c r="AO349" s="64">
        <f t="shared" si="540"/>
        <v>0</v>
      </c>
      <c r="AP349" s="64">
        <f t="shared" si="541"/>
        <v>0</v>
      </c>
      <c r="AQ349" s="65" t="s">
        <v>7</v>
      </c>
      <c r="AV349" s="64">
        <f t="shared" si="531"/>
        <v>0</v>
      </c>
      <c r="AW349" s="64">
        <f t="shared" si="532"/>
        <v>0</v>
      </c>
      <c r="AX349" s="64">
        <f t="shared" si="533"/>
        <v>0</v>
      </c>
      <c r="AY349" s="66" t="s">
        <v>1662</v>
      </c>
      <c r="AZ349" s="66" t="s">
        <v>1690</v>
      </c>
      <c r="BA349" s="39" t="s">
        <v>1717</v>
      </c>
      <c r="BC349" s="64">
        <f t="shared" si="534"/>
        <v>0</v>
      </c>
      <c r="BD349" s="64">
        <f t="shared" si="535"/>
        <v>0</v>
      </c>
      <c r="BE349" s="64">
        <v>0</v>
      </c>
      <c r="BF349" s="64">
        <f t="shared" si="536"/>
        <v>0</v>
      </c>
      <c r="BH349" s="62">
        <f t="shared" si="537"/>
        <v>0</v>
      </c>
      <c r="BI349" s="62">
        <f t="shared" si="538"/>
        <v>0</v>
      </c>
      <c r="BJ349" s="62">
        <f t="shared" si="539"/>
        <v>0</v>
      </c>
      <c r="BK349" s="62" t="s">
        <v>1725</v>
      </c>
      <c r="BL349" s="64">
        <v>91</v>
      </c>
    </row>
    <row r="350" spans="1:64" s="38" customFormat="1" ht="19.5" customHeight="1">
      <c r="A350" s="60" t="s">
        <v>302</v>
      </c>
      <c r="B350" s="61" t="s">
        <v>520</v>
      </c>
      <c r="C350" s="61" t="s">
        <v>832</v>
      </c>
      <c r="D350" s="142" t="s">
        <v>1363</v>
      </c>
      <c r="E350" s="143"/>
      <c r="F350" s="61" t="s">
        <v>1583</v>
      </c>
      <c r="G350" s="62">
        <v>72.522</v>
      </c>
      <c r="H350" s="62">
        <v>0</v>
      </c>
      <c r="I350" s="62">
        <f t="shared" si="516"/>
        <v>0</v>
      </c>
      <c r="J350" s="62">
        <f t="shared" si="517"/>
        <v>0</v>
      </c>
      <c r="K350" s="62">
        <f t="shared" si="518"/>
        <v>0</v>
      </c>
      <c r="L350" s="62">
        <v>0</v>
      </c>
      <c r="M350" s="62">
        <f t="shared" si="519"/>
        <v>0</v>
      </c>
      <c r="N350" s="63"/>
      <c r="O350" s="54"/>
      <c r="Z350" s="64">
        <f t="shared" si="520"/>
        <v>0</v>
      </c>
      <c r="AB350" s="64">
        <f t="shared" si="521"/>
        <v>0</v>
      </c>
      <c r="AC350" s="64">
        <f t="shared" si="522"/>
        <v>0</v>
      </c>
      <c r="AD350" s="64">
        <f t="shared" si="523"/>
        <v>0</v>
      </c>
      <c r="AE350" s="64">
        <f t="shared" si="524"/>
        <v>0</v>
      </c>
      <c r="AF350" s="64">
        <f t="shared" si="525"/>
        <v>0</v>
      </c>
      <c r="AG350" s="64">
        <f t="shared" si="526"/>
        <v>0</v>
      </c>
      <c r="AH350" s="64">
        <f t="shared" si="527"/>
        <v>0</v>
      </c>
      <c r="AI350" s="39" t="s">
        <v>520</v>
      </c>
      <c r="AJ350" s="62">
        <f t="shared" si="528"/>
        <v>0</v>
      </c>
      <c r="AK350" s="62">
        <f t="shared" si="529"/>
        <v>0</v>
      </c>
      <c r="AL350" s="62">
        <f t="shared" si="530"/>
        <v>0</v>
      </c>
      <c r="AN350" s="64">
        <v>21</v>
      </c>
      <c r="AO350" s="64">
        <f t="shared" si="540"/>
        <v>0</v>
      </c>
      <c r="AP350" s="64">
        <f t="shared" si="541"/>
        <v>0</v>
      </c>
      <c r="AQ350" s="65" t="s">
        <v>7</v>
      </c>
      <c r="AV350" s="64">
        <f t="shared" si="531"/>
        <v>0</v>
      </c>
      <c r="AW350" s="64">
        <f t="shared" si="532"/>
        <v>0</v>
      </c>
      <c r="AX350" s="64">
        <f t="shared" si="533"/>
        <v>0</v>
      </c>
      <c r="AY350" s="66" t="s">
        <v>1662</v>
      </c>
      <c r="AZ350" s="66" t="s">
        <v>1690</v>
      </c>
      <c r="BA350" s="39" t="s">
        <v>1717</v>
      </c>
      <c r="BC350" s="64">
        <f t="shared" si="534"/>
        <v>0</v>
      </c>
      <c r="BD350" s="64">
        <f t="shared" si="535"/>
        <v>0</v>
      </c>
      <c r="BE350" s="64">
        <v>0</v>
      </c>
      <c r="BF350" s="64">
        <f t="shared" si="536"/>
        <v>0</v>
      </c>
      <c r="BH350" s="62">
        <f t="shared" si="537"/>
        <v>0</v>
      </c>
      <c r="BI350" s="62">
        <f t="shared" si="538"/>
        <v>0</v>
      </c>
      <c r="BJ350" s="62">
        <f t="shared" si="539"/>
        <v>0</v>
      </c>
      <c r="BK350" s="62" t="s">
        <v>1725</v>
      </c>
      <c r="BL350" s="64">
        <v>91</v>
      </c>
    </row>
    <row r="351" spans="1:64" s="38" customFormat="1" ht="19.5" customHeight="1">
      <c r="A351" s="60" t="s">
        <v>303</v>
      </c>
      <c r="B351" s="61" t="s">
        <v>520</v>
      </c>
      <c r="C351" s="61" t="s">
        <v>833</v>
      </c>
      <c r="D351" s="142" t="s">
        <v>1364</v>
      </c>
      <c r="E351" s="143"/>
      <c r="F351" s="61" t="s">
        <v>1584</v>
      </c>
      <c r="G351" s="62">
        <v>3</v>
      </c>
      <c r="H351" s="62">
        <v>0</v>
      </c>
      <c r="I351" s="62">
        <f t="shared" si="516"/>
        <v>0</v>
      </c>
      <c r="J351" s="62">
        <f t="shared" si="517"/>
        <v>0</v>
      </c>
      <c r="K351" s="62">
        <f t="shared" si="518"/>
        <v>0</v>
      </c>
      <c r="L351" s="62">
        <v>0</v>
      </c>
      <c r="M351" s="62">
        <f t="shared" si="519"/>
        <v>0</v>
      </c>
      <c r="N351" s="63"/>
      <c r="O351" s="54"/>
      <c r="Z351" s="64">
        <f t="shared" si="520"/>
        <v>0</v>
      </c>
      <c r="AB351" s="64">
        <f t="shared" si="521"/>
        <v>0</v>
      </c>
      <c r="AC351" s="64">
        <f t="shared" si="522"/>
        <v>0</v>
      </c>
      <c r="AD351" s="64">
        <f t="shared" si="523"/>
        <v>0</v>
      </c>
      <c r="AE351" s="64">
        <f t="shared" si="524"/>
        <v>0</v>
      </c>
      <c r="AF351" s="64">
        <f t="shared" si="525"/>
        <v>0</v>
      </c>
      <c r="AG351" s="64">
        <f t="shared" si="526"/>
        <v>0</v>
      </c>
      <c r="AH351" s="64">
        <f t="shared" si="527"/>
        <v>0</v>
      </c>
      <c r="AI351" s="39" t="s">
        <v>520</v>
      </c>
      <c r="AJ351" s="62">
        <f t="shared" si="528"/>
        <v>0</v>
      </c>
      <c r="AK351" s="62">
        <f t="shared" si="529"/>
        <v>0</v>
      </c>
      <c r="AL351" s="62">
        <f t="shared" si="530"/>
        <v>0</v>
      </c>
      <c r="AN351" s="64">
        <v>21</v>
      </c>
      <c r="AO351" s="64">
        <f t="shared" si="540"/>
        <v>0</v>
      </c>
      <c r="AP351" s="64">
        <f t="shared" si="541"/>
        <v>0</v>
      </c>
      <c r="AQ351" s="65" t="s">
        <v>7</v>
      </c>
      <c r="AV351" s="64">
        <f t="shared" si="531"/>
        <v>0</v>
      </c>
      <c r="AW351" s="64">
        <f t="shared" si="532"/>
        <v>0</v>
      </c>
      <c r="AX351" s="64">
        <f t="shared" si="533"/>
        <v>0</v>
      </c>
      <c r="AY351" s="66" t="s">
        <v>1662</v>
      </c>
      <c r="AZ351" s="66" t="s">
        <v>1690</v>
      </c>
      <c r="BA351" s="39" t="s">
        <v>1717</v>
      </c>
      <c r="BC351" s="64">
        <f t="shared" si="534"/>
        <v>0</v>
      </c>
      <c r="BD351" s="64">
        <f t="shared" si="535"/>
        <v>0</v>
      </c>
      <c r="BE351" s="64">
        <v>0</v>
      </c>
      <c r="BF351" s="64">
        <f t="shared" si="536"/>
        <v>0</v>
      </c>
      <c r="BH351" s="62">
        <f t="shared" si="537"/>
        <v>0</v>
      </c>
      <c r="BI351" s="62">
        <f t="shared" si="538"/>
        <v>0</v>
      </c>
      <c r="BJ351" s="62">
        <f t="shared" si="539"/>
        <v>0</v>
      </c>
      <c r="BK351" s="62" t="s">
        <v>1725</v>
      </c>
      <c r="BL351" s="64">
        <v>91</v>
      </c>
    </row>
    <row r="352" spans="1:64" s="38" customFormat="1" ht="19.5" customHeight="1">
      <c r="A352" s="67" t="s">
        <v>304</v>
      </c>
      <c r="B352" s="68" t="s">
        <v>520</v>
      </c>
      <c r="C352" s="68" t="s">
        <v>834</v>
      </c>
      <c r="D352" s="144" t="s">
        <v>1365</v>
      </c>
      <c r="E352" s="145"/>
      <c r="F352" s="68" t="s">
        <v>1583</v>
      </c>
      <c r="G352" s="69">
        <v>3.03</v>
      </c>
      <c r="H352" s="69">
        <v>0</v>
      </c>
      <c r="I352" s="69">
        <f t="shared" si="516"/>
        <v>0</v>
      </c>
      <c r="J352" s="69">
        <f t="shared" si="517"/>
        <v>0</v>
      </c>
      <c r="K352" s="69">
        <f t="shared" si="518"/>
        <v>0</v>
      </c>
      <c r="L352" s="69">
        <v>0</v>
      </c>
      <c r="M352" s="69">
        <f t="shared" si="519"/>
        <v>0</v>
      </c>
      <c r="N352" s="70"/>
      <c r="O352" s="54"/>
      <c r="Z352" s="64">
        <f t="shared" si="520"/>
        <v>0</v>
      </c>
      <c r="AB352" s="64">
        <f t="shared" si="521"/>
        <v>0</v>
      </c>
      <c r="AC352" s="64">
        <f t="shared" si="522"/>
        <v>0</v>
      </c>
      <c r="AD352" s="64">
        <f t="shared" si="523"/>
        <v>0</v>
      </c>
      <c r="AE352" s="64">
        <f t="shared" si="524"/>
        <v>0</v>
      </c>
      <c r="AF352" s="64">
        <f t="shared" si="525"/>
        <v>0</v>
      </c>
      <c r="AG352" s="64">
        <f t="shared" si="526"/>
        <v>0</v>
      </c>
      <c r="AH352" s="64">
        <f t="shared" si="527"/>
        <v>0</v>
      </c>
      <c r="AI352" s="39" t="s">
        <v>520</v>
      </c>
      <c r="AJ352" s="69">
        <f t="shared" si="528"/>
        <v>0</v>
      </c>
      <c r="AK352" s="69">
        <f t="shared" si="529"/>
        <v>0</v>
      </c>
      <c r="AL352" s="69">
        <f t="shared" si="530"/>
        <v>0</v>
      </c>
      <c r="AN352" s="64">
        <v>21</v>
      </c>
      <c r="AO352" s="64">
        <f>H352*1</f>
        <v>0</v>
      </c>
      <c r="AP352" s="64">
        <f>H352*(1-1)</f>
        <v>0</v>
      </c>
      <c r="AQ352" s="71" t="s">
        <v>7</v>
      </c>
      <c r="AV352" s="64">
        <f t="shared" si="531"/>
        <v>0</v>
      </c>
      <c r="AW352" s="64">
        <f t="shared" si="532"/>
        <v>0</v>
      </c>
      <c r="AX352" s="64">
        <f t="shared" si="533"/>
        <v>0</v>
      </c>
      <c r="AY352" s="66" t="s">
        <v>1662</v>
      </c>
      <c r="AZ352" s="66" t="s">
        <v>1690</v>
      </c>
      <c r="BA352" s="39" t="s">
        <v>1717</v>
      </c>
      <c r="BC352" s="64">
        <f t="shared" si="534"/>
        <v>0</v>
      </c>
      <c r="BD352" s="64">
        <f t="shared" si="535"/>
        <v>0</v>
      </c>
      <c r="BE352" s="64">
        <v>0</v>
      </c>
      <c r="BF352" s="64">
        <f t="shared" si="536"/>
        <v>0</v>
      </c>
      <c r="BH352" s="69">
        <f t="shared" si="537"/>
        <v>0</v>
      </c>
      <c r="BI352" s="69">
        <f t="shared" si="538"/>
        <v>0</v>
      </c>
      <c r="BJ352" s="69">
        <f t="shared" si="539"/>
        <v>0</v>
      </c>
      <c r="BK352" s="69" t="s">
        <v>1726</v>
      </c>
      <c r="BL352" s="64">
        <v>91</v>
      </c>
    </row>
    <row r="353" spans="1:64" s="38" customFormat="1" ht="19.5" customHeight="1">
      <c r="A353" s="60" t="s">
        <v>305</v>
      </c>
      <c r="B353" s="61" t="s">
        <v>520</v>
      </c>
      <c r="C353" s="61" t="s">
        <v>835</v>
      </c>
      <c r="D353" s="142" t="s">
        <v>1366</v>
      </c>
      <c r="E353" s="143"/>
      <c r="F353" s="61" t="s">
        <v>1581</v>
      </c>
      <c r="G353" s="62">
        <v>22.35893</v>
      </c>
      <c r="H353" s="62">
        <v>0</v>
      </c>
      <c r="I353" s="62">
        <f t="shared" si="516"/>
        <v>0</v>
      </c>
      <c r="J353" s="62">
        <f t="shared" si="517"/>
        <v>0</v>
      </c>
      <c r="K353" s="62">
        <f t="shared" si="518"/>
        <v>0</v>
      </c>
      <c r="L353" s="62">
        <v>0</v>
      </c>
      <c r="M353" s="62">
        <f t="shared" si="519"/>
        <v>0</v>
      </c>
      <c r="N353" s="63"/>
      <c r="O353" s="54"/>
      <c r="Z353" s="64">
        <f t="shared" si="520"/>
        <v>0</v>
      </c>
      <c r="AB353" s="64">
        <f t="shared" si="521"/>
        <v>0</v>
      </c>
      <c r="AC353" s="64">
        <f t="shared" si="522"/>
        <v>0</v>
      </c>
      <c r="AD353" s="64">
        <f t="shared" si="523"/>
        <v>0</v>
      </c>
      <c r="AE353" s="64">
        <f t="shared" si="524"/>
        <v>0</v>
      </c>
      <c r="AF353" s="64">
        <f t="shared" si="525"/>
        <v>0</v>
      </c>
      <c r="AG353" s="64">
        <f t="shared" si="526"/>
        <v>0</v>
      </c>
      <c r="AH353" s="64">
        <f t="shared" si="527"/>
        <v>0</v>
      </c>
      <c r="AI353" s="39" t="s">
        <v>520</v>
      </c>
      <c r="AJ353" s="62">
        <f t="shared" si="528"/>
        <v>0</v>
      </c>
      <c r="AK353" s="62">
        <f t="shared" si="529"/>
        <v>0</v>
      </c>
      <c r="AL353" s="62">
        <f t="shared" si="530"/>
        <v>0</v>
      </c>
      <c r="AN353" s="64">
        <v>21</v>
      </c>
      <c r="AO353" s="64">
        <f>H353*0</f>
        <v>0</v>
      </c>
      <c r="AP353" s="64">
        <f>H353*(1-0)</f>
        <v>0</v>
      </c>
      <c r="AQ353" s="65" t="s">
        <v>7</v>
      </c>
      <c r="AV353" s="64">
        <f t="shared" si="531"/>
        <v>0</v>
      </c>
      <c r="AW353" s="64">
        <f t="shared" si="532"/>
        <v>0</v>
      </c>
      <c r="AX353" s="64">
        <f t="shared" si="533"/>
        <v>0</v>
      </c>
      <c r="AY353" s="66" t="s">
        <v>1662</v>
      </c>
      <c r="AZ353" s="66" t="s">
        <v>1690</v>
      </c>
      <c r="BA353" s="39" t="s">
        <v>1717</v>
      </c>
      <c r="BC353" s="64">
        <f t="shared" si="534"/>
        <v>0</v>
      </c>
      <c r="BD353" s="64">
        <f t="shared" si="535"/>
        <v>0</v>
      </c>
      <c r="BE353" s="64">
        <v>0</v>
      </c>
      <c r="BF353" s="64">
        <f t="shared" si="536"/>
        <v>0</v>
      </c>
      <c r="BH353" s="62">
        <f t="shared" si="537"/>
        <v>0</v>
      </c>
      <c r="BI353" s="62">
        <f t="shared" si="538"/>
        <v>0</v>
      </c>
      <c r="BJ353" s="62">
        <f t="shared" si="539"/>
        <v>0</v>
      </c>
      <c r="BK353" s="62" t="s">
        <v>1725</v>
      </c>
      <c r="BL353" s="64">
        <v>91</v>
      </c>
    </row>
    <row r="354" spans="1:64" s="38" customFormat="1" ht="19.5" customHeight="1">
      <c r="A354" s="60" t="s">
        <v>306</v>
      </c>
      <c r="B354" s="61" t="s">
        <v>520</v>
      </c>
      <c r="C354" s="61" t="s">
        <v>836</v>
      </c>
      <c r="D354" s="142" t="s">
        <v>1367</v>
      </c>
      <c r="E354" s="143"/>
      <c r="F354" s="61" t="s">
        <v>1584</v>
      </c>
      <c r="G354" s="62">
        <v>3</v>
      </c>
      <c r="H354" s="62">
        <v>0</v>
      </c>
      <c r="I354" s="62">
        <f t="shared" si="516"/>
        <v>0</v>
      </c>
      <c r="J354" s="62">
        <f t="shared" si="517"/>
        <v>0</v>
      </c>
      <c r="K354" s="62">
        <f t="shared" si="518"/>
        <v>0</v>
      </c>
      <c r="L354" s="62">
        <v>0</v>
      </c>
      <c r="M354" s="62">
        <f t="shared" si="519"/>
        <v>0</v>
      </c>
      <c r="N354" s="63"/>
      <c r="O354" s="54"/>
      <c r="Z354" s="64">
        <f t="shared" si="520"/>
        <v>0</v>
      </c>
      <c r="AB354" s="64">
        <f t="shared" si="521"/>
        <v>0</v>
      </c>
      <c r="AC354" s="64">
        <f t="shared" si="522"/>
        <v>0</v>
      </c>
      <c r="AD354" s="64">
        <f t="shared" si="523"/>
        <v>0</v>
      </c>
      <c r="AE354" s="64">
        <f t="shared" si="524"/>
        <v>0</v>
      </c>
      <c r="AF354" s="64">
        <f t="shared" si="525"/>
        <v>0</v>
      </c>
      <c r="AG354" s="64">
        <f t="shared" si="526"/>
        <v>0</v>
      </c>
      <c r="AH354" s="64">
        <f t="shared" si="527"/>
        <v>0</v>
      </c>
      <c r="AI354" s="39" t="s">
        <v>520</v>
      </c>
      <c r="AJ354" s="62">
        <f t="shared" si="528"/>
        <v>0</v>
      </c>
      <c r="AK354" s="62">
        <f t="shared" si="529"/>
        <v>0</v>
      </c>
      <c r="AL354" s="62">
        <f t="shared" si="530"/>
        <v>0</v>
      </c>
      <c r="AN354" s="64">
        <v>21</v>
      </c>
      <c r="AO354" s="64">
        <f>H354*0</f>
        <v>0</v>
      </c>
      <c r="AP354" s="64">
        <f>H354*(1-0)</f>
        <v>0</v>
      </c>
      <c r="AQ354" s="65" t="s">
        <v>7</v>
      </c>
      <c r="AV354" s="64">
        <f t="shared" si="531"/>
        <v>0</v>
      </c>
      <c r="AW354" s="64">
        <f t="shared" si="532"/>
        <v>0</v>
      </c>
      <c r="AX354" s="64">
        <f t="shared" si="533"/>
        <v>0</v>
      </c>
      <c r="AY354" s="66" t="s">
        <v>1662</v>
      </c>
      <c r="AZ354" s="66" t="s">
        <v>1690</v>
      </c>
      <c r="BA354" s="39" t="s">
        <v>1717</v>
      </c>
      <c r="BC354" s="64">
        <f t="shared" si="534"/>
        <v>0</v>
      </c>
      <c r="BD354" s="64">
        <f t="shared" si="535"/>
        <v>0</v>
      </c>
      <c r="BE354" s="64">
        <v>0</v>
      </c>
      <c r="BF354" s="64">
        <f t="shared" si="536"/>
        <v>0</v>
      </c>
      <c r="BH354" s="62">
        <f t="shared" si="537"/>
        <v>0</v>
      </c>
      <c r="BI354" s="62">
        <f t="shared" si="538"/>
        <v>0</v>
      </c>
      <c r="BJ354" s="62">
        <f t="shared" si="539"/>
        <v>0</v>
      </c>
      <c r="BK354" s="62" t="s">
        <v>1725</v>
      </c>
      <c r="BL354" s="64">
        <v>91</v>
      </c>
    </row>
    <row r="355" spans="1:47" s="38" customFormat="1" ht="19.5" customHeight="1">
      <c r="A355" s="55"/>
      <c r="B355" s="56" t="s">
        <v>520</v>
      </c>
      <c r="C355" s="56" t="s">
        <v>99</v>
      </c>
      <c r="D355" s="140" t="s">
        <v>1368</v>
      </c>
      <c r="E355" s="141"/>
      <c r="F355" s="57" t="s">
        <v>6</v>
      </c>
      <c r="G355" s="57" t="s">
        <v>6</v>
      </c>
      <c r="H355" s="57" t="s">
        <v>6</v>
      </c>
      <c r="I355" s="58">
        <f>SUM(I356:I362)</f>
        <v>0</v>
      </c>
      <c r="J355" s="58">
        <f>SUM(J356:J362)</f>
        <v>0</v>
      </c>
      <c r="K355" s="58">
        <f>SUM(K356:K362)</f>
        <v>0</v>
      </c>
      <c r="L355" s="39"/>
      <c r="M355" s="58">
        <f>SUM(M356:M362)</f>
        <v>0</v>
      </c>
      <c r="N355" s="59"/>
      <c r="O355" s="54"/>
      <c r="AI355" s="39" t="s">
        <v>520</v>
      </c>
      <c r="AS355" s="58">
        <f>SUM(AJ356:AJ362)</f>
        <v>0</v>
      </c>
      <c r="AT355" s="58">
        <f>SUM(AK356:AK362)</f>
        <v>0</v>
      </c>
      <c r="AU355" s="58">
        <f>SUM(AL356:AL362)</f>
        <v>0</v>
      </c>
    </row>
    <row r="356" spans="1:64" s="38" customFormat="1" ht="19.5" customHeight="1">
      <c r="A356" s="60" t="s">
        <v>307</v>
      </c>
      <c r="B356" s="61" t="s">
        <v>520</v>
      </c>
      <c r="C356" s="61" t="s">
        <v>837</v>
      </c>
      <c r="D356" s="142" t="s">
        <v>1369</v>
      </c>
      <c r="E356" s="143"/>
      <c r="F356" s="61" t="s">
        <v>1584</v>
      </c>
      <c r="G356" s="62">
        <v>10.5</v>
      </c>
      <c r="H356" s="62">
        <v>0</v>
      </c>
      <c r="I356" s="62">
        <f aca="true" t="shared" si="542" ref="I356:I362">G356*AO356</f>
        <v>0</v>
      </c>
      <c r="J356" s="62">
        <f aca="true" t="shared" si="543" ref="J356:J362">G356*AP356</f>
        <v>0</v>
      </c>
      <c r="K356" s="62">
        <f aca="true" t="shared" si="544" ref="K356:K362">G356*H356</f>
        <v>0</v>
      </c>
      <c r="L356" s="62">
        <v>0</v>
      </c>
      <c r="M356" s="62">
        <f aca="true" t="shared" si="545" ref="M356:M362">G356*L356</f>
        <v>0</v>
      </c>
      <c r="N356" s="63"/>
      <c r="O356" s="54"/>
      <c r="Z356" s="64">
        <f aca="true" t="shared" si="546" ref="Z356:Z362">IF(AQ356="5",BJ356,0)</f>
        <v>0</v>
      </c>
      <c r="AB356" s="64">
        <f aca="true" t="shared" si="547" ref="AB356:AB362">IF(AQ356="1",BH356,0)</f>
        <v>0</v>
      </c>
      <c r="AC356" s="64">
        <f aca="true" t="shared" si="548" ref="AC356:AC362">IF(AQ356="1",BI356,0)</f>
        <v>0</v>
      </c>
      <c r="AD356" s="64">
        <f aca="true" t="shared" si="549" ref="AD356:AD362">IF(AQ356="7",BH356,0)</f>
        <v>0</v>
      </c>
      <c r="AE356" s="64">
        <f aca="true" t="shared" si="550" ref="AE356:AE362">IF(AQ356="7",BI356,0)</f>
        <v>0</v>
      </c>
      <c r="AF356" s="64">
        <f aca="true" t="shared" si="551" ref="AF356:AF362">IF(AQ356="2",BH356,0)</f>
        <v>0</v>
      </c>
      <c r="AG356" s="64">
        <f aca="true" t="shared" si="552" ref="AG356:AG362">IF(AQ356="2",BI356,0)</f>
        <v>0</v>
      </c>
      <c r="AH356" s="64">
        <f aca="true" t="shared" si="553" ref="AH356:AH362">IF(AQ356="0",BJ356,0)</f>
        <v>0</v>
      </c>
      <c r="AI356" s="39" t="s">
        <v>520</v>
      </c>
      <c r="AJ356" s="62">
        <f aca="true" t="shared" si="554" ref="AJ356:AJ362">IF(AN356=0,K356,0)</f>
        <v>0</v>
      </c>
      <c r="AK356" s="62">
        <f aca="true" t="shared" si="555" ref="AK356:AK362">IF(AN356=15,K356,0)</f>
        <v>0</v>
      </c>
      <c r="AL356" s="62">
        <f aca="true" t="shared" si="556" ref="AL356:AL362">IF(AN356=21,K356,0)</f>
        <v>0</v>
      </c>
      <c r="AN356" s="64">
        <v>21</v>
      </c>
      <c r="AO356" s="64">
        <f aca="true" t="shared" si="557" ref="AO356:AO362">H356*0</f>
        <v>0</v>
      </c>
      <c r="AP356" s="64">
        <f aca="true" t="shared" si="558" ref="AP356:AP362">H356*(1-0)</f>
        <v>0</v>
      </c>
      <c r="AQ356" s="65" t="s">
        <v>7</v>
      </c>
      <c r="AV356" s="64">
        <f aca="true" t="shared" si="559" ref="AV356:AV362">AW356+AX356</f>
        <v>0</v>
      </c>
      <c r="AW356" s="64">
        <f aca="true" t="shared" si="560" ref="AW356:AW362">G356*AO356</f>
        <v>0</v>
      </c>
      <c r="AX356" s="64">
        <f aca="true" t="shared" si="561" ref="AX356:AX362">G356*AP356</f>
        <v>0</v>
      </c>
      <c r="AY356" s="66" t="s">
        <v>1663</v>
      </c>
      <c r="AZ356" s="66" t="s">
        <v>1690</v>
      </c>
      <c r="BA356" s="39" t="s">
        <v>1717</v>
      </c>
      <c r="BC356" s="64">
        <f aca="true" t="shared" si="562" ref="BC356:BC362">AW356+AX356</f>
        <v>0</v>
      </c>
      <c r="BD356" s="64">
        <f aca="true" t="shared" si="563" ref="BD356:BD362">H356/(100-BE356)*100</f>
        <v>0</v>
      </c>
      <c r="BE356" s="64">
        <v>0</v>
      </c>
      <c r="BF356" s="64">
        <f aca="true" t="shared" si="564" ref="BF356:BF362">M356</f>
        <v>0</v>
      </c>
      <c r="BH356" s="62">
        <f aca="true" t="shared" si="565" ref="BH356:BH362">G356*AO356</f>
        <v>0</v>
      </c>
      <c r="BI356" s="62">
        <f aca="true" t="shared" si="566" ref="BI356:BI362">G356*AP356</f>
        <v>0</v>
      </c>
      <c r="BJ356" s="62">
        <f aca="true" t="shared" si="567" ref="BJ356:BJ362">G356*H356</f>
        <v>0</v>
      </c>
      <c r="BK356" s="62" t="s">
        <v>1725</v>
      </c>
      <c r="BL356" s="64">
        <v>93</v>
      </c>
    </row>
    <row r="357" spans="1:64" s="38" customFormat="1" ht="19.5" customHeight="1">
      <c r="A357" s="60" t="s">
        <v>308</v>
      </c>
      <c r="B357" s="61" t="s">
        <v>520</v>
      </c>
      <c r="C357" s="61" t="s">
        <v>838</v>
      </c>
      <c r="D357" s="142" t="s">
        <v>1370</v>
      </c>
      <c r="E357" s="143"/>
      <c r="F357" s="61" t="s">
        <v>1583</v>
      </c>
      <c r="G357" s="62">
        <v>3</v>
      </c>
      <c r="H357" s="62">
        <v>0</v>
      </c>
      <c r="I357" s="62">
        <f t="shared" si="542"/>
        <v>0</v>
      </c>
      <c r="J357" s="62">
        <f t="shared" si="543"/>
        <v>0</v>
      </c>
      <c r="K357" s="62">
        <f t="shared" si="544"/>
        <v>0</v>
      </c>
      <c r="L357" s="62">
        <v>0</v>
      </c>
      <c r="M357" s="62">
        <f t="shared" si="545"/>
        <v>0</v>
      </c>
      <c r="N357" s="63"/>
      <c r="O357" s="54"/>
      <c r="Z357" s="64">
        <f t="shared" si="546"/>
        <v>0</v>
      </c>
      <c r="AB357" s="64">
        <f t="shared" si="547"/>
        <v>0</v>
      </c>
      <c r="AC357" s="64">
        <f t="shared" si="548"/>
        <v>0</v>
      </c>
      <c r="AD357" s="64">
        <f t="shared" si="549"/>
        <v>0</v>
      </c>
      <c r="AE357" s="64">
        <f t="shared" si="550"/>
        <v>0</v>
      </c>
      <c r="AF357" s="64">
        <f t="shared" si="551"/>
        <v>0</v>
      </c>
      <c r="AG357" s="64">
        <f t="shared" si="552"/>
        <v>0</v>
      </c>
      <c r="AH357" s="64">
        <f t="shared" si="553"/>
        <v>0</v>
      </c>
      <c r="AI357" s="39" t="s">
        <v>520</v>
      </c>
      <c r="AJ357" s="62">
        <f t="shared" si="554"/>
        <v>0</v>
      </c>
      <c r="AK357" s="62">
        <f t="shared" si="555"/>
        <v>0</v>
      </c>
      <c r="AL357" s="62">
        <f t="shared" si="556"/>
        <v>0</v>
      </c>
      <c r="AN357" s="64">
        <v>21</v>
      </c>
      <c r="AO357" s="64">
        <f t="shared" si="557"/>
        <v>0</v>
      </c>
      <c r="AP357" s="64">
        <f t="shared" si="558"/>
        <v>0</v>
      </c>
      <c r="AQ357" s="65" t="s">
        <v>7</v>
      </c>
      <c r="AV357" s="64">
        <f t="shared" si="559"/>
        <v>0</v>
      </c>
      <c r="AW357" s="64">
        <f t="shared" si="560"/>
        <v>0</v>
      </c>
      <c r="AX357" s="64">
        <f t="shared" si="561"/>
        <v>0</v>
      </c>
      <c r="AY357" s="66" t="s">
        <v>1663</v>
      </c>
      <c r="AZ357" s="66" t="s">
        <v>1690</v>
      </c>
      <c r="BA357" s="39" t="s">
        <v>1717</v>
      </c>
      <c r="BC357" s="64">
        <f t="shared" si="562"/>
        <v>0</v>
      </c>
      <c r="BD357" s="64">
        <f t="shared" si="563"/>
        <v>0</v>
      </c>
      <c r="BE357" s="64">
        <v>0</v>
      </c>
      <c r="BF357" s="64">
        <f t="shared" si="564"/>
        <v>0</v>
      </c>
      <c r="BH357" s="62">
        <f t="shared" si="565"/>
        <v>0</v>
      </c>
      <c r="BI357" s="62">
        <f t="shared" si="566"/>
        <v>0</v>
      </c>
      <c r="BJ357" s="62">
        <f t="shared" si="567"/>
        <v>0</v>
      </c>
      <c r="BK357" s="62" t="s">
        <v>1725</v>
      </c>
      <c r="BL357" s="64">
        <v>93</v>
      </c>
    </row>
    <row r="358" spans="1:64" s="38" customFormat="1" ht="19.5" customHeight="1">
      <c r="A358" s="60" t="s">
        <v>309</v>
      </c>
      <c r="B358" s="61" t="s">
        <v>520</v>
      </c>
      <c r="C358" s="61" t="s">
        <v>839</v>
      </c>
      <c r="D358" s="142" t="s">
        <v>1371</v>
      </c>
      <c r="E358" s="143"/>
      <c r="F358" s="61" t="s">
        <v>1583</v>
      </c>
      <c r="G358" s="62">
        <v>3</v>
      </c>
      <c r="H358" s="62">
        <v>0</v>
      </c>
      <c r="I358" s="62">
        <f t="shared" si="542"/>
        <v>0</v>
      </c>
      <c r="J358" s="62">
        <f t="shared" si="543"/>
        <v>0</v>
      </c>
      <c r="K358" s="62">
        <f t="shared" si="544"/>
        <v>0</v>
      </c>
      <c r="L358" s="62">
        <v>0</v>
      </c>
      <c r="M358" s="62">
        <f t="shared" si="545"/>
        <v>0</v>
      </c>
      <c r="N358" s="63"/>
      <c r="O358" s="54"/>
      <c r="Z358" s="64">
        <f t="shared" si="546"/>
        <v>0</v>
      </c>
      <c r="AB358" s="64">
        <f t="shared" si="547"/>
        <v>0</v>
      </c>
      <c r="AC358" s="64">
        <f t="shared" si="548"/>
        <v>0</v>
      </c>
      <c r="AD358" s="64">
        <f t="shared" si="549"/>
        <v>0</v>
      </c>
      <c r="AE358" s="64">
        <f t="shared" si="550"/>
        <v>0</v>
      </c>
      <c r="AF358" s="64">
        <f t="shared" si="551"/>
        <v>0</v>
      </c>
      <c r="AG358" s="64">
        <f t="shared" si="552"/>
        <v>0</v>
      </c>
      <c r="AH358" s="64">
        <f t="shared" si="553"/>
        <v>0</v>
      </c>
      <c r="AI358" s="39" t="s">
        <v>520</v>
      </c>
      <c r="AJ358" s="62">
        <f t="shared" si="554"/>
        <v>0</v>
      </c>
      <c r="AK358" s="62">
        <f t="shared" si="555"/>
        <v>0</v>
      </c>
      <c r="AL358" s="62">
        <f t="shared" si="556"/>
        <v>0</v>
      </c>
      <c r="AN358" s="64">
        <v>21</v>
      </c>
      <c r="AO358" s="64">
        <f t="shared" si="557"/>
        <v>0</v>
      </c>
      <c r="AP358" s="64">
        <f t="shared" si="558"/>
        <v>0</v>
      </c>
      <c r="AQ358" s="65" t="s">
        <v>7</v>
      </c>
      <c r="AV358" s="64">
        <f t="shared" si="559"/>
        <v>0</v>
      </c>
      <c r="AW358" s="64">
        <f t="shared" si="560"/>
        <v>0</v>
      </c>
      <c r="AX358" s="64">
        <f t="shared" si="561"/>
        <v>0</v>
      </c>
      <c r="AY358" s="66" t="s">
        <v>1663</v>
      </c>
      <c r="AZ358" s="66" t="s">
        <v>1690</v>
      </c>
      <c r="BA358" s="39" t="s">
        <v>1717</v>
      </c>
      <c r="BC358" s="64">
        <f t="shared" si="562"/>
        <v>0</v>
      </c>
      <c r="BD358" s="64">
        <f t="shared" si="563"/>
        <v>0</v>
      </c>
      <c r="BE358" s="64">
        <v>0</v>
      </c>
      <c r="BF358" s="64">
        <f t="shared" si="564"/>
        <v>0</v>
      </c>
      <c r="BH358" s="62">
        <f t="shared" si="565"/>
        <v>0</v>
      </c>
      <c r="BI358" s="62">
        <f t="shared" si="566"/>
        <v>0</v>
      </c>
      <c r="BJ358" s="62">
        <f t="shared" si="567"/>
        <v>0</v>
      </c>
      <c r="BK358" s="62" t="s">
        <v>1725</v>
      </c>
      <c r="BL358" s="64">
        <v>93</v>
      </c>
    </row>
    <row r="359" spans="1:64" s="38" customFormat="1" ht="19.5" customHeight="1">
      <c r="A359" s="60" t="s">
        <v>310</v>
      </c>
      <c r="B359" s="61" t="s">
        <v>520</v>
      </c>
      <c r="C359" s="61" t="s">
        <v>840</v>
      </c>
      <c r="D359" s="142" t="s">
        <v>1372</v>
      </c>
      <c r="E359" s="143"/>
      <c r="F359" s="61" t="s">
        <v>1583</v>
      </c>
      <c r="G359" s="62">
        <v>3</v>
      </c>
      <c r="H359" s="62">
        <v>0</v>
      </c>
      <c r="I359" s="62">
        <f t="shared" si="542"/>
        <v>0</v>
      </c>
      <c r="J359" s="62">
        <f t="shared" si="543"/>
        <v>0</v>
      </c>
      <c r="K359" s="62">
        <f t="shared" si="544"/>
        <v>0</v>
      </c>
      <c r="L359" s="62">
        <v>0</v>
      </c>
      <c r="M359" s="62">
        <f t="shared" si="545"/>
        <v>0</v>
      </c>
      <c r="N359" s="63"/>
      <c r="O359" s="54"/>
      <c r="Z359" s="64">
        <f t="shared" si="546"/>
        <v>0</v>
      </c>
      <c r="AB359" s="64">
        <f t="shared" si="547"/>
        <v>0</v>
      </c>
      <c r="AC359" s="64">
        <f t="shared" si="548"/>
        <v>0</v>
      </c>
      <c r="AD359" s="64">
        <f t="shared" si="549"/>
        <v>0</v>
      </c>
      <c r="AE359" s="64">
        <f t="shared" si="550"/>
        <v>0</v>
      </c>
      <c r="AF359" s="64">
        <f t="shared" si="551"/>
        <v>0</v>
      </c>
      <c r="AG359" s="64">
        <f t="shared" si="552"/>
        <v>0</v>
      </c>
      <c r="AH359" s="64">
        <f t="shared" si="553"/>
        <v>0</v>
      </c>
      <c r="AI359" s="39" t="s">
        <v>520</v>
      </c>
      <c r="AJ359" s="62">
        <f t="shared" si="554"/>
        <v>0</v>
      </c>
      <c r="AK359" s="62">
        <f t="shared" si="555"/>
        <v>0</v>
      </c>
      <c r="AL359" s="62">
        <f t="shared" si="556"/>
        <v>0</v>
      </c>
      <c r="AN359" s="64">
        <v>21</v>
      </c>
      <c r="AO359" s="64">
        <f t="shared" si="557"/>
        <v>0</v>
      </c>
      <c r="AP359" s="64">
        <f t="shared" si="558"/>
        <v>0</v>
      </c>
      <c r="AQ359" s="65" t="s">
        <v>7</v>
      </c>
      <c r="AV359" s="64">
        <f t="shared" si="559"/>
        <v>0</v>
      </c>
      <c r="AW359" s="64">
        <f t="shared" si="560"/>
        <v>0</v>
      </c>
      <c r="AX359" s="64">
        <f t="shared" si="561"/>
        <v>0</v>
      </c>
      <c r="AY359" s="66" t="s">
        <v>1663</v>
      </c>
      <c r="AZ359" s="66" t="s">
        <v>1690</v>
      </c>
      <c r="BA359" s="39" t="s">
        <v>1717</v>
      </c>
      <c r="BC359" s="64">
        <f t="shared" si="562"/>
        <v>0</v>
      </c>
      <c r="BD359" s="64">
        <f t="shared" si="563"/>
        <v>0</v>
      </c>
      <c r="BE359" s="64">
        <v>0</v>
      </c>
      <c r="BF359" s="64">
        <f t="shared" si="564"/>
        <v>0</v>
      </c>
      <c r="BH359" s="62">
        <f t="shared" si="565"/>
        <v>0</v>
      </c>
      <c r="BI359" s="62">
        <f t="shared" si="566"/>
        <v>0</v>
      </c>
      <c r="BJ359" s="62">
        <f t="shared" si="567"/>
        <v>0</v>
      </c>
      <c r="BK359" s="62" t="s">
        <v>1725</v>
      </c>
      <c r="BL359" s="64">
        <v>93</v>
      </c>
    </row>
    <row r="360" spans="1:64" s="38" customFormat="1" ht="19.5" customHeight="1">
      <c r="A360" s="60" t="s">
        <v>311</v>
      </c>
      <c r="B360" s="61" t="s">
        <v>520</v>
      </c>
      <c r="C360" s="61" t="s">
        <v>841</v>
      </c>
      <c r="D360" s="142" t="s">
        <v>1373</v>
      </c>
      <c r="E360" s="143"/>
      <c r="F360" s="61" t="s">
        <v>1583</v>
      </c>
      <c r="G360" s="62">
        <v>3</v>
      </c>
      <c r="H360" s="62">
        <v>0</v>
      </c>
      <c r="I360" s="62">
        <f t="shared" si="542"/>
        <v>0</v>
      </c>
      <c r="J360" s="62">
        <f t="shared" si="543"/>
        <v>0</v>
      </c>
      <c r="K360" s="62">
        <f t="shared" si="544"/>
        <v>0</v>
      </c>
      <c r="L360" s="62">
        <v>0</v>
      </c>
      <c r="M360" s="62">
        <f t="shared" si="545"/>
        <v>0</v>
      </c>
      <c r="N360" s="63"/>
      <c r="O360" s="54"/>
      <c r="Z360" s="64">
        <f t="shared" si="546"/>
        <v>0</v>
      </c>
      <c r="AB360" s="64">
        <f t="shared" si="547"/>
        <v>0</v>
      </c>
      <c r="AC360" s="64">
        <f t="shared" si="548"/>
        <v>0</v>
      </c>
      <c r="AD360" s="64">
        <f t="shared" si="549"/>
        <v>0</v>
      </c>
      <c r="AE360" s="64">
        <f t="shared" si="550"/>
        <v>0</v>
      </c>
      <c r="AF360" s="64">
        <f t="shared" si="551"/>
        <v>0</v>
      </c>
      <c r="AG360" s="64">
        <f t="shared" si="552"/>
        <v>0</v>
      </c>
      <c r="AH360" s="64">
        <f t="shared" si="553"/>
        <v>0</v>
      </c>
      <c r="AI360" s="39" t="s">
        <v>520</v>
      </c>
      <c r="AJ360" s="62">
        <f t="shared" si="554"/>
        <v>0</v>
      </c>
      <c r="AK360" s="62">
        <f t="shared" si="555"/>
        <v>0</v>
      </c>
      <c r="AL360" s="62">
        <f t="shared" si="556"/>
        <v>0</v>
      </c>
      <c r="AN360" s="64">
        <v>21</v>
      </c>
      <c r="AO360" s="64">
        <f t="shared" si="557"/>
        <v>0</v>
      </c>
      <c r="AP360" s="64">
        <f t="shared" si="558"/>
        <v>0</v>
      </c>
      <c r="AQ360" s="65" t="s">
        <v>7</v>
      </c>
      <c r="AV360" s="64">
        <f t="shared" si="559"/>
        <v>0</v>
      </c>
      <c r="AW360" s="64">
        <f t="shared" si="560"/>
        <v>0</v>
      </c>
      <c r="AX360" s="64">
        <f t="shared" si="561"/>
        <v>0</v>
      </c>
      <c r="AY360" s="66" t="s">
        <v>1663</v>
      </c>
      <c r="AZ360" s="66" t="s">
        <v>1690</v>
      </c>
      <c r="BA360" s="39" t="s">
        <v>1717</v>
      </c>
      <c r="BC360" s="64">
        <f t="shared" si="562"/>
        <v>0</v>
      </c>
      <c r="BD360" s="64">
        <f t="shared" si="563"/>
        <v>0</v>
      </c>
      <c r="BE360" s="64">
        <v>0</v>
      </c>
      <c r="BF360" s="64">
        <f t="shared" si="564"/>
        <v>0</v>
      </c>
      <c r="BH360" s="62">
        <f t="shared" si="565"/>
        <v>0</v>
      </c>
      <c r="BI360" s="62">
        <f t="shared" si="566"/>
        <v>0</v>
      </c>
      <c r="BJ360" s="62">
        <f t="shared" si="567"/>
        <v>0</v>
      </c>
      <c r="BK360" s="62" t="s">
        <v>1725</v>
      </c>
      <c r="BL360" s="64">
        <v>93</v>
      </c>
    </row>
    <row r="361" spans="1:64" s="38" customFormat="1" ht="19.5" customHeight="1">
      <c r="A361" s="60" t="s">
        <v>312</v>
      </c>
      <c r="B361" s="61" t="s">
        <v>520</v>
      </c>
      <c r="C361" s="61" t="s">
        <v>842</v>
      </c>
      <c r="D361" s="142" t="s">
        <v>1374</v>
      </c>
      <c r="E361" s="143"/>
      <c r="F361" s="61" t="s">
        <v>1583</v>
      </c>
      <c r="G361" s="62">
        <v>3</v>
      </c>
      <c r="H361" s="62">
        <v>0</v>
      </c>
      <c r="I361" s="62">
        <f t="shared" si="542"/>
        <v>0</v>
      </c>
      <c r="J361" s="62">
        <f t="shared" si="543"/>
        <v>0</v>
      </c>
      <c r="K361" s="62">
        <f t="shared" si="544"/>
        <v>0</v>
      </c>
      <c r="L361" s="62">
        <v>0</v>
      </c>
      <c r="M361" s="62">
        <f t="shared" si="545"/>
        <v>0</v>
      </c>
      <c r="N361" s="63"/>
      <c r="O361" s="54"/>
      <c r="Z361" s="64">
        <f t="shared" si="546"/>
        <v>0</v>
      </c>
      <c r="AB361" s="64">
        <f t="shared" si="547"/>
        <v>0</v>
      </c>
      <c r="AC361" s="64">
        <f t="shared" si="548"/>
        <v>0</v>
      </c>
      <c r="AD361" s="64">
        <f t="shared" si="549"/>
        <v>0</v>
      </c>
      <c r="AE361" s="64">
        <f t="shared" si="550"/>
        <v>0</v>
      </c>
      <c r="AF361" s="64">
        <f t="shared" si="551"/>
        <v>0</v>
      </c>
      <c r="AG361" s="64">
        <f t="shared" si="552"/>
        <v>0</v>
      </c>
      <c r="AH361" s="64">
        <f t="shared" si="553"/>
        <v>0</v>
      </c>
      <c r="AI361" s="39" t="s">
        <v>520</v>
      </c>
      <c r="AJ361" s="62">
        <f t="shared" si="554"/>
        <v>0</v>
      </c>
      <c r="AK361" s="62">
        <f t="shared" si="555"/>
        <v>0</v>
      </c>
      <c r="AL361" s="62">
        <f t="shared" si="556"/>
        <v>0</v>
      </c>
      <c r="AN361" s="64">
        <v>21</v>
      </c>
      <c r="AO361" s="64">
        <f t="shared" si="557"/>
        <v>0</v>
      </c>
      <c r="AP361" s="64">
        <f t="shared" si="558"/>
        <v>0</v>
      </c>
      <c r="AQ361" s="65" t="s">
        <v>7</v>
      </c>
      <c r="AV361" s="64">
        <f t="shared" si="559"/>
        <v>0</v>
      </c>
      <c r="AW361" s="64">
        <f t="shared" si="560"/>
        <v>0</v>
      </c>
      <c r="AX361" s="64">
        <f t="shared" si="561"/>
        <v>0</v>
      </c>
      <c r="AY361" s="66" t="s">
        <v>1663</v>
      </c>
      <c r="AZ361" s="66" t="s">
        <v>1690</v>
      </c>
      <c r="BA361" s="39" t="s">
        <v>1717</v>
      </c>
      <c r="BC361" s="64">
        <f t="shared" si="562"/>
        <v>0</v>
      </c>
      <c r="BD361" s="64">
        <f t="shared" si="563"/>
        <v>0</v>
      </c>
      <c r="BE361" s="64">
        <v>0</v>
      </c>
      <c r="BF361" s="64">
        <f t="shared" si="564"/>
        <v>0</v>
      </c>
      <c r="BH361" s="62">
        <f t="shared" si="565"/>
        <v>0</v>
      </c>
      <c r="BI361" s="62">
        <f t="shared" si="566"/>
        <v>0</v>
      </c>
      <c r="BJ361" s="62">
        <f t="shared" si="567"/>
        <v>0</v>
      </c>
      <c r="BK361" s="62" t="s">
        <v>1725</v>
      </c>
      <c r="BL361" s="64">
        <v>93</v>
      </c>
    </row>
    <row r="362" spans="1:64" s="38" customFormat="1" ht="19.5" customHeight="1">
      <c r="A362" s="78" t="s">
        <v>313</v>
      </c>
      <c r="B362" s="79" t="s">
        <v>520</v>
      </c>
      <c r="C362" s="79" t="s">
        <v>843</v>
      </c>
      <c r="D362" s="148" t="s">
        <v>1375</v>
      </c>
      <c r="E362" s="143"/>
      <c r="F362" s="79" t="s">
        <v>1583</v>
      </c>
      <c r="G362" s="64">
        <v>6</v>
      </c>
      <c r="H362" s="64">
        <v>0</v>
      </c>
      <c r="I362" s="64">
        <f t="shared" si="542"/>
        <v>0</v>
      </c>
      <c r="J362" s="64">
        <f t="shared" si="543"/>
        <v>0</v>
      </c>
      <c r="K362" s="64">
        <f t="shared" si="544"/>
        <v>0</v>
      </c>
      <c r="L362" s="64">
        <v>0</v>
      </c>
      <c r="M362" s="64">
        <f t="shared" si="545"/>
        <v>0</v>
      </c>
      <c r="N362" s="80"/>
      <c r="O362" s="54"/>
      <c r="Z362" s="64">
        <f t="shared" si="546"/>
        <v>0</v>
      </c>
      <c r="AB362" s="64">
        <f t="shared" si="547"/>
        <v>0</v>
      </c>
      <c r="AC362" s="64">
        <f t="shared" si="548"/>
        <v>0</v>
      </c>
      <c r="AD362" s="64">
        <f t="shared" si="549"/>
        <v>0</v>
      </c>
      <c r="AE362" s="64">
        <f t="shared" si="550"/>
        <v>0</v>
      </c>
      <c r="AF362" s="64">
        <f t="shared" si="551"/>
        <v>0</v>
      </c>
      <c r="AG362" s="64">
        <f t="shared" si="552"/>
        <v>0</v>
      </c>
      <c r="AH362" s="64">
        <f t="shared" si="553"/>
        <v>0</v>
      </c>
      <c r="AI362" s="39" t="s">
        <v>520</v>
      </c>
      <c r="AJ362" s="62">
        <f t="shared" si="554"/>
        <v>0</v>
      </c>
      <c r="AK362" s="62">
        <f t="shared" si="555"/>
        <v>0</v>
      </c>
      <c r="AL362" s="62">
        <f t="shared" si="556"/>
        <v>0</v>
      </c>
      <c r="AN362" s="64">
        <v>21</v>
      </c>
      <c r="AO362" s="64">
        <f t="shared" si="557"/>
        <v>0</v>
      </c>
      <c r="AP362" s="64">
        <f t="shared" si="558"/>
        <v>0</v>
      </c>
      <c r="AQ362" s="65" t="s">
        <v>7</v>
      </c>
      <c r="AV362" s="64">
        <f t="shared" si="559"/>
        <v>0</v>
      </c>
      <c r="AW362" s="64">
        <f t="shared" si="560"/>
        <v>0</v>
      </c>
      <c r="AX362" s="64">
        <f t="shared" si="561"/>
        <v>0</v>
      </c>
      <c r="AY362" s="66" t="s">
        <v>1663</v>
      </c>
      <c r="AZ362" s="66" t="s">
        <v>1690</v>
      </c>
      <c r="BA362" s="39" t="s">
        <v>1717</v>
      </c>
      <c r="BC362" s="64">
        <f t="shared" si="562"/>
        <v>0</v>
      </c>
      <c r="BD362" s="64">
        <f t="shared" si="563"/>
        <v>0</v>
      </c>
      <c r="BE362" s="64">
        <v>0</v>
      </c>
      <c r="BF362" s="64">
        <f t="shared" si="564"/>
        <v>0</v>
      </c>
      <c r="BH362" s="62">
        <f t="shared" si="565"/>
        <v>0</v>
      </c>
      <c r="BI362" s="62">
        <f t="shared" si="566"/>
        <v>0</v>
      </c>
      <c r="BJ362" s="62">
        <f t="shared" si="567"/>
        <v>0</v>
      </c>
      <c r="BK362" s="62" t="s">
        <v>1725</v>
      </c>
      <c r="BL362" s="64">
        <v>93</v>
      </c>
    </row>
    <row r="363" spans="1:47" s="38" customFormat="1" ht="19.5" customHeight="1">
      <c r="A363" s="55"/>
      <c r="B363" s="56" t="s">
        <v>520</v>
      </c>
      <c r="C363" s="56" t="s">
        <v>102</v>
      </c>
      <c r="D363" s="140" t="s">
        <v>1070</v>
      </c>
      <c r="E363" s="141"/>
      <c r="F363" s="57" t="s">
        <v>6</v>
      </c>
      <c r="G363" s="57" t="s">
        <v>6</v>
      </c>
      <c r="H363" s="57" t="s">
        <v>6</v>
      </c>
      <c r="I363" s="58">
        <f>SUM(I364:I365)</f>
        <v>0</v>
      </c>
      <c r="J363" s="58">
        <f>SUM(J364:J365)</f>
        <v>0</v>
      </c>
      <c r="K363" s="58">
        <f>SUM(K364:K365)</f>
        <v>0</v>
      </c>
      <c r="L363" s="39"/>
      <c r="M363" s="58">
        <f>SUM(M364:M365)</f>
        <v>0</v>
      </c>
      <c r="N363" s="59"/>
      <c r="O363" s="54"/>
      <c r="AI363" s="39" t="s">
        <v>520</v>
      </c>
      <c r="AS363" s="58">
        <f>SUM(AJ364:AJ365)</f>
        <v>0</v>
      </c>
      <c r="AT363" s="58">
        <f>SUM(AK364:AK365)</f>
        <v>0</v>
      </c>
      <c r="AU363" s="58">
        <f>SUM(AL364:AL365)</f>
        <v>0</v>
      </c>
    </row>
    <row r="364" spans="1:64" s="38" customFormat="1" ht="19.5" customHeight="1">
      <c r="A364" s="60" t="s">
        <v>314</v>
      </c>
      <c r="B364" s="61" t="s">
        <v>520</v>
      </c>
      <c r="C364" s="61" t="s">
        <v>558</v>
      </c>
      <c r="D364" s="142" t="s">
        <v>1078</v>
      </c>
      <c r="E364" s="143"/>
      <c r="F364" s="61" t="s">
        <v>1581</v>
      </c>
      <c r="G364" s="62">
        <v>1.7</v>
      </c>
      <c r="H364" s="62">
        <v>0</v>
      </c>
      <c r="I364" s="62">
        <f>G364*AO364</f>
        <v>0</v>
      </c>
      <c r="J364" s="62">
        <f>G364*AP364</f>
        <v>0</v>
      </c>
      <c r="K364" s="62">
        <f>G364*H364</f>
        <v>0</v>
      </c>
      <c r="L364" s="62">
        <v>0</v>
      </c>
      <c r="M364" s="62">
        <f>G364*L364</f>
        <v>0</v>
      </c>
      <c r="N364" s="63"/>
      <c r="O364" s="54"/>
      <c r="Z364" s="64">
        <f>IF(AQ364="5",BJ364,0)</f>
        <v>0</v>
      </c>
      <c r="AB364" s="64">
        <f>IF(AQ364="1",BH364,0)</f>
        <v>0</v>
      </c>
      <c r="AC364" s="64">
        <f>IF(AQ364="1",BI364,0)</f>
        <v>0</v>
      </c>
      <c r="AD364" s="64">
        <f>IF(AQ364="7",BH364,0)</f>
        <v>0</v>
      </c>
      <c r="AE364" s="64">
        <f>IF(AQ364="7",BI364,0)</f>
        <v>0</v>
      </c>
      <c r="AF364" s="64">
        <f>IF(AQ364="2",BH364,0)</f>
        <v>0</v>
      </c>
      <c r="AG364" s="64">
        <f>IF(AQ364="2",BI364,0)</f>
        <v>0</v>
      </c>
      <c r="AH364" s="64">
        <f>IF(AQ364="0",BJ364,0)</f>
        <v>0</v>
      </c>
      <c r="AI364" s="39" t="s">
        <v>520</v>
      </c>
      <c r="AJ364" s="62">
        <f>IF(AN364=0,K364,0)</f>
        <v>0</v>
      </c>
      <c r="AK364" s="62">
        <f>IF(AN364=15,K364,0)</f>
        <v>0</v>
      </c>
      <c r="AL364" s="62">
        <f>IF(AN364=21,K364,0)</f>
        <v>0</v>
      </c>
      <c r="AN364" s="64">
        <v>21</v>
      </c>
      <c r="AO364" s="64">
        <f>H364*0</f>
        <v>0</v>
      </c>
      <c r="AP364" s="64">
        <f>H364*(1-0)</f>
        <v>0</v>
      </c>
      <c r="AQ364" s="65" t="s">
        <v>7</v>
      </c>
      <c r="AV364" s="64">
        <f>AW364+AX364</f>
        <v>0</v>
      </c>
      <c r="AW364" s="64">
        <f>G364*AO364</f>
        <v>0</v>
      </c>
      <c r="AX364" s="64">
        <f>G364*AP364</f>
        <v>0</v>
      </c>
      <c r="AY364" s="66" t="s">
        <v>1628</v>
      </c>
      <c r="AZ364" s="66" t="s">
        <v>1690</v>
      </c>
      <c r="BA364" s="39" t="s">
        <v>1717</v>
      </c>
      <c r="BC364" s="64">
        <f>AW364+AX364</f>
        <v>0</v>
      </c>
      <c r="BD364" s="64">
        <f>H364/(100-BE364)*100</f>
        <v>0</v>
      </c>
      <c r="BE364" s="64">
        <v>0</v>
      </c>
      <c r="BF364" s="64">
        <f>M364</f>
        <v>0</v>
      </c>
      <c r="BH364" s="62">
        <f>G364*AO364</f>
        <v>0</v>
      </c>
      <c r="BI364" s="62">
        <f>G364*AP364</f>
        <v>0</v>
      </c>
      <c r="BJ364" s="62">
        <f>G364*H364</f>
        <v>0</v>
      </c>
      <c r="BK364" s="62" t="s">
        <v>1725</v>
      </c>
      <c r="BL364" s="64">
        <v>96</v>
      </c>
    </row>
    <row r="365" spans="1:64" s="38" customFormat="1" ht="19.5" customHeight="1">
      <c r="A365" s="60" t="s">
        <v>315</v>
      </c>
      <c r="B365" s="61" t="s">
        <v>520</v>
      </c>
      <c r="C365" s="61" t="s">
        <v>559</v>
      </c>
      <c r="D365" s="142" t="s">
        <v>1079</v>
      </c>
      <c r="E365" s="143"/>
      <c r="F365" s="61" t="s">
        <v>1581</v>
      </c>
      <c r="G365" s="62">
        <v>2.72</v>
      </c>
      <c r="H365" s="62">
        <v>0</v>
      </c>
      <c r="I365" s="62">
        <f>G365*AO365</f>
        <v>0</v>
      </c>
      <c r="J365" s="62">
        <f>G365*AP365</f>
        <v>0</v>
      </c>
      <c r="K365" s="62">
        <f>G365*H365</f>
        <v>0</v>
      </c>
      <c r="L365" s="62">
        <v>0</v>
      </c>
      <c r="M365" s="62">
        <f>G365*L365</f>
        <v>0</v>
      </c>
      <c r="N365" s="63"/>
      <c r="O365" s="54"/>
      <c r="Z365" s="64">
        <f>IF(AQ365="5",BJ365,0)</f>
        <v>0</v>
      </c>
      <c r="AB365" s="64">
        <f>IF(AQ365="1",BH365,0)</f>
        <v>0</v>
      </c>
      <c r="AC365" s="64">
        <f>IF(AQ365="1",BI365,0)</f>
        <v>0</v>
      </c>
      <c r="AD365" s="64">
        <f>IF(AQ365="7",BH365,0)</f>
        <v>0</v>
      </c>
      <c r="AE365" s="64">
        <f>IF(AQ365="7",BI365,0)</f>
        <v>0</v>
      </c>
      <c r="AF365" s="64">
        <f>IF(AQ365="2",BH365,0)</f>
        <v>0</v>
      </c>
      <c r="AG365" s="64">
        <f>IF(AQ365="2",BI365,0)</f>
        <v>0</v>
      </c>
      <c r="AH365" s="64">
        <f>IF(AQ365="0",BJ365,0)</f>
        <v>0</v>
      </c>
      <c r="AI365" s="39" t="s">
        <v>520</v>
      </c>
      <c r="AJ365" s="62">
        <f>IF(AN365=0,K365,0)</f>
        <v>0</v>
      </c>
      <c r="AK365" s="62">
        <f>IF(AN365=15,K365,0)</f>
        <v>0</v>
      </c>
      <c r="AL365" s="62">
        <f>IF(AN365=21,K365,0)</f>
        <v>0</v>
      </c>
      <c r="AN365" s="64">
        <v>21</v>
      </c>
      <c r="AO365" s="64">
        <f>H365*0</f>
        <v>0</v>
      </c>
      <c r="AP365" s="64">
        <f>H365*(1-0)</f>
        <v>0</v>
      </c>
      <c r="AQ365" s="65" t="s">
        <v>7</v>
      </c>
      <c r="AV365" s="64">
        <f>AW365+AX365</f>
        <v>0</v>
      </c>
      <c r="AW365" s="64">
        <f>G365*AO365</f>
        <v>0</v>
      </c>
      <c r="AX365" s="64">
        <f>G365*AP365</f>
        <v>0</v>
      </c>
      <c r="AY365" s="66" t="s">
        <v>1628</v>
      </c>
      <c r="AZ365" s="66" t="s">
        <v>1690</v>
      </c>
      <c r="BA365" s="39" t="s">
        <v>1717</v>
      </c>
      <c r="BC365" s="64">
        <f>AW365+AX365</f>
        <v>0</v>
      </c>
      <c r="BD365" s="64">
        <f>H365/(100-BE365)*100</f>
        <v>0</v>
      </c>
      <c r="BE365" s="64">
        <v>0</v>
      </c>
      <c r="BF365" s="64">
        <f>M365</f>
        <v>0</v>
      </c>
      <c r="BH365" s="62">
        <f>G365*AO365</f>
        <v>0</v>
      </c>
      <c r="BI365" s="62">
        <f>G365*AP365</f>
        <v>0</v>
      </c>
      <c r="BJ365" s="62">
        <f>G365*H365</f>
        <v>0</v>
      </c>
      <c r="BK365" s="62" t="s">
        <v>1725</v>
      </c>
      <c r="BL365" s="64">
        <v>96</v>
      </c>
    </row>
    <row r="366" spans="1:47" s="38" customFormat="1" ht="19.5" customHeight="1">
      <c r="A366" s="55"/>
      <c r="B366" s="56" t="s">
        <v>520</v>
      </c>
      <c r="C366" s="56" t="s">
        <v>105</v>
      </c>
      <c r="D366" s="140" t="s">
        <v>1086</v>
      </c>
      <c r="E366" s="141"/>
      <c r="F366" s="57" t="s">
        <v>6</v>
      </c>
      <c r="G366" s="57" t="s">
        <v>6</v>
      </c>
      <c r="H366" s="57" t="s">
        <v>6</v>
      </c>
      <c r="I366" s="58">
        <f>SUM(I367:I374)</f>
        <v>0</v>
      </c>
      <c r="J366" s="58">
        <f>SUM(J367:J374)</f>
        <v>0</v>
      </c>
      <c r="K366" s="58">
        <f>SUM(K367:K374)</f>
        <v>0</v>
      </c>
      <c r="L366" s="39"/>
      <c r="M366" s="58">
        <f>SUM(M367:M374)</f>
        <v>0</v>
      </c>
      <c r="N366" s="59"/>
      <c r="O366" s="54"/>
      <c r="AI366" s="39" t="s">
        <v>520</v>
      </c>
      <c r="AS366" s="58">
        <f>SUM(AJ367:AJ374)</f>
        <v>0</v>
      </c>
      <c r="AT366" s="58">
        <f>SUM(AK367:AK374)</f>
        <v>0</v>
      </c>
      <c r="AU366" s="58">
        <f>SUM(AL367:AL374)</f>
        <v>0</v>
      </c>
    </row>
    <row r="367" spans="1:64" s="38" customFormat="1" ht="19.5" customHeight="1">
      <c r="A367" s="60" t="s">
        <v>316</v>
      </c>
      <c r="B367" s="61" t="s">
        <v>520</v>
      </c>
      <c r="C367" s="61" t="s">
        <v>844</v>
      </c>
      <c r="D367" s="142" t="s">
        <v>1376</v>
      </c>
      <c r="E367" s="143"/>
      <c r="F367" s="61" t="s">
        <v>1586</v>
      </c>
      <c r="G367" s="62">
        <v>153.013</v>
      </c>
      <c r="H367" s="62">
        <v>0</v>
      </c>
      <c r="I367" s="62">
        <f aca="true" t="shared" si="568" ref="I367:I374">G367*AO367</f>
        <v>0</v>
      </c>
      <c r="J367" s="62">
        <f aca="true" t="shared" si="569" ref="J367:J374">G367*AP367</f>
        <v>0</v>
      </c>
      <c r="K367" s="62">
        <f aca="true" t="shared" si="570" ref="K367:K374">G367*H367</f>
        <v>0</v>
      </c>
      <c r="L367" s="62">
        <v>0</v>
      </c>
      <c r="M367" s="62">
        <f aca="true" t="shared" si="571" ref="M367:M374">G367*L367</f>
        <v>0</v>
      </c>
      <c r="N367" s="63"/>
      <c r="O367" s="54"/>
      <c r="Z367" s="64">
        <f aca="true" t="shared" si="572" ref="Z367:Z374">IF(AQ367="5",BJ367,0)</f>
        <v>0</v>
      </c>
      <c r="AB367" s="64">
        <f aca="true" t="shared" si="573" ref="AB367:AB374">IF(AQ367="1",BH367,0)</f>
        <v>0</v>
      </c>
      <c r="AC367" s="64">
        <f aca="true" t="shared" si="574" ref="AC367:AC374">IF(AQ367="1",BI367,0)</f>
        <v>0</v>
      </c>
      <c r="AD367" s="64">
        <f aca="true" t="shared" si="575" ref="AD367:AD374">IF(AQ367="7",BH367,0)</f>
        <v>0</v>
      </c>
      <c r="AE367" s="64">
        <f aca="true" t="shared" si="576" ref="AE367:AE374">IF(AQ367="7",BI367,0)</f>
        <v>0</v>
      </c>
      <c r="AF367" s="64">
        <f aca="true" t="shared" si="577" ref="AF367:AF374">IF(AQ367="2",BH367,0)</f>
        <v>0</v>
      </c>
      <c r="AG367" s="64">
        <f aca="true" t="shared" si="578" ref="AG367:AG374">IF(AQ367="2",BI367,0)</f>
        <v>0</v>
      </c>
      <c r="AH367" s="64">
        <f aca="true" t="shared" si="579" ref="AH367:AH374">IF(AQ367="0",BJ367,0)</f>
        <v>0</v>
      </c>
      <c r="AI367" s="39" t="s">
        <v>520</v>
      </c>
      <c r="AJ367" s="62">
        <f aca="true" t="shared" si="580" ref="AJ367:AJ374">IF(AN367=0,K367,0)</f>
        <v>0</v>
      </c>
      <c r="AK367" s="62">
        <f aca="true" t="shared" si="581" ref="AK367:AK374">IF(AN367=15,K367,0)</f>
        <v>0</v>
      </c>
      <c r="AL367" s="62">
        <f aca="true" t="shared" si="582" ref="AL367:AL374">IF(AN367=21,K367,0)</f>
        <v>0</v>
      </c>
      <c r="AN367" s="64">
        <v>21</v>
      </c>
      <c r="AO367" s="64">
        <f aca="true" t="shared" si="583" ref="AO367:AO374">H367*0</f>
        <v>0</v>
      </c>
      <c r="AP367" s="64">
        <f aca="true" t="shared" si="584" ref="AP367:AP374">H367*(1-0)</f>
        <v>0</v>
      </c>
      <c r="AQ367" s="65" t="s">
        <v>7</v>
      </c>
      <c r="AV367" s="64">
        <f aca="true" t="shared" si="585" ref="AV367:AV374">AW367+AX367</f>
        <v>0</v>
      </c>
      <c r="AW367" s="64">
        <f aca="true" t="shared" si="586" ref="AW367:AW374">G367*AO367</f>
        <v>0</v>
      </c>
      <c r="AX367" s="64">
        <f aca="true" t="shared" si="587" ref="AX367:AX374">G367*AP367</f>
        <v>0</v>
      </c>
      <c r="AY367" s="66" t="s">
        <v>1630</v>
      </c>
      <c r="AZ367" s="66" t="s">
        <v>1690</v>
      </c>
      <c r="BA367" s="39" t="s">
        <v>1717</v>
      </c>
      <c r="BC367" s="64">
        <f aca="true" t="shared" si="588" ref="BC367:BC374">AW367+AX367</f>
        <v>0</v>
      </c>
      <c r="BD367" s="64">
        <f aca="true" t="shared" si="589" ref="BD367:BD374">H367/(100-BE367)*100</f>
        <v>0</v>
      </c>
      <c r="BE367" s="64">
        <v>0</v>
      </c>
      <c r="BF367" s="64">
        <f aca="true" t="shared" si="590" ref="BF367:BF374">M367</f>
        <v>0</v>
      </c>
      <c r="BH367" s="62">
        <f aca="true" t="shared" si="591" ref="BH367:BH374">G367*AO367</f>
        <v>0</v>
      </c>
      <c r="BI367" s="62">
        <f aca="true" t="shared" si="592" ref="BI367:BI374">G367*AP367</f>
        <v>0</v>
      </c>
      <c r="BJ367" s="62">
        <f aca="true" t="shared" si="593" ref="BJ367:BJ374">G367*H367</f>
        <v>0</v>
      </c>
      <c r="BK367" s="62" t="s">
        <v>1725</v>
      </c>
      <c r="BL367" s="64">
        <v>99</v>
      </c>
    </row>
    <row r="368" spans="1:64" s="38" customFormat="1" ht="19.5" customHeight="1">
      <c r="A368" s="60" t="s">
        <v>317</v>
      </c>
      <c r="B368" s="61" t="s">
        <v>520</v>
      </c>
      <c r="C368" s="61" t="s">
        <v>845</v>
      </c>
      <c r="D368" s="142" t="s">
        <v>1377</v>
      </c>
      <c r="E368" s="143"/>
      <c r="F368" s="61" t="s">
        <v>1586</v>
      </c>
      <c r="G368" s="62">
        <v>153.013</v>
      </c>
      <c r="H368" s="62">
        <v>0</v>
      </c>
      <c r="I368" s="62">
        <f t="shared" si="568"/>
        <v>0</v>
      </c>
      <c r="J368" s="62">
        <f t="shared" si="569"/>
        <v>0</v>
      </c>
      <c r="K368" s="62">
        <f t="shared" si="570"/>
        <v>0</v>
      </c>
      <c r="L368" s="62">
        <v>0</v>
      </c>
      <c r="M368" s="62">
        <f t="shared" si="571"/>
        <v>0</v>
      </c>
      <c r="N368" s="63"/>
      <c r="O368" s="54"/>
      <c r="Z368" s="64">
        <f t="shared" si="572"/>
        <v>0</v>
      </c>
      <c r="AB368" s="64">
        <f t="shared" si="573"/>
        <v>0</v>
      </c>
      <c r="AC368" s="64">
        <f t="shared" si="574"/>
        <v>0</v>
      </c>
      <c r="AD368" s="64">
        <f t="shared" si="575"/>
        <v>0</v>
      </c>
      <c r="AE368" s="64">
        <f t="shared" si="576"/>
        <v>0</v>
      </c>
      <c r="AF368" s="64">
        <f t="shared" si="577"/>
        <v>0</v>
      </c>
      <c r="AG368" s="64">
        <f t="shared" si="578"/>
        <v>0</v>
      </c>
      <c r="AH368" s="64">
        <f t="shared" si="579"/>
        <v>0</v>
      </c>
      <c r="AI368" s="39" t="s">
        <v>520</v>
      </c>
      <c r="AJ368" s="62">
        <f t="shared" si="580"/>
        <v>0</v>
      </c>
      <c r="AK368" s="62">
        <f t="shared" si="581"/>
        <v>0</v>
      </c>
      <c r="AL368" s="62">
        <f t="shared" si="582"/>
        <v>0</v>
      </c>
      <c r="AN368" s="64">
        <v>21</v>
      </c>
      <c r="AO368" s="64">
        <f t="shared" si="583"/>
        <v>0</v>
      </c>
      <c r="AP368" s="64">
        <f t="shared" si="584"/>
        <v>0</v>
      </c>
      <c r="AQ368" s="65" t="s">
        <v>7</v>
      </c>
      <c r="AV368" s="64">
        <f t="shared" si="585"/>
        <v>0</v>
      </c>
      <c r="AW368" s="64">
        <f t="shared" si="586"/>
        <v>0</v>
      </c>
      <c r="AX368" s="64">
        <f t="shared" si="587"/>
        <v>0</v>
      </c>
      <c r="AY368" s="66" t="s">
        <v>1630</v>
      </c>
      <c r="AZ368" s="66" t="s">
        <v>1690</v>
      </c>
      <c r="BA368" s="39" t="s">
        <v>1717</v>
      </c>
      <c r="BC368" s="64">
        <f t="shared" si="588"/>
        <v>0</v>
      </c>
      <c r="BD368" s="64">
        <f t="shared" si="589"/>
        <v>0</v>
      </c>
      <c r="BE368" s="64">
        <v>0</v>
      </c>
      <c r="BF368" s="64">
        <f t="shared" si="590"/>
        <v>0</v>
      </c>
      <c r="BH368" s="62">
        <f t="shared" si="591"/>
        <v>0</v>
      </c>
      <c r="BI368" s="62">
        <f t="shared" si="592"/>
        <v>0</v>
      </c>
      <c r="BJ368" s="62">
        <f t="shared" si="593"/>
        <v>0</v>
      </c>
      <c r="BK368" s="62" t="s">
        <v>1725</v>
      </c>
      <c r="BL368" s="64">
        <v>99</v>
      </c>
    </row>
    <row r="369" spans="1:64" s="38" customFormat="1" ht="19.5" customHeight="1">
      <c r="A369" s="60" t="s">
        <v>318</v>
      </c>
      <c r="B369" s="61" t="s">
        <v>520</v>
      </c>
      <c r="C369" s="61" t="s">
        <v>846</v>
      </c>
      <c r="D369" s="142" t="s">
        <v>1378</v>
      </c>
      <c r="E369" s="143"/>
      <c r="F369" s="61" t="s">
        <v>1586</v>
      </c>
      <c r="G369" s="62">
        <v>2142.182</v>
      </c>
      <c r="H369" s="62">
        <v>0</v>
      </c>
      <c r="I369" s="62">
        <f t="shared" si="568"/>
        <v>0</v>
      </c>
      <c r="J369" s="62">
        <f t="shared" si="569"/>
        <v>0</v>
      </c>
      <c r="K369" s="62">
        <f t="shared" si="570"/>
        <v>0</v>
      </c>
      <c r="L369" s="62">
        <v>0</v>
      </c>
      <c r="M369" s="62">
        <f t="shared" si="571"/>
        <v>0</v>
      </c>
      <c r="N369" s="63"/>
      <c r="O369" s="54"/>
      <c r="Z369" s="64">
        <f t="shared" si="572"/>
        <v>0</v>
      </c>
      <c r="AB369" s="64">
        <f t="shared" si="573"/>
        <v>0</v>
      </c>
      <c r="AC369" s="64">
        <f t="shared" si="574"/>
        <v>0</v>
      </c>
      <c r="AD369" s="64">
        <f t="shared" si="575"/>
        <v>0</v>
      </c>
      <c r="AE369" s="64">
        <f t="shared" si="576"/>
        <v>0</v>
      </c>
      <c r="AF369" s="64">
        <f t="shared" si="577"/>
        <v>0</v>
      </c>
      <c r="AG369" s="64">
        <f t="shared" si="578"/>
        <v>0</v>
      </c>
      <c r="AH369" s="64">
        <f t="shared" si="579"/>
        <v>0</v>
      </c>
      <c r="AI369" s="39" t="s">
        <v>520</v>
      </c>
      <c r="AJ369" s="62">
        <f t="shared" si="580"/>
        <v>0</v>
      </c>
      <c r="AK369" s="62">
        <f t="shared" si="581"/>
        <v>0</v>
      </c>
      <c r="AL369" s="62">
        <f t="shared" si="582"/>
        <v>0</v>
      </c>
      <c r="AN369" s="64">
        <v>21</v>
      </c>
      <c r="AO369" s="64">
        <f t="shared" si="583"/>
        <v>0</v>
      </c>
      <c r="AP369" s="64">
        <f t="shared" si="584"/>
        <v>0</v>
      </c>
      <c r="AQ369" s="65" t="s">
        <v>7</v>
      </c>
      <c r="AV369" s="64">
        <f t="shared" si="585"/>
        <v>0</v>
      </c>
      <c r="AW369" s="64">
        <f t="shared" si="586"/>
        <v>0</v>
      </c>
      <c r="AX369" s="64">
        <f t="shared" si="587"/>
        <v>0</v>
      </c>
      <c r="AY369" s="66" t="s">
        <v>1630</v>
      </c>
      <c r="AZ369" s="66" t="s">
        <v>1690</v>
      </c>
      <c r="BA369" s="39" t="s">
        <v>1717</v>
      </c>
      <c r="BC369" s="64">
        <f t="shared" si="588"/>
        <v>0</v>
      </c>
      <c r="BD369" s="64">
        <f t="shared" si="589"/>
        <v>0</v>
      </c>
      <c r="BE369" s="64">
        <v>0</v>
      </c>
      <c r="BF369" s="64">
        <f t="shared" si="590"/>
        <v>0</v>
      </c>
      <c r="BH369" s="62">
        <f t="shared" si="591"/>
        <v>0</v>
      </c>
      <c r="BI369" s="62">
        <f t="shared" si="592"/>
        <v>0</v>
      </c>
      <c r="BJ369" s="62">
        <f t="shared" si="593"/>
        <v>0</v>
      </c>
      <c r="BK369" s="62" t="s">
        <v>1725</v>
      </c>
      <c r="BL369" s="64">
        <v>99</v>
      </c>
    </row>
    <row r="370" spans="1:64" s="38" customFormat="1" ht="19.5" customHeight="1">
      <c r="A370" s="60" t="s">
        <v>319</v>
      </c>
      <c r="B370" s="61" t="s">
        <v>520</v>
      </c>
      <c r="C370" s="61" t="s">
        <v>847</v>
      </c>
      <c r="D370" s="142" t="s">
        <v>1379</v>
      </c>
      <c r="E370" s="143"/>
      <c r="F370" s="61" t="s">
        <v>1586</v>
      </c>
      <c r="G370" s="62">
        <v>40.111</v>
      </c>
      <c r="H370" s="62">
        <v>0</v>
      </c>
      <c r="I370" s="62">
        <f t="shared" si="568"/>
        <v>0</v>
      </c>
      <c r="J370" s="62">
        <f t="shared" si="569"/>
        <v>0</v>
      </c>
      <c r="K370" s="62">
        <f t="shared" si="570"/>
        <v>0</v>
      </c>
      <c r="L370" s="62">
        <v>0</v>
      </c>
      <c r="M370" s="62">
        <f t="shared" si="571"/>
        <v>0</v>
      </c>
      <c r="N370" s="63"/>
      <c r="O370" s="54"/>
      <c r="Z370" s="64">
        <f t="shared" si="572"/>
        <v>0</v>
      </c>
      <c r="AB370" s="64">
        <f t="shared" si="573"/>
        <v>0</v>
      </c>
      <c r="AC370" s="64">
        <f t="shared" si="574"/>
        <v>0</v>
      </c>
      <c r="AD370" s="64">
        <f t="shared" si="575"/>
        <v>0</v>
      </c>
      <c r="AE370" s="64">
        <f t="shared" si="576"/>
        <v>0</v>
      </c>
      <c r="AF370" s="64">
        <f t="shared" si="577"/>
        <v>0</v>
      </c>
      <c r="AG370" s="64">
        <f t="shared" si="578"/>
        <v>0</v>
      </c>
      <c r="AH370" s="64">
        <f t="shared" si="579"/>
        <v>0</v>
      </c>
      <c r="AI370" s="39" t="s">
        <v>520</v>
      </c>
      <c r="AJ370" s="62">
        <f t="shared" si="580"/>
        <v>0</v>
      </c>
      <c r="AK370" s="62">
        <f t="shared" si="581"/>
        <v>0</v>
      </c>
      <c r="AL370" s="62">
        <f t="shared" si="582"/>
        <v>0</v>
      </c>
      <c r="AN370" s="64">
        <v>21</v>
      </c>
      <c r="AO370" s="64">
        <f t="shared" si="583"/>
        <v>0</v>
      </c>
      <c r="AP370" s="64">
        <f t="shared" si="584"/>
        <v>0</v>
      </c>
      <c r="AQ370" s="65" t="s">
        <v>7</v>
      </c>
      <c r="AV370" s="64">
        <f t="shared" si="585"/>
        <v>0</v>
      </c>
      <c r="AW370" s="64">
        <f t="shared" si="586"/>
        <v>0</v>
      </c>
      <c r="AX370" s="64">
        <f t="shared" si="587"/>
        <v>0</v>
      </c>
      <c r="AY370" s="66" t="s">
        <v>1630</v>
      </c>
      <c r="AZ370" s="66" t="s">
        <v>1690</v>
      </c>
      <c r="BA370" s="39" t="s">
        <v>1717</v>
      </c>
      <c r="BC370" s="64">
        <f t="shared" si="588"/>
        <v>0</v>
      </c>
      <c r="BD370" s="64">
        <f t="shared" si="589"/>
        <v>0</v>
      </c>
      <c r="BE370" s="64">
        <v>0</v>
      </c>
      <c r="BF370" s="64">
        <f t="shared" si="590"/>
        <v>0</v>
      </c>
      <c r="BH370" s="62">
        <f t="shared" si="591"/>
        <v>0</v>
      </c>
      <c r="BI370" s="62">
        <f t="shared" si="592"/>
        <v>0</v>
      </c>
      <c r="BJ370" s="62">
        <f t="shared" si="593"/>
        <v>0</v>
      </c>
      <c r="BK370" s="62" t="s">
        <v>1725</v>
      </c>
      <c r="BL370" s="64">
        <v>99</v>
      </c>
    </row>
    <row r="371" spans="1:64" s="38" customFormat="1" ht="19.5" customHeight="1">
      <c r="A371" s="60" t="s">
        <v>320</v>
      </c>
      <c r="B371" s="61" t="s">
        <v>520</v>
      </c>
      <c r="C371" s="61" t="s">
        <v>848</v>
      </c>
      <c r="D371" s="142" t="s">
        <v>1380</v>
      </c>
      <c r="E371" s="143"/>
      <c r="F371" s="61" t="s">
        <v>1586</v>
      </c>
      <c r="G371" s="62">
        <v>6.528</v>
      </c>
      <c r="H371" s="62">
        <v>0</v>
      </c>
      <c r="I371" s="62">
        <f t="shared" si="568"/>
        <v>0</v>
      </c>
      <c r="J371" s="62">
        <f t="shared" si="569"/>
        <v>0</v>
      </c>
      <c r="K371" s="62">
        <f t="shared" si="570"/>
        <v>0</v>
      </c>
      <c r="L371" s="62">
        <v>0</v>
      </c>
      <c r="M371" s="62">
        <f t="shared" si="571"/>
        <v>0</v>
      </c>
      <c r="N371" s="63"/>
      <c r="O371" s="54"/>
      <c r="Z371" s="64">
        <f t="shared" si="572"/>
        <v>0</v>
      </c>
      <c r="AB371" s="64">
        <f t="shared" si="573"/>
        <v>0</v>
      </c>
      <c r="AC371" s="64">
        <f t="shared" si="574"/>
        <v>0</v>
      </c>
      <c r="AD371" s="64">
        <f t="shared" si="575"/>
        <v>0</v>
      </c>
      <c r="AE371" s="64">
        <f t="shared" si="576"/>
        <v>0</v>
      </c>
      <c r="AF371" s="64">
        <f t="shared" si="577"/>
        <v>0</v>
      </c>
      <c r="AG371" s="64">
        <f t="shared" si="578"/>
        <v>0</v>
      </c>
      <c r="AH371" s="64">
        <f t="shared" si="579"/>
        <v>0</v>
      </c>
      <c r="AI371" s="39" t="s">
        <v>520</v>
      </c>
      <c r="AJ371" s="62">
        <f t="shared" si="580"/>
        <v>0</v>
      </c>
      <c r="AK371" s="62">
        <f t="shared" si="581"/>
        <v>0</v>
      </c>
      <c r="AL371" s="62">
        <f t="shared" si="582"/>
        <v>0</v>
      </c>
      <c r="AN371" s="64">
        <v>21</v>
      </c>
      <c r="AO371" s="64">
        <f t="shared" si="583"/>
        <v>0</v>
      </c>
      <c r="AP371" s="64">
        <f t="shared" si="584"/>
        <v>0</v>
      </c>
      <c r="AQ371" s="65" t="s">
        <v>7</v>
      </c>
      <c r="AV371" s="64">
        <f t="shared" si="585"/>
        <v>0</v>
      </c>
      <c r="AW371" s="64">
        <f t="shared" si="586"/>
        <v>0</v>
      </c>
      <c r="AX371" s="64">
        <f t="shared" si="587"/>
        <v>0</v>
      </c>
      <c r="AY371" s="66" t="s">
        <v>1630</v>
      </c>
      <c r="AZ371" s="66" t="s">
        <v>1690</v>
      </c>
      <c r="BA371" s="39" t="s">
        <v>1717</v>
      </c>
      <c r="BC371" s="64">
        <f t="shared" si="588"/>
        <v>0</v>
      </c>
      <c r="BD371" s="64">
        <f t="shared" si="589"/>
        <v>0</v>
      </c>
      <c r="BE371" s="64">
        <v>0</v>
      </c>
      <c r="BF371" s="64">
        <f t="shared" si="590"/>
        <v>0</v>
      </c>
      <c r="BH371" s="62">
        <f t="shared" si="591"/>
        <v>0</v>
      </c>
      <c r="BI371" s="62">
        <f t="shared" si="592"/>
        <v>0</v>
      </c>
      <c r="BJ371" s="62">
        <f t="shared" si="593"/>
        <v>0</v>
      </c>
      <c r="BK371" s="62" t="s">
        <v>1725</v>
      </c>
      <c r="BL371" s="64">
        <v>99</v>
      </c>
    </row>
    <row r="372" spans="1:64" s="38" customFormat="1" ht="19.5" customHeight="1">
      <c r="A372" s="60" t="s">
        <v>321</v>
      </c>
      <c r="B372" s="61" t="s">
        <v>520</v>
      </c>
      <c r="C372" s="61" t="s">
        <v>849</v>
      </c>
      <c r="D372" s="142" t="s">
        <v>1381</v>
      </c>
      <c r="E372" s="143"/>
      <c r="F372" s="61" t="s">
        <v>1586</v>
      </c>
      <c r="G372" s="62">
        <v>28.124</v>
      </c>
      <c r="H372" s="62">
        <v>0</v>
      </c>
      <c r="I372" s="62">
        <f t="shared" si="568"/>
        <v>0</v>
      </c>
      <c r="J372" s="62">
        <f t="shared" si="569"/>
        <v>0</v>
      </c>
      <c r="K372" s="62">
        <f t="shared" si="570"/>
        <v>0</v>
      </c>
      <c r="L372" s="62">
        <v>0</v>
      </c>
      <c r="M372" s="62">
        <f t="shared" si="571"/>
        <v>0</v>
      </c>
      <c r="N372" s="63"/>
      <c r="O372" s="54"/>
      <c r="Z372" s="64">
        <f t="shared" si="572"/>
        <v>0</v>
      </c>
      <c r="AB372" s="64">
        <f t="shared" si="573"/>
        <v>0</v>
      </c>
      <c r="AC372" s="64">
        <f t="shared" si="574"/>
        <v>0</v>
      </c>
      <c r="AD372" s="64">
        <f t="shared" si="575"/>
        <v>0</v>
      </c>
      <c r="AE372" s="64">
        <f t="shared" si="576"/>
        <v>0</v>
      </c>
      <c r="AF372" s="64">
        <f t="shared" si="577"/>
        <v>0</v>
      </c>
      <c r="AG372" s="64">
        <f t="shared" si="578"/>
        <v>0</v>
      </c>
      <c r="AH372" s="64">
        <f t="shared" si="579"/>
        <v>0</v>
      </c>
      <c r="AI372" s="39" t="s">
        <v>520</v>
      </c>
      <c r="AJ372" s="62">
        <f t="shared" si="580"/>
        <v>0</v>
      </c>
      <c r="AK372" s="62">
        <f t="shared" si="581"/>
        <v>0</v>
      </c>
      <c r="AL372" s="62">
        <f t="shared" si="582"/>
        <v>0</v>
      </c>
      <c r="AN372" s="64">
        <v>21</v>
      </c>
      <c r="AO372" s="64">
        <f t="shared" si="583"/>
        <v>0</v>
      </c>
      <c r="AP372" s="64">
        <f t="shared" si="584"/>
        <v>0</v>
      </c>
      <c r="AQ372" s="65" t="s">
        <v>7</v>
      </c>
      <c r="AV372" s="64">
        <f t="shared" si="585"/>
        <v>0</v>
      </c>
      <c r="AW372" s="64">
        <f t="shared" si="586"/>
        <v>0</v>
      </c>
      <c r="AX372" s="64">
        <f t="shared" si="587"/>
        <v>0</v>
      </c>
      <c r="AY372" s="66" t="s">
        <v>1630</v>
      </c>
      <c r="AZ372" s="66" t="s">
        <v>1690</v>
      </c>
      <c r="BA372" s="39" t="s">
        <v>1717</v>
      </c>
      <c r="BC372" s="64">
        <f t="shared" si="588"/>
        <v>0</v>
      </c>
      <c r="BD372" s="64">
        <f t="shared" si="589"/>
        <v>0</v>
      </c>
      <c r="BE372" s="64">
        <v>0</v>
      </c>
      <c r="BF372" s="64">
        <f t="shared" si="590"/>
        <v>0</v>
      </c>
      <c r="BH372" s="62">
        <f t="shared" si="591"/>
        <v>0</v>
      </c>
      <c r="BI372" s="62">
        <f t="shared" si="592"/>
        <v>0</v>
      </c>
      <c r="BJ372" s="62">
        <f t="shared" si="593"/>
        <v>0</v>
      </c>
      <c r="BK372" s="62" t="s">
        <v>1725</v>
      </c>
      <c r="BL372" s="64">
        <v>99</v>
      </c>
    </row>
    <row r="373" spans="1:64" s="38" customFormat="1" ht="19.5" customHeight="1">
      <c r="A373" s="60" t="s">
        <v>322</v>
      </c>
      <c r="B373" s="61" t="s">
        <v>520</v>
      </c>
      <c r="C373" s="61" t="s">
        <v>850</v>
      </c>
      <c r="D373" s="142" t="s">
        <v>1382</v>
      </c>
      <c r="E373" s="143"/>
      <c r="F373" s="61" t="s">
        <v>1586</v>
      </c>
      <c r="G373" s="62">
        <v>78.21</v>
      </c>
      <c r="H373" s="62">
        <v>0</v>
      </c>
      <c r="I373" s="62">
        <f t="shared" si="568"/>
        <v>0</v>
      </c>
      <c r="J373" s="62">
        <f t="shared" si="569"/>
        <v>0</v>
      </c>
      <c r="K373" s="62">
        <f t="shared" si="570"/>
        <v>0</v>
      </c>
      <c r="L373" s="62">
        <v>0</v>
      </c>
      <c r="M373" s="62">
        <f t="shared" si="571"/>
        <v>0</v>
      </c>
      <c r="N373" s="63"/>
      <c r="O373" s="54"/>
      <c r="Z373" s="64">
        <f t="shared" si="572"/>
        <v>0</v>
      </c>
      <c r="AB373" s="64">
        <f t="shared" si="573"/>
        <v>0</v>
      </c>
      <c r="AC373" s="64">
        <f t="shared" si="574"/>
        <v>0</v>
      </c>
      <c r="AD373" s="64">
        <f t="shared" si="575"/>
        <v>0</v>
      </c>
      <c r="AE373" s="64">
        <f t="shared" si="576"/>
        <v>0</v>
      </c>
      <c r="AF373" s="64">
        <f t="shared" si="577"/>
        <v>0</v>
      </c>
      <c r="AG373" s="64">
        <f t="shared" si="578"/>
        <v>0</v>
      </c>
      <c r="AH373" s="64">
        <f t="shared" si="579"/>
        <v>0</v>
      </c>
      <c r="AI373" s="39" t="s">
        <v>520</v>
      </c>
      <c r="AJ373" s="62">
        <f t="shared" si="580"/>
        <v>0</v>
      </c>
      <c r="AK373" s="62">
        <f t="shared" si="581"/>
        <v>0</v>
      </c>
      <c r="AL373" s="62">
        <f t="shared" si="582"/>
        <v>0</v>
      </c>
      <c r="AN373" s="64">
        <v>21</v>
      </c>
      <c r="AO373" s="64">
        <f t="shared" si="583"/>
        <v>0</v>
      </c>
      <c r="AP373" s="64">
        <f t="shared" si="584"/>
        <v>0</v>
      </c>
      <c r="AQ373" s="65" t="s">
        <v>7</v>
      </c>
      <c r="AV373" s="64">
        <f t="shared" si="585"/>
        <v>0</v>
      </c>
      <c r="AW373" s="64">
        <f t="shared" si="586"/>
        <v>0</v>
      </c>
      <c r="AX373" s="64">
        <f t="shared" si="587"/>
        <v>0</v>
      </c>
      <c r="AY373" s="66" t="s">
        <v>1630</v>
      </c>
      <c r="AZ373" s="66" t="s">
        <v>1690</v>
      </c>
      <c r="BA373" s="39" t="s">
        <v>1717</v>
      </c>
      <c r="BC373" s="64">
        <f t="shared" si="588"/>
        <v>0</v>
      </c>
      <c r="BD373" s="64">
        <f t="shared" si="589"/>
        <v>0</v>
      </c>
      <c r="BE373" s="64">
        <v>0</v>
      </c>
      <c r="BF373" s="64">
        <f t="shared" si="590"/>
        <v>0</v>
      </c>
      <c r="BH373" s="62">
        <f t="shared" si="591"/>
        <v>0</v>
      </c>
      <c r="BI373" s="62">
        <f t="shared" si="592"/>
        <v>0</v>
      </c>
      <c r="BJ373" s="62">
        <f t="shared" si="593"/>
        <v>0</v>
      </c>
      <c r="BK373" s="62" t="s">
        <v>1725</v>
      </c>
      <c r="BL373" s="64">
        <v>99</v>
      </c>
    </row>
    <row r="374" spans="1:64" s="38" customFormat="1" ht="19.5" customHeight="1">
      <c r="A374" s="60" t="s">
        <v>323</v>
      </c>
      <c r="B374" s="61" t="s">
        <v>520</v>
      </c>
      <c r="C374" s="61" t="s">
        <v>851</v>
      </c>
      <c r="D374" s="142" t="s">
        <v>1383</v>
      </c>
      <c r="E374" s="143"/>
      <c r="F374" s="61" t="s">
        <v>1586</v>
      </c>
      <c r="G374" s="62">
        <v>258.277</v>
      </c>
      <c r="H374" s="62">
        <v>0</v>
      </c>
      <c r="I374" s="62">
        <f t="shared" si="568"/>
        <v>0</v>
      </c>
      <c r="J374" s="62">
        <f t="shared" si="569"/>
        <v>0</v>
      </c>
      <c r="K374" s="62">
        <f t="shared" si="570"/>
        <v>0</v>
      </c>
      <c r="L374" s="62">
        <v>0</v>
      </c>
      <c r="M374" s="62">
        <f t="shared" si="571"/>
        <v>0</v>
      </c>
      <c r="N374" s="63"/>
      <c r="O374" s="54"/>
      <c r="Z374" s="64">
        <f t="shared" si="572"/>
        <v>0</v>
      </c>
      <c r="AB374" s="64">
        <f t="shared" si="573"/>
        <v>0</v>
      </c>
      <c r="AC374" s="64">
        <f t="shared" si="574"/>
        <v>0</v>
      </c>
      <c r="AD374" s="64">
        <f t="shared" si="575"/>
        <v>0</v>
      </c>
      <c r="AE374" s="64">
        <f t="shared" si="576"/>
        <v>0</v>
      </c>
      <c r="AF374" s="64">
        <f t="shared" si="577"/>
        <v>0</v>
      </c>
      <c r="AG374" s="64">
        <f t="shared" si="578"/>
        <v>0</v>
      </c>
      <c r="AH374" s="64">
        <f t="shared" si="579"/>
        <v>0</v>
      </c>
      <c r="AI374" s="39" t="s">
        <v>520</v>
      </c>
      <c r="AJ374" s="62">
        <f t="shared" si="580"/>
        <v>0</v>
      </c>
      <c r="AK374" s="62">
        <f t="shared" si="581"/>
        <v>0</v>
      </c>
      <c r="AL374" s="62">
        <f t="shared" si="582"/>
        <v>0</v>
      </c>
      <c r="AN374" s="64">
        <v>21</v>
      </c>
      <c r="AO374" s="64">
        <f t="shared" si="583"/>
        <v>0</v>
      </c>
      <c r="AP374" s="64">
        <f t="shared" si="584"/>
        <v>0</v>
      </c>
      <c r="AQ374" s="65" t="s">
        <v>11</v>
      </c>
      <c r="AV374" s="64">
        <f t="shared" si="585"/>
        <v>0</v>
      </c>
      <c r="AW374" s="64">
        <f t="shared" si="586"/>
        <v>0</v>
      </c>
      <c r="AX374" s="64">
        <f t="shared" si="587"/>
        <v>0</v>
      </c>
      <c r="AY374" s="66" t="s">
        <v>1630</v>
      </c>
      <c r="AZ374" s="66" t="s">
        <v>1690</v>
      </c>
      <c r="BA374" s="39" t="s">
        <v>1717</v>
      </c>
      <c r="BC374" s="64">
        <f t="shared" si="588"/>
        <v>0</v>
      </c>
      <c r="BD374" s="64">
        <f t="shared" si="589"/>
        <v>0</v>
      </c>
      <c r="BE374" s="64">
        <v>0</v>
      </c>
      <c r="BF374" s="64">
        <f t="shared" si="590"/>
        <v>0</v>
      </c>
      <c r="BH374" s="62">
        <f t="shared" si="591"/>
        <v>0</v>
      </c>
      <c r="BI374" s="62">
        <f t="shared" si="592"/>
        <v>0</v>
      </c>
      <c r="BJ374" s="62">
        <f t="shared" si="593"/>
        <v>0</v>
      </c>
      <c r="BK374" s="62" t="s">
        <v>1725</v>
      </c>
      <c r="BL374" s="64">
        <v>99</v>
      </c>
    </row>
    <row r="375" spans="1:47" s="38" customFormat="1" ht="19.5" customHeight="1">
      <c r="A375" s="55"/>
      <c r="B375" s="56" t="s">
        <v>520</v>
      </c>
      <c r="C375" s="56" t="s">
        <v>570</v>
      </c>
      <c r="D375" s="140" t="s">
        <v>1092</v>
      </c>
      <c r="E375" s="141"/>
      <c r="F375" s="57" t="s">
        <v>6</v>
      </c>
      <c r="G375" s="57" t="s">
        <v>6</v>
      </c>
      <c r="H375" s="57" t="s">
        <v>6</v>
      </c>
      <c r="I375" s="58">
        <f>SUM(I376:I377)</f>
        <v>0</v>
      </c>
      <c r="J375" s="58">
        <f>SUM(J376:J377)</f>
        <v>0</v>
      </c>
      <c r="K375" s="58">
        <f>SUM(K376:K377)</f>
        <v>0</v>
      </c>
      <c r="L375" s="39"/>
      <c r="M375" s="58">
        <f>SUM(M376:M377)</f>
        <v>0</v>
      </c>
      <c r="N375" s="59"/>
      <c r="O375" s="54"/>
      <c r="AI375" s="39" t="s">
        <v>520</v>
      </c>
      <c r="AS375" s="58">
        <f>SUM(AJ376:AJ377)</f>
        <v>0</v>
      </c>
      <c r="AT375" s="58">
        <f>SUM(AK376:AK377)</f>
        <v>0</v>
      </c>
      <c r="AU375" s="58">
        <f>SUM(AL376:AL377)</f>
        <v>0</v>
      </c>
    </row>
    <row r="376" spans="1:64" s="38" customFormat="1" ht="19.5" customHeight="1">
      <c r="A376" s="60" t="s">
        <v>324</v>
      </c>
      <c r="B376" s="61" t="s">
        <v>520</v>
      </c>
      <c r="C376" s="61" t="s">
        <v>852</v>
      </c>
      <c r="D376" s="142" t="s">
        <v>1384</v>
      </c>
      <c r="E376" s="143"/>
      <c r="F376" s="61" t="s">
        <v>1582</v>
      </c>
      <c r="G376" s="62">
        <v>175.2</v>
      </c>
      <c r="H376" s="62">
        <v>0</v>
      </c>
      <c r="I376" s="62">
        <f>G376*AO376</f>
        <v>0</v>
      </c>
      <c r="J376" s="62">
        <f>G376*AP376</f>
        <v>0</v>
      </c>
      <c r="K376" s="62">
        <f>G376*H376</f>
        <v>0</v>
      </c>
      <c r="L376" s="62">
        <v>0</v>
      </c>
      <c r="M376" s="62">
        <f>G376*L376</f>
        <v>0</v>
      </c>
      <c r="N376" s="63"/>
      <c r="O376" s="54"/>
      <c r="Z376" s="64">
        <f>IF(AQ376="5",BJ376,0)</f>
        <v>0</v>
      </c>
      <c r="AB376" s="64">
        <f>IF(AQ376="1",BH376,0)</f>
        <v>0</v>
      </c>
      <c r="AC376" s="64">
        <f>IF(AQ376="1",BI376,0)</f>
        <v>0</v>
      </c>
      <c r="AD376" s="64">
        <f>IF(AQ376="7",BH376,0)</f>
        <v>0</v>
      </c>
      <c r="AE376" s="64">
        <f>IF(AQ376="7",BI376,0)</f>
        <v>0</v>
      </c>
      <c r="AF376" s="64">
        <f>IF(AQ376="2",BH376,0)</f>
        <v>0</v>
      </c>
      <c r="AG376" s="64">
        <f>IF(AQ376="2",BI376,0)</f>
        <v>0</v>
      </c>
      <c r="AH376" s="64">
        <f>IF(AQ376="0",BJ376,0)</f>
        <v>0</v>
      </c>
      <c r="AI376" s="39" t="s">
        <v>520</v>
      </c>
      <c r="AJ376" s="62">
        <f>IF(AN376=0,K376,0)</f>
        <v>0</v>
      </c>
      <c r="AK376" s="62">
        <f>IF(AN376=15,K376,0)</f>
        <v>0</v>
      </c>
      <c r="AL376" s="62">
        <f>IF(AN376=21,K376,0)</f>
        <v>0</v>
      </c>
      <c r="AN376" s="64">
        <v>21</v>
      </c>
      <c r="AO376" s="64">
        <f>H376*0</f>
        <v>0</v>
      </c>
      <c r="AP376" s="64">
        <f>H376*(1-0)</f>
        <v>0</v>
      </c>
      <c r="AQ376" s="65" t="s">
        <v>13</v>
      </c>
      <c r="AV376" s="64">
        <f>AW376+AX376</f>
        <v>0</v>
      </c>
      <c r="AW376" s="64">
        <f>G376*AO376</f>
        <v>0</v>
      </c>
      <c r="AX376" s="64">
        <f>G376*AP376</f>
        <v>0</v>
      </c>
      <c r="AY376" s="66" t="s">
        <v>1631</v>
      </c>
      <c r="AZ376" s="66" t="s">
        <v>1691</v>
      </c>
      <c r="BA376" s="39" t="s">
        <v>1717</v>
      </c>
      <c r="BC376" s="64">
        <f>AW376+AX376</f>
        <v>0</v>
      </c>
      <c r="BD376" s="64">
        <f>H376/(100-BE376)*100</f>
        <v>0</v>
      </c>
      <c r="BE376" s="64">
        <v>0</v>
      </c>
      <c r="BF376" s="64">
        <f>M376</f>
        <v>0</v>
      </c>
      <c r="BH376" s="62">
        <f>G376*AO376</f>
        <v>0</v>
      </c>
      <c r="BI376" s="62">
        <f>G376*AP376</f>
        <v>0</v>
      </c>
      <c r="BJ376" s="62">
        <f>G376*H376</f>
        <v>0</v>
      </c>
      <c r="BK376" s="62" t="s">
        <v>1725</v>
      </c>
      <c r="BL376" s="64">
        <v>711</v>
      </c>
    </row>
    <row r="377" spans="1:64" s="38" customFormat="1" ht="19.5" customHeight="1">
      <c r="A377" s="60" t="s">
        <v>325</v>
      </c>
      <c r="B377" s="61" t="s">
        <v>520</v>
      </c>
      <c r="C377" s="61" t="s">
        <v>853</v>
      </c>
      <c r="D377" s="142" t="s">
        <v>1385</v>
      </c>
      <c r="E377" s="143"/>
      <c r="F377" s="61" t="s">
        <v>1586</v>
      </c>
      <c r="G377" s="62">
        <v>0.081</v>
      </c>
      <c r="H377" s="62">
        <v>0</v>
      </c>
      <c r="I377" s="62">
        <f>G377*AO377</f>
        <v>0</v>
      </c>
      <c r="J377" s="62">
        <f>G377*AP377</f>
        <v>0</v>
      </c>
      <c r="K377" s="62">
        <f>G377*H377</f>
        <v>0</v>
      </c>
      <c r="L377" s="62">
        <v>0</v>
      </c>
      <c r="M377" s="62">
        <f>G377*L377</f>
        <v>0</v>
      </c>
      <c r="N377" s="63" t="s">
        <v>1611</v>
      </c>
      <c r="O377" s="54"/>
      <c r="Z377" s="64">
        <f>IF(AQ377="5",BJ377,0)</f>
        <v>0</v>
      </c>
      <c r="AB377" s="64">
        <f>IF(AQ377="1",BH377,0)</f>
        <v>0</v>
      </c>
      <c r="AC377" s="64">
        <f>IF(AQ377="1",BI377,0)</f>
        <v>0</v>
      </c>
      <c r="AD377" s="64">
        <f>IF(AQ377="7",BH377,0)</f>
        <v>0</v>
      </c>
      <c r="AE377" s="64">
        <f>IF(AQ377="7",BI377,0)</f>
        <v>0</v>
      </c>
      <c r="AF377" s="64">
        <f>IF(AQ377="2",BH377,0)</f>
        <v>0</v>
      </c>
      <c r="AG377" s="64">
        <f>IF(AQ377="2",BI377,0)</f>
        <v>0</v>
      </c>
      <c r="AH377" s="64">
        <f>IF(AQ377="0",BJ377,0)</f>
        <v>0</v>
      </c>
      <c r="AI377" s="39" t="s">
        <v>520</v>
      </c>
      <c r="AJ377" s="62">
        <f>IF(AN377=0,K377,0)</f>
        <v>0</v>
      </c>
      <c r="AK377" s="62">
        <f>IF(AN377=15,K377,0)</f>
        <v>0</v>
      </c>
      <c r="AL377" s="62">
        <f>IF(AN377=21,K377,0)</f>
        <v>0</v>
      </c>
      <c r="AN377" s="64">
        <v>21</v>
      </c>
      <c r="AO377" s="64">
        <f>H377*0</f>
        <v>0</v>
      </c>
      <c r="AP377" s="64">
        <f>H377*(1-0)</f>
        <v>0</v>
      </c>
      <c r="AQ377" s="65" t="s">
        <v>11</v>
      </c>
      <c r="AV377" s="64">
        <f>AW377+AX377</f>
        <v>0</v>
      </c>
      <c r="AW377" s="64">
        <f>G377*AO377</f>
        <v>0</v>
      </c>
      <c r="AX377" s="64">
        <f>G377*AP377</f>
        <v>0</v>
      </c>
      <c r="AY377" s="66" t="s">
        <v>1631</v>
      </c>
      <c r="AZ377" s="66" t="s">
        <v>1691</v>
      </c>
      <c r="BA377" s="39" t="s">
        <v>1717</v>
      </c>
      <c r="BC377" s="64">
        <f>AW377+AX377</f>
        <v>0</v>
      </c>
      <c r="BD377" s="64">
        <f>H377/(100-BE377)*100</f>
        <v>0</v>
      </c>
      <c r="BE377" s="64">
        <v>0</v>
      </c>
      <c r="BF377" s="64">
        <f>M377</f>
        <v>0</v>
      </c>
      <c r="BH377" s="62">
        <f>G377*AO377</f>
        <v>0</v>
      </c>
      <c r="BI377" s="62">
        <f>G377*AP377</f>
        <v>0</v>
      </c>
      <c r="BJ377" s="62">
        <f>G377*H377</f>
        <v>0</v>
      </c>
      <c r="BK377" s="62" t="s">
        <v>1725</v>
      </c>
      <c r="BL377" s="64">
        <v>711</v>
      </c>
    </row>
    <row r="378" spans="1:47" s="38" customFormat="1" ht="19.5" customHeight="1">
      <c r="A378" s="55"/>
      <c r="B378" s="56" t="s">
        <v>520</v>
      </c>
      <c r="C378" s="56" t="s">
        <v>706</v>
      </c>
      <c r="D378" s="140" t="s">
        <v>1225</v>
      </c>
      <c r="E378" s="141"/>
      <c r="F378" s="57" t="s">
        <v>6</v>
      </c>
      <c r="G378" s="57" t="s">
        <v>6</v>
      </c>
      <c r="H378" s="57" t="s">
        <v>6</v>
      </c>
      <c r="I378" s="58">
        <f>SUM(I379:I383)</f>
        <v>0</v>
      </c>
      <c r="J378" s="58">
        <f>SUM(J379:J383)</f>
        <v>0</v>
      </c>
      <c r="K378" s="58">
        <f>SUM(K379:K383)</f>
        <v>0</v>
      </c>
      <c r="L378" s="39"/>
      <c r="M378" s="58">
        <f>SUM(M379:M383)</f>
        <v>0</v>
      </c>
      <c r="N378" s="59"/>
      <c r="O378" s="54"/>
      <c r="AI378" s="39" t="s">
        <v>520</v>
      </c>
      <c r="AS378" s="58">
        <f>SUM(AJ379:AJ383)</f>
        <v>0</v>
      </c>
      <c r="AT378" s="58">
        <f>SUM(AK379:AK383)</f>
        <v>0</v>
      </c>
      <c r="AU378" s="58">
        <f>SUM(AL379:AL383)</f>
        <v>0</v>
      </c>
    </row>
    <row r="379" spans="1:64" s="38" customFormat="1" ht="19.5" customHeight="1">
      <c r="A379" s="60" t="s">
        <v>326</v>
      </c>
      <c r="B379" s="61" t="s">
        <v>520</v>
      </c>
      <c r="C379" s="61" t="s">
        <v>854</v>
      </c>
      <c r="D379" s="142" t="s">
        <v>1386</v>
      </c>
      <c r="E379" s="143"/>
      <c r="F379" s="61" t="s">
        <v>1584</v>
      </c>
      <c r="G379" s="62">
        <v>48.2</v>
      </c>
      <c r="H379" s="62">
        <v>0</v>
      </c>
      <c r="I379" s="62">
        <f>G379*AO379</f>
        <v>0</v>
      </c>
      <c r="J379" s="62">
        <f>G379*AP379</f>
        <v>0</v>
      </c>
      <c r="K379" s="62">
        <f>G379*H379</f>
        <v>0</v>
      </c>
      <c r="L379" s="62">
        <v>0</v>
      </c>
      <c r="M379" s="62">
        <f>G379*L379</f>
        <v>0</v>
      </c>
      <c r="N379" s="63"/>
      <c r="O379" s="54"/>
      <c r="Z379" s="64">
        <f>IF(AQ379="5",BJ379,0)</f>
        <v>0</v>
      </c>
      <c r="AB379" s="64">
        <f>IF(AQ379="1",BH379,0)</f>
        <v>0</v>
      </c>
      <c r="AC379" s="64">
        <f>IF(AQ379="1",BI379,0)</f>
        <v>0</v>
      </c>
      <c r="AD379" s="64">
        <f>IF(AQ379="7",BH379,0)</f>
        <v>0</v>
      </c>
      <c r="AE379" s="64">
        <f>IF(AQ379="7",BI379,0)</f>
        <v>0</v>
      </c>
      <c r="AF379" s="64">
        <f>IF(AQ379="2",BH379,0)</f>
        <v>0</v>
      </c>
      <c r="AG379" s="64">
        <f>IF(AQ379="2",BI379,0)</f>
        <v>0</v>
      </c>
      <c r="AH379" s="64">
        <f>IF(AQ379="0",BJ379,0)</f>
        <v>0</v>
      </c>
      <c r="AI379" s="39" t="s">
        <v>520</v>
      </c>
      <c r="AJ379" s="62">
        <f>IF(AN379=0,K379,0)</f>
        <v>0</v>
      </c>
      <c r="AK379" s="62">
        <f>IF(AN379=15,K379,0)</f>
        <v>0</v>
      </c>
      <c r="AL379" s="62">
        <f>IF(AN379=21,K379,0)</f>
        <v>0</v>
      </c>
      <c r="AN379" s="64">
        <v>21</v>
      </c>
      <c r="AO379" s="64">
        <f>H379*0</f>
        <v>0</v>
      </c>
      <c r="AP379" s="64">
        <f>H379*(1-0)</f>
        <v>0</v>
      </c>
      <c r="AQ379" s="65" t="s">
        <v>13</v>
      </c>
      <c r="AV379" s="64">
        <f>AW379+AX379</f>
        <v>0</v>
      </c>
      <c r="AW379" s="64">
        <f>G379*AO379</f>
        <v>0</v>
      </c>
      <c r="AX379" s="64">
        <f>G379*AP379</f>
        <v>0</v>
      </c>
      <c r="AY379" s="66" t="s">
        <v>1643</v>
      </c>
      <c r="AZ379" s="66" t="s">
        <v>1692</v>
      </c>
      <c r="BA379" s="39" t="s">
        <v>1717</v>
      </c>
      <c r="BC379" s="64">
        <f>AW379+AX379</f>
        <v>0</v>
      </c>
      <c r="BD379" s="64">
        <f>H379/(100-BE379)*100</f>
        <v>0</v>
      </c>
      <c r="BE379" s="64">
        <v>0</v>
      </c>
      <c r="BF379" s="64">
        <f>M379</f>
        <v>0</v>
      </c>
      <c r="BH379" s="62">
        <f>G379*AO379</f>
        <v>0</v>
      </c>
      <c r="BI379" s="62">
        <f>G379*AP379</f>
        <v>0</v>
      </c>
      <c r="BJ379" s="62">
        <f>G379*H379</f>
        <v>0</v>
      </c>
      <c r="BK379" s="62" t="s">
        <v>1725</v>
      </c>
      <c r="BL379" s="64">
        <v>767</v>
      </c>
    </row>
    <row r="380" spans="1:64" s="38" customFormat="1" ht="19.5" customHeight="1">
      <c r="A380" s="60" t="s">
        <v>327</v>
      </c>
      <c r="B380" s="61" t="s">
        <v>520</v>
      </c>
      <c r="C380" s="61" t="s">
        <v>855</v>
      </c>
      <c r="D380" s="142" t="s">
        <v>1387</v>
      </c>
      <c r="E380" s="143"/>
      <c r="F380" s="61" t="s">
        <v>1584</v>
      </c>
      <c r="G380" s="62">
        <v>144.6</v>
      </c>
      <c r="H380" s="62">
        <v>0</v>
      </c>
      <c r="I380" s="62">
        <f>G380*AO380</f>
        <v>0</v>
      </c>
      <c r="J380" s="62">
        <f>G380*AP380</f>
        <v>0</v>
      </c>
      <c r="K380" s="62">
        <f>G380*H380</f>
        <v>0</v>
      </c>
      <c r="L380" s="62">
        <v>0</v>
      </c>
      <c r="M380" s="62">
        <f>G380*L380</f>
        <v>0</v>
      </c>
      <c r="N380" s="63"/>
      <c r="O380" s="54"/>
      <c r="Z380" s="64">
        <f>IF(AQ380="5",BJ380,0)</f>
        <v>0</v>
      </c>
      <c r="AB380" s="64">
        <f>IF(AQ380="1",BH380,0)</f>
        <v>0</v>
      </c>
      <c r="AC380" s="64">
        <f>IF(AQ380="1",BI380,0)</f>
        <v>0</v>
      </c>
      <c r="AD380" s="64">
        <f>IF(AQ380="7",BH380,0)</f>
        <v>0</v>
      </c>
      <c r="AE380" s="64">
        <f>IF(AQ380="7",BI380,0)</f>
        <v>0</v>
      </c>
      <c r="AF380" s="64">
        <f>IF(AQ380="2",BH380,0)</f>
        <v>0</v>
      </c>
      <c r="AG380" s="64">
        <f>IF(AQ380="2",BI380,0)</f>
        <v>0</v>
      </c>
      <c r="AH380" s="64">
        <f>IF(AQ380="0",BJ380,0)</f>
        <v>0</v>
      </c>
      <c r="AI380" s="39" t="s">
        <v>520</v>
      </c>
      <c r="AJ380" s="62">
        <f>IF(AN380=0,K380,0)</f>
        <v>0</v>
      </c>
      <c r="AK380" s="62">
        <f>IF(AN380=15,K380,0)</f>
        <v>0</v>
      </c>
      <c r="AL380" s="62">
        <f>IF(AN380=21,K380,0)</f>
        <v>0</v>
      </c>
      <c r="AN380" s="64">
        <v>21</v>
      </c>
      <c r="AO380" s="64">
        <f>H380*0</f>
        <v>0</v>
      </c>
      <c r="AP380" s="64">
        <f>H380*(1-0)</f>
        <v>0</v>
      </c>
      <c r="AQ380" s="65" t="s">
        <v>13</v>
      </c>
      <c r="AV380" s="64">
        <f>AW380+AX380</f>
        <v>0</v>
      </c>
      <c r="AW380" s="64">
        <f>G380*AO380</f>
        <v>0</v>
      </c>
      <c r="AX380" s="64">
        <f>G380*AP380</f>
        <v>0</v>
      </c>
      <c r="AY380" s="66" t="s">
        <v>1643</v>
      </c>
      <c r="AZ380" s="66" t="s">
        <v>1692</v>
      </c>
      <c r="BA380" s="39" t="s">
        <v>1717</v>
      </c>
      <c r="BC380" s="64">
        <f>AW380+AX380</f>
        <v>0</v>
      </c>
      <c r="BD380" s="64">
        <f>H380/(100-BE380)*100</f>
        <v>0</v>
      </c>
      <c r="BE380" s="64">
        <v>0</v>
      </c>
      <c r="BF380" s="64">
        <f>M380</f>
        <v>0</v>
      </c>
      <c r="BH380" s="62">
        <f>G380*AO380</f>
        <v>0</v>
      </c>
      <c r="BI380" s="62">
        <f>G380*AP380</f>
        <v>0</v>
      </c>
      <c r="BJ380" s="62">
        <f>G380*H380</f>
        <v>0</v>
      </c>
      <c r="BK380" s="62" t="s">
        <v>1725</v>
      </c>
      <c r="BL380" s="64">
        <v>767</v>
      </c>
    </row>
    <row r="381" spans="1:64" s="38" customFormat="1" ht="19.5" customHeight="1">
      <c r="A381" s="60" t="s">
        <v>328</v>
      </c>
      <c r="B381" s="61" t="s">
        <v>520</v>
      </c>
      <c r="C381" s="61" t="s">
        <v>856</v>
      </c>
      <c r="D381" s="142" t="s">
        <v>1388</v>
      </c>
      <c r="E381" s="143"/>
      <c r="F381" s="61" t="s">
        <v>1584</v>
      </c>
      <c r="G381" s="108">
        <v>148.94</v>
      </c>
      <c r="H381" s="62">
        <v>0</v>
      </c>
      <c r="I381" s="62">
        <f>G381*AO381</f>
        <v>0</v>
      </c>
      <c r="J381" s="62">
        <f>G381*AP381</f>
        <v>0</v>
      </c>
      <c r="K381" s="62">
        <f>G381*H381</f>
        <v>0</v>
      </c>
      <c r="L381" s="62">
        <v>0</v>
      </c>
      <c r="M381" s="62">
        <f>G381*L381</f>
        <v>0</v>
      </c>
      <c r="N381" s="63"/>
      <c r="O381" s="54"/>
      <c r="Z381" s="64">
        <f>IF(AQ381="5",BJ381,0)</f>
        <v>0</v>
      </c>
      <c r="AB381" s="64">
        <f>IF(AQ381="1",BH381,0)</f>
        <v>0</v>
      </c>
      <c r="AC381" s="64">
        <f>IF(AQ381="1",BI381,0)</f>
        <v>0</v>
      </c>
      <c r="AD381" s="64">
        <f>IF(AQ381="7",BH381,0)</f>
        <v>0</v>
      </c>
      <c r="AE381" s="64">
        <f>IF(AQ381="7",BI381,0)</f>
        <v>0</v>
      </c>
      <c r="AF381" s="64">
        <f>IF(AQ381="2",BH381,0)</f>
        <v>0</v>
      </c>
      <c r="AG381" s="64">
        <f>IF(AQ381="2",BI381,0)</f>
        <v>0</v>
      </c>
      <c r="AH381" s="64">
        <f>IF(AQ381="0",BJ381,0)</f>
        <v>0</v>
      </c>
      <c r="AI381" s="39" t="s">
        <v>520</v>
      </c>
      <c r="AJ381" s="62">
        <f>IF(AN381=0,K381,0)</f>
        <v>0</v>
      </c>
      <c r="AK381" s="62">
        <f>IF(AN381=15,K381,0)</f>
        <v>0</v>
      </c>
      <c r="AL381" s="62">
        <f>IF(AN381=21,K381,0)</f>
        <v>0</v>
      </c>
      <c r="AN381" s="64">
        <v>21</v>
      </c>
      <c r="AO381" s="64">
        <f>H381*0</f>
        <v>0</v>
      </c>
      <c r="AP381" s="64">
        <f>H381*(1-0)</f>
        <v>0</v>
      </c>
      <c r="AQ381" s="65" t="s">
        <v>8</v>
      </c>
      <c r="AV381" s="64">
        <f>AW381+AX381</f>
        <v>0</v>
      </c>
      <c r="AW381" s="64">
        <f>G381*AO381</f>
        <v>0</v>
      </c>
      <c r="AX381" s="64">
        <f>G381*AP381</f>
        <v>0</v>
      </c>
      <c r="AY381" s="66" t="s">
        <v>1643</v>
      </c>
      <c r="AZ381" s="66" t="s">
        <v>1692</v>
      </c>
      <c r="BA381" s="39" t="s">
        <v>1717</v>
      </c>
      <c r="BC381" s="64">
        <f>AW381+AX381</f>
        <v>0</v>
      </c>
      <c r="BD381" s="64">
        <f>H381/(100-BE381)*100</f>
        <v>0</v>
      </c>
      <c r="BE381" s="64">
        <v>0</v>
      </c>
      <c r="BF381" s="64">
        <f>M381</f>
        <v>0</v>
      </c>
      <c r="BH381" s="62">
        <f>G381*AO381</f>
        <v>0</v>
      </c>
      <c r="BI381" s="62">
        <f>G381*AP381</f>
        <v>0</v>
      </c>
      <c r="BJ381" s="62">
        <f>G381*H381</f>
        <v>0</v>
      </c>
      <c r="BK381" s="62" t="s">
        <v>1725</v>
      </c>
      <c r="BL381" s="64">
        <v>767</v>
      </c>
    </row>
    <row r="382" spans="1:64" s="38" customFormat="1" ht="19.5" customHeight="1">
      <c r="A382" s="60" t="s">
        <v>329</v>
      </c>
      <c r="B382" s="61" t="s">
        <v>520</v>
      </c>
      <c r="C382" s="61" t="s">
        <v>719</v>
      </c>
      <c r="D382" s="142" t="s">
        <v>1389</v>
      </c>
      <c r="E382" s="143"/>
      <c r="F382" s="61" t="s">
        <v>1583</v>
      </c>
      <c r="G382" s="62">
        <v>37</v>
      </c>
      <c r="H382" s="62">
        <v>0</v>
      </c>
      <c r="I382" s="62">
        <f>G382*AO382</f>
        <v>0</v>
      </c>
      <c r="J382" s="62">
        <f>G382*AP382</f>
        <v>0</v>
      </c>
      <c r="K382" s="62">
        <f>G382*H382</f>
        <v>0</v>
      </c>
      <c r="L382" s="62">
        <v>0</v>
      </c>
      <c r="M382" s="62">
        <f>G382*L382</f>
        <v>0</v>
      </c>
      <c r="N382" s="63"/>
      <c r="O382" s="54"/>
      <c r="Z382" s="64">
        <f>IF(AQ382="5",BJ382,0)</f>
        <v>0</v>
      </c>
      <c r="AB382" s="64">
        <f>IF(AQ382="1",BH382,0)</f>
        <v>0</v>
      </c>
      <c r="AC382" s="64">
        <f>IF(AQ382="1",BI382,0)</f>
        <v>0</v>
      </c>
      <c r="AD382" s="64">
        <f>IF(AQ382="7",BH382,0)</f>
        <v>0</v>
      </c>
      <c r="AE382" s="64">
        <f>IF(AQ382="7",BI382,0)</f>
        <v>0</v>
      </c>
      <c r="AF382" s="64">
        <f>IF(AQ382="2",BH382,0)</f>
        <v>0</v>
      </c>
      <c r="AG382" s="64">
        <f>IF(AQ382="2",BI382,0)</f>
        <v>0</v>
      </c>
      <c r="AH382" s="64">
        <f>IF(AQ382="0",BJ382,0)</f>
        <v>0</v>
      </c>
      <c r="AI382" s="39" t="s">
        <v>520</v>
      </c>
      <c r="AJ382" s="62">
        <f>IF(AN382=0,K382,0)</f>
        <v>0</v>
      </c>
      <c r="AK382" s="62">
        <f>IF(AN382=15,K382,0)</f>
        <v>0</v>
      </c>
      <c r="AL382" s="62">
        <f>IF(AN382=21,K382,0)</f>
        <v>0</v>
      </c>
      <c r="AN382" s="64">
        <v>21</v>
      </c>
      <c r="AO382" s="64">
        <f>H382*0</f>
        <v>0</v>
      </c>
      <c r="AP382" s="64">
        <f>H382*(1-0)</f>
        <v>0</v>
      </c>
      <c r="AQ382" s="65" t="s">
        <v>13</v>
      </c>
      <c r="AV382" s="64">
        <f>AW382+AX382</f>
        <v>0</v>
      </c>
      <c r="AW382" s="64">
        <f>G382*AO382</f>
        <v>0</v>
      </c>
      <c r="AX382" s="64">
        <f>G382*AP382</f>
        <v>0</v>
      </c>
      <c r="AY382" s="66" t="s">
        <v>1643</v>
      </c>
      <c r="AZ382" s="66" t="s">
        <v>1692</v>
      </c>
      <c r="BA382" s="39" t="s">
        <v>1717</v>
      </c>
      <c r="BC382" s="64">
        <f>AW382+AX382</f>
        <v>0</v>
      </c>
      <c r="BD382" s="64">
        <f>H382/(100-BE382)*100</f>
        <v>0</v>
      </c>
      <c r="BE382" s="64">
        <v>0</v>
      </c>
      <c r="BF382" s="64">
        <f>M382</f>
        <v>0</v>
      </c>
      <c r="BH382" s="62">
        <f>G382*AO382</f>
        <v>0</v>
      </c>
      <c r="BI382" s="62">
        <f>G382*AP382</f>
        <v>0</v>
      </c>
      <c r="BJ382" s="62">
        <f>G382*H382</f>
        <v>0</v>
      </c>
      <c r="BK382" s="62" t="s">
        <v>1725</v>
      </c>
      <c r="BL382" s="64">
        <v>767</v>
      </c>
    </row>
    <row r="383" spans="1:64" s="38" customFormat="1" ht="19.5" customHeight="1">
      <c r="A383" s="60" t="s">
        <v>330</v>
      </c>
      <c r="B383" s="61" t="s">
        <v>520</v>
      </c>
      <c r="C383" s="61" t="s">
        <v>857</v>
      </c>
      <c r="D383" s="142" t="s">
        <v>1390</v>
      </c>
      <c r="E383" s="143"/>
      <c r="F383" s="61" t="s">
        <v>1586</v>
      </c>
      <c r="G383" s="62">
        <v>0.877</v>
      </c>
      <c r="H383" s="62">
        <v>0</v>
      </c>
      <c r="I383" s="62">
        <f>G383*AO383</f>
        <v>0</v>
      </c>
      <c r="J383" s="62">
        <f>G383*AP383</f>
        <v>0</v>
      </c>
      <c r="K383" s="62">
        <f>G383*H383</f>
        <v>0</v>
      </c>
      <c r="L383" s="62">
        <v>0</v>
      </c>
      <c r="M383" s="62">
        <f>G383*L383</f>
        <v>0</v>
      </c>
      <c r="N383" s="63"/>
      <c r="O383" s="54"/>
      <c r="Z383" s="64">
        <f>IF(AQ383="5",BJ383,0)</f>
        <v>0</v>
      </c>
      <c r="AB383" s="64">
        <f>IF(AQ383="1",BH383,0)</f>
        <v>0</v>
      </c>
      <c r="AC383" s="64">
        <f>IF(AQ383="1",BI383,0)</f>
        <v>0</v>
      </c>
      <c r="AD383" s="64">
        <f>IF(AQ383="7",BH383,0)</f>
        <v>0</v>
      </c>
      <c r="AE383" s="64">
        <f>IF(AQ383="7",BI383,0)</f>
        <v>0</v>
      </c>
      <c r="AF383" s="64">
        <f>IF(AQ383="2",BH383,0)</f>
        <v>0</v>
      </c>
      <c r="AG383" s="64">
        <f>IF(AQ383="2",BI383,0)</f>
        <v>0</v>
      </c>
      <c r="AH383" s="64">
        <f>IF(AQ383="0",BJ383,0)</f>
        <v>0</v>
      </c>
      <c r="AI383" s="39" t="s">
        <v>520</v>
      </c>
      <c r="AJ383" s="62">
        <f>IF(AN383=0,K383,0)</f>
        <v>0</v>
      </c>
      <c r="AK383" s="62">
        <f>IF(AN383=15,K383,0)</f>
        <v>0</v>
      </c>
      <c r="AL383" s="62">
        <f>IF(AN383=21,K383,0)</f>
        <v>0</v>
      </c>
      <c r="AN383" s="64">
        <v>21</v>
      </c>
      <c r="AO383" s="64">
        <f>H383*0</f>
        <v>0</v>
      </c>
      <c r="AP383" s="64">
        <f>H383*(1-0)</f>
        <v>0</v>
      </c>
      <c r="AQ383" s="65" t="s">
        <v>11</v>
      </c>
      <c r="AV383" s="64">
        <f>AW383+AX383</f>
        <v>0</v>
      </c>
      <c r="AW383" s="64">
        <f>G383*AO383</f>
        <v>0</v>
      </c>
      <c r="AX383" s="64">
        <f>G383*AP383</f>
        <v>0</v>
      </c>
      <c r="AY383" s="66" t="s">
        <v>1643</v>
      </c>
      <c r="AZ383" s="66" t="s">
        <v>1692</v>
      </c>
      <c r="BA383" s="39" t="s">
        <v>1717</v>
      </c>
      <c r="BC383" s="64">
        <f>AW383+AX383</f>
        <v>0</v>
      </c>
      <c r="BD383" s="64">
        <f>H383/(100-BE383)*100</f>
        <v>0</v>
      </c>
      <c r="BE383" s="64">
        <v>0</v>
      </c>
      <c r="BF383" s="64">
        <f>M383</f>
        <v>0</v>
      </c>
      <c r="BH383" s="62">
        <f>G383*AO383</f>
        <v>0</v>
      </c>
      <c r="BI383" s="62">
        <f>G383*AP383</f>
        <v>0</v>
      </c>
      <c r="BJ383" s="62">
        <f>G383*H383</f>
        <v>0</v>
      </c>
      <c r="BK383" s="62" t="s">
        <v>1725</v>
      </c>
      <c r="BL383" s="64">
        <v>767</v>
      </c>
    </row>
    <row r="384" spans="1:47" s="38" customFormat="1" ht="19.5" customHeight="1">
      <c r="A384" s="55"/>
      <c r="B384" s="56" t="s">
        <v>520</v>
      </c>
      <c r="C384" s="56" t="s">
        <v>761</v>
      </c>
      <c r="D384" s="140" t="s">
        <v>1280</v>
      </c>
      <c r="E384" s="141"/>
      <c r="F384" s="57" t="s">
        <v>6</v>
      </c>
      <c r="G384" s="57" t="s">
        <v>6</v>
      </c>
      <c r="H384" s="57" t="s">
        <v>6</v>
      </c>
      <c r="I384" s="58">
        <f>SUM(I385:I390)</f>
        <v>0</v>
      </c>
      <c r="J384" s="58">
        <f>SUM(J385:J390)</f>
        <v>0</v>
      </c>
      <c r="K384" s="58">
        <f>SUM(K385:K390)</f>
        <v>0</v>
      </c>
      <c r="L384" s="39"/>
      <c r="M384" s="58">
        <f>SUM(M385:M390)</f>
        <v>0</v>
      </c>
      <c r="N384" s="59"/>
      <c r="O384" s="54"/>
      <c r="AI384" s="39" t="s">
        <v>520</v>
      </c>
      <c r="AS384" s="58">
        <f>SUM(AJ385:AJ390)</f>
        <v>0</v>
      </c>
      <c r="AT384" s="58">
        <f>SUM(AK385:AK390)</f>
        <v>0</v>
      </c>
      <c r="AU384" s="58">
        <f>SUM(AL385:AL390)</f>
        <v>0</v>
      </c>
    </row>
    <row r="385" spans="1:64" s="38" customFormat="1" ht="19.5" customHeight="1">
      <c r="A385" s="60" t="s">
        <v>331</v>
      </c>
      <c r="B385" s="61" t="s">
        <v>520</v>
      </c>
      <c r="C385" s="61" t="s">
        <v>858</v>
      </c>
      <c r="D385" s="142" t="s">
        <v>1391</v>
      </c>
      <c r="E385" s="143"/>
      <c r="F385" s="61" t="s">
        <v>1583</v>
      </c>
      <c r="G385" s="62">
        <v>37</v>
      </c>
      <c r="H385" s="62">
        <v>0</v>
      </c>
      <c r="I385" s="62">
        <f aca="true" t="shared" si="594" ref="I385:I390">G385*AO385</f>
        <v>0</v>
      </c>
      <c r="J385" s="62">
        <f aca="true" t="shared" si="595" ref="J385:J390">G385*AP385</f>
        <v>0</v>
      </c>
      <c r="K385" s="62">
        <f aca="true" t="shared" si="596" ref="K385:K390">G385*H385</f>
        <v>0</v>
      </c>
      <c r="L385" s="62">
        <v>0</v>
      </c>
      <c r="M385" s="62">
        <f aca="true" t="shared" si="597" ref="M385:M390">G385*L385</f>
        <v>0</v>
      </c>
      <c r="N385" s="63"/>
      <c r="O385" s="54"/>
      <c r="Z385" s="64">
        <f aca="true" t="shared" si="598" ref="Z385:Z390">IF(AQ385="5",BJ385,0)</f>
        <v>0</v>
      </c>
      <c r="AB385" s="64">
        <f aca="true" t="shared" si="599" ref="AB385:AB390">IF(AQ385="1",BH385,0)</f>
        <v>0</v>
      </c>
      <c r="AC385" s="64">
        <f aca="true" t="shared" si="600" ref="AC385:AC390">IF(AQ385="1",BI385,0)</f>
        <v>0</v>
      </c>
      <c r="AD385" s="64">
        <f aca="true" t="shared" si="601" ref="AD385:AD390">IF(AQ385="7",BH385,0)</f>
        <v>0</v>
      </c>
      <c r="AE385" s="64">
        <f aca="true" t="shared" si="602" ref="AE385:AE390">IF(AQ385="7",BI385,0)</f>
        <v>0</v>
      </c>
      <c r="AF385" s="64">
        <f aca="true" t="shared" si="603" ref="AF385:AF390">IF(AQ385="2",BH385,0)</f>
        <v>0</v>
      </c>
      <c r="AG385" s="64">
        <f aca="true" t="shared" si="604" ref="AG385:AG390">IF(AQ385="2",BI385,0)</f>
        <v>0</v>
      </c>
      <c r="AH385" s="64">
        <f aca="true" t="shared" si="605" ref="AH385:AH390">IF(AQ385="0",BJ385,0)</f>
        <v>0</v>
      </c>
      <c r="AI385" s="39" t="s">
        <v>520</v>
      </c>
      <c r="AJ385" s="62">
        <f aca="true" t="shared" si="606" ref="AJ385:AJ390">IF(AN385=0,K385,0)</f>
        <v>0</v>
      </c>
      <c r="AK385" s="62">
        <f aca="true" t="shared" si="607" ref="AK385:AK390">IF(AN385=15,K385,0)</f>
        <v>0</v>
      </c>
      <c r="AL385" s="62">
        <f aca="true" t="shared" si="608" ref="AL385:AL390">IF(AN385=21,K385,0)</f>
        <v>0</v>
      </c>
      <c r="AN385" s="64">
        <v>21</v>
      </c>
      <c r="AO385" s="64">
        <f aca="true" t="shared" si="609" ref="AO385:AO390">H385*0</f>
        <v>0</v>
      </c>
      <c r="AP385" s="64">
        <f aca="true" t="shared" si="610" ref="AP385:AP390">H385*(1-0)</f>
        <v>0</v>
      </c>
      <c r="AQ385" s="65" t="s">
        <v>13</v>
      </c>
      <c r="AV385" s="64">
        <f aca="true" t="shared" si="611" ref="AV385:AV390">AW385+AX385</f>
        <v>0</v>
      </c>
      <c r="AW385" s="64">
        <f aca="true" t="shared" si="612" ref="AW385:AW390">G385*AO385</f>
        <v>0</v>
      </c>
      <c r="AX385" s="64">
        <f aca="true" t="shared" si="613" ref="AX385:AX390">G385*AP385</f>
        <v>0</v>
      </c>
      <c r="AY385" s="66" t="s">
        <v>1647</v>
      </c>
      <c r="AZ385" s="66" t="s">
        <v>1693</v>
      </c>
      <c r="BA385" s="39" t="s">
        <v>1717</v>
      </c>
      <c r="BC385" s="64">
        <f aca="true" t="shared" si="614" ref="BC385:BC390">AW385+AX385</f>
        <v>0</v>
      </c>
      <c r="BD385" s="64">
        <f aca="true" t="shared" si="615" ref="BD385:BD390">H385/(100-BE385)*100</f>
        <v>0</v>
      </c>
      <c r="BE385" s="64">
        <v>0</v>
      </c>
      <c r="BF385" s="64">
        <f aca="true" t="shared" si="616" ref="BF385:BF390">M385</f>
        <v>0</v>
      </c>
      <c r="BH385" s="62">
        <f aca="true" t="shared" si="617" ref="BH385:BH390">G385*AO385</f>
        <v>0</v>
      </c>
      <c r="BI385" s="62">
        <f aca="true" t="shared" si="618" ref="BI385:BI390">G385*AP385</f>
        <v>0</v>
      </c>
      <c r="BJ385" s="62">
        <f aca="true" t="shared" si="619" ref="BJ385:BJ390">G385*H385</f>
        <v>0</v>
      </c>
      <c r="BK385" s="62" t="s">
        <v>1725</v>
      </c>
      <c r="BL385" s="64">
        <v>783</v>
      </c>
    </row>
    <row r="386" spans="1:64" s="38" customFormat="1" ht="19.5" customHeight="1">
      <c r="A386" s="60" t="s">
        <v>332</v>
      </c>
      <c r="B386" s="61" t="s">
        <v>520</v>
      </c>
      <c r="C386" s="61" t="s">
        <v>859</v>
      </c>
      <c r="D386" s="142" t="s">
        <v>1392</v>
      </c>
      <c r="E386" s="143"/>
      <c r="F386" s="61" t="s">
        <v>1584</v>
      </c>
      <c r="G386" s="62">
        <v>33.3</v>
      </c>
      <c r="H386" s="62">
        <v>0</v>
      </c>
      <c r="I386" s="62">
        <f t="shared" si="594"/>
        <v>0</v>
      </c>
      <c r="J386" s="62">
        <f t="shared" si="595"/>
        <v>0</v>
      </c>
      <c r="K386" s="62">
        <f t="shared" si="596"/>
        <v>0</v>
      </c>
      <c r="L386" s="62">
        <v>0</v>
      </c>
      <c r="M386" s="62">
        <f t="shared" si="597"/>
        <v>0</v>
      </c>
      <c r="N386" s="63"/>
      <c r="O386" s="54"/>
      <c r="Z386" s="64">
        <f t="shared" si="598"/>
        <v>0</v>
      </c>
      <c r="AB386" s="64">
        <f t="shared" si="599"/>
        <v>0</v>
      </c>
      <c r="AC386" s="64">
        <f t="shared" si="600"/>
        <v>0</v>
      </c>
      <c r="AD386" s="64">
        <f t="shared" si="601"/>
        <v>0</v>
      </c>
      <c r="AE386" s="64">
        <f t="shared" si="602"/>
        <v>0</v>
      </c>
      <c r="AF386" s="64">
        <f t="shared" si="603"/>
        <v>0</v>
      </c>
      <c r="AG386" s="64">
        <f t="shared" si="604"/>
        <v>0</v>
      </c>
      <c r="AH386" s="64">
        <f t="shared" si="605"/>
        <v>0</v>
      </c>
      <c r="AI386" s="39" t="s">
        <v>520</v>
      </c>
      <c r="AJ386" s="62">
        <f t="shared" si="606"/>
        <v>0</v>
      </c>
      <c r="AK386" s="62">
        <f t="shared" si="607"/>
        <v>0</v>
      </c>
      <c r="AL386" s="62">
        <f t="shared" si="608"/>
        <v>0</v>
      </c>
      <c r="AN386" s="64">
        <v>21</v>
      </c>
      <c r="AO386" s="64">
        <f t="shared" si="609"/>
        <v>0</v>
      </c>
      <c r="AP386" s="64">
        <f t="shared" si="610"/>
        <v>0</v>
      </c>
      <c r="AQ386" s="65" t="s">
        <v>13</v>
      </c>
      <c r="AV386" s="64">
        <f t="shared" si="611"/>
        <v>0</v>
      </c>
      <c r="AW386" s="64">
        <f t="shared" si="612"/>
        <v>0</v>
      </c>
      <c r="AX386" s="64">
        <f t="shared" si="613"/>
        <v>0</v>
      </c>
      <c r="AY386" s="66" t="s">
        <v>1647</v>
      </c>
      <c r="AZ386" s="66" t="s">
        <v>1693</v>
      </c>
      <c r="BA386" s="39" t="s">
        <v>1717</v>
      </c>
      <c r="BC386" s="64">
        <f t="shared" si="614"/>
        <v>0</v>
      </c>
      <c r="BD386" s="64">
        <f t="shared" si="615"/>
        <v>0</v>
      </c>
      <c r="BE386" s="64">
        <v>0</v>
      </c>
      <c r="BF386" s="64">
        <f t="shared" si="616"/>
        <v>0</v>
      </c>
      <c r="BH386" s="62">
        <f t="shared" si="617"/>
        <v>0</v>
      </c>
      <c r="BI386" s="62">
        <f t="shared" si="618"/>
        <v>0</v>
      </c>
      <c r="BJ386" s="62">
        <f t="shared" si="619"/>
        <v>0</v>
      </c>
      <c r="BK386" s="62" t="s">
        <v>1725</v>
      </c>
      <c r="BL386" s="64">
        <v>783</v>
      </c>
    </row>
    <row r="387" spans="1:64" s="38" customFormat="1" ht="19.5" customHeight="1">
      <c r="A387" s="60" t="s">
        <v>333</v>
      </c>
      <c r="B387" s="61" t="s">
        <v>520</v>
      </c>
      <c r="C387" s="61" t="s">
        <v>860</v>
      </c>
      <c r="D387" s="142" t="s">
        <v>1393</v>
      </c>
      <c r="E387" s="143"/>
      <c r="F387" s="61" t="s">
        <v>1583</v>
      </c>
      <c r="G387" s="62">
        <v>37</v>
      </c>
      <c r="H387" s="62">
        <v>0</v>
      </c>
      <c r="I387" s="62">
        <f t="shared" si="594"/>
        <v>0</v>
      </c>
      <c r="J387" s="62">
        <f t="shared" si="595"/>
        <v>0</v>
      </c>
      <c r="K387" s="62">
        <f t="shared" si="596"/>
        <v>0</v>
      </c>
      <c r="L387" s="62">
        <v>0</v>
      </c>
      <c r="M387" s="62">
        <f t="shared" si="597"/>
        <v>0</v>
      </c>
      <c r="N387" s="63"/>
      <c r="O387" s="54"/>
      <c r="Z387" s="64">
        <f t="shared" si="598"/>
        <v>0</v>
      </c>
      <c r="AB387" s="64">
        <f t="shared" si="599"/>
        <v>0</v>
      </c>
      <c r="AC387" s="64">
        <f t="shared" si="600"/>
        <v>0</v>
      </c>
      <c r="AD387" s="64">
        <f t="shared" si="601"/>
        <v>0</v>
      </c>
      <c r="AE387" s="64">
        <f t="shared" si="602"/>
        <v>0</v>
      </c>
      <c r="AF387" s="64">
        <f t="shared" si="603"/>
        <v>0</v>
      </c>
      <c r="AG387" s="64">
        <f t="shared" si="604"/>
        <v>0</v>
      </c>
      <c r="AH387" s="64">
        <f t="shared" si="605"/>
        <v>0</v>
      </c>
      <c r="AI387" s="39" t="s">
        <v>520</v>
      </c>
      <c r="AJ387" s="62">
        <f t="shared" si="606"/>
        <v>0</v>
      </c>
      <c r="AK387" s="62">
        <f t="shared" si="607"/>
        <v>0</v>
      </c>
      <c r="AL387" s="62">
        <f t="shared" si="608"/>
        <v>0</v>
      </c>
      <c r="AN387" s="64">
        <v>21</v>
      </c>
      <c r="AO387" s="64">
        <f t="shared" si="609"/>
        <v>0</v>
      </c>
      <c r="AP387" s="64">
        <f t="shared" si="610"/>
        <v>0</v>
      </c>
      <c r="AQ387" s="65" t="s">
        <v>13</v>
      </c>
      <c r="AV387" s="64">
        <f t="shared" si="611"/>
        <v>0</v>
      </c>
      <c r="AW387" s="64">
        <f t="shared" si="612"/>
        <v>0</v>
      </c>
      <c r="AX387" s="64">
        <f t="shared" si="613"/>
        <v>0</v>
      </c>
      <c r="AY387" s="66" t="s">
        <v>1647</v>
      </c>
      <c r="AZ387" s="66" t="s">
        <v>1693</v>
      </c>
      <c r="BA387" s="39" t="s">
        <v>1717</v>
      </c>
      <c r="BC387" s="64">
        <f t="shared" si="614"/>
        <v>0</v>
      </c>
      <c r="BD387" s="64">
        <f t="shared" si="615"/>
        <v>0</v>
      </c>
      <c r="BE387" s="64">
        <v>0</v>
      </c>
      <c r="BF387" s="64">
        <f t="shared" si="616"/>
        <v>0</v>
      </c>
      <c r="BH387" s="62">
        <f t="shared" si="617"/>
        <v>0</v>
      </c>
      <c r="BI387" s="62">
        <f t="shared" si="618"/>
        <v>0</v>
      </c>
      <c r="BJ387" s="62">
        <f t="shared" si="619"/>
        <v>0</v>
      </c>
      <c r="BK387" s="62" t="s">
        <v>1725</v>
      </c>
      <c r="BL387" s="64">
        <v>783</v>
      </c>
    </row>
    <row r="388" spans="1:64" s="38" customFormat="1" ht="19.5" customHeight="1">
      <c r="A388" s="60" t="s">
        <v>334</v>
      </c>
      <c r="B388" s="61" t="s">
        <v>520</v>
      </c>
      <c r="C388" s="61" t="s">
        <v>861</v>
      </c>
      <c r="D388" s="142" t="s">
        <v>1394</v>
      </c>
      <c r="E388" s="143"/>
      <c r="F388" s="61" t="s">
        <v>1584</v>
      </c>
      <c r="G388" s="62">
        <v>33.3</v>
      </c>
      <c r="H388" s="62">
        <v>0</v>
      </c>
      <c r="I388" s="62">
        <f t="shared" si="594"/>
        <v>0</v>
      </c>
      <c r="J388" s="62">
        <f t="shared" si="595"/>
        <v>0</v>
      </c>
      <c r="K388" s="62">
        <f t="shared" si="596"/>
        <v>0</v>
      </c>
      <c r="L388" s="62">
        <v>0</v>
      </c>
      <c r="M388" s="62">
        <f t="shared" si="597"/>
        <v>0</v>
      </c>
      <c r="N388" s="63"/>
      <c r="O388" s="54"/>
      <c r="Z388" s="64">
        <f t="shared" si="598"/>
        <v>0</v>
      </c>
      <c r="AB388" s="64">
        <f t="shared" si="599"/>
        <v>0</v>
      </c>
      <c r="AC388" s="64">
        <f t="shared" si="600"/>
        <v>0</v>
      </c>
      <c r="AD388" s="64">
        <f t="shared" si="601"/>
        <v>0</v>
      </c>
      <c r="AE388" s="64">
        <f t="shared" si="602"/>
        <v>0</v>
      </c>
      <c r="AF388" s="64">
        <f t="shared" si="603"/>
        <v>0</v>
      </c>
      <c r="AG388" s="64">
        <f t="shared" si="604"/>
        <v>0</v>
      </c>
      <c r="AH388" s="64">
        <f t="shared" si="605"/>
        <v>0</v>
      </c>
      <c r="AI388" s="39" t="s">
        <v>520</v>
      </c>
      <c r="AJ388" s="62">
        <f t="shared" si="606"/>
        <v>0</v>
      </c>
      <c r="AK388" s="62">
        <f t="shared" si="607"/>
        <v>0</v>
      </c>
      <c r="AL388" s="62">
        <f t="shared" si="608"/>
        <v>0</v>
      </c>
      <c r="AN388" s="64">
        <v>21</v>
      </c>
      <c r="AO388" s="64">
        <f t="shared" si="609"/>
        <v>0</v>
      </c>
      <c r="AP388" s="64">
        <f t="shared" si="610"/>
        <v>0</v>
      </c>
      <c r="AQ388" s="65" t="s">
        <v>13</v>
      </c>
      <c r="AV388" s="64">
        <f t="shared" si="611"/>
        <v>0</v>
      </c>
      <c r="AW388" s="64">
        <f t="shared" si="612"/>
        <v>0</v>
      </c>
      <c r="AX388" s="64">
        <f t="shared" si="613"/>
        <v>0</v>
      </c>
      <c r="AY388" s="66" t="s">
        <v>1647</v>
      </c>
      <c r="AZ388" s="66" t="s">
        <v>1693</v>
      </c>
      <c r="BA388" s="39" t="s">
        <v>1717</v>
      </c>
      <c r="BC388" s="64">
        <f t="shared" si="614"/>
        <v>0</v>
      </c>
      <c r="BD388" s="64">
        <f t="shared" si="615"/>
        <v>0</v>
      </c>
      <c r="BE388" s="64">
        <v>0</v>
      </c>
      <c r="BF388" s="64">
        <f t="shared" si="616"/>
        <v>0</v>
      </c>
      <c r="BH388" s="62">
        <f t="shared" si="617"/>
        <v>0</v>
      </c>
      <c r="BI388" s="62">
        <f t="shared" si="618"/>
        <v>0</v>
      </c>
      <c r="BJ388" s="62">
        <f t="shared" si="619"/>
        <v>0</v>
      </c>
      <c r="BK388" s="62" t="s">
        <v>1725</v>
      </c>
      <c r="BL388" s="64">
        <v>783</v>
      </c>
    </row>
    <row r="389" spans="1:64" s="38" customFormat="1" ht="19.5" customHeight="1">
      <c r="A389" s="60" t="s">
        <v>335</v>
      </c>
      <c r="B389" s="61" t="s">
        <v>520</v>
      </c>
      <c r="C389" s="61" t="s">
        <v>862</v>
      </c>
      <c r="D389" s="142" t="s">
        <v>1395</v>
      </c>
      <c r="E389" s="143"/>
      <c r="F389" s="61" t="s">
        <v>1584</v>
      </c>
      <c r="G389" s="62">
        <v>33.3</v>
      </c>
      <c r="H389" s="62">
        <v>0</v>
      </c>
      <c r="I389" s="62">
        <f t="shared" si="594"/>
        <v>0</v>
      </c>
      <c r="J389" s="62">
        <f t="shared" si="595"/>
        <v>0</v>
      </c>
      <c r="K389" s="62">
        <f t="shared" si="596"/>
        <v>0</v>
      </c>
      <c r="L389" s="62">
        <v>0</v>
      </c>
      <c r="M389" s="62">
        <f t="shared" si="597"/>
        <v>0</v>
      </c>
      <c r="N389" s="63"/>
      <c r="O389" s="54"/>
      <c r="Z389" s="64">
        <f t="shared" si="598"/>
        <v>0</v>
      </c>
      <c r="AB389" s="64">
        <f t="shared" si="599"/>
        <v>0</v>
      </c>
      <c r="AC389" s="64">
        <f t="shared" si="600"/>
        <v>0</v>
      </c>
      <c r="AD389" s="64">
        <f t="shared" si="601"/>
        <v>0</v>
      </c>
      <c r="AE389" s="64">
        <f t="shared" si="602"/>
        <v>0</v>
      </c>
      <c r="AF389" s="64">
        <f t="shared" si="603"/>
        <v>0</v>
      </c>
      <c r="AG389" s="64">
        <f t="shared" si="604"/>
        <v>0</v>
      </c>
      <c r="AH389" s="64">
        <f t="shared" si="605"/>
        <v>0</v>
      </c>
      <c r="AI389" s="39" t="s">
        <v>520</v>
      </c>
      <c r="AJ389" s="62">
        <f t="shared" si="606"/>
        <v>0</v>
      </c>
      <c r="AK389" s="62">
        <f t="shared" si="607"/>
        <v>0</v>
      </c>
      <c r="AL389" s="62">
        <f t="shared" si="608"/>
        <v>0</v>
      </c>
      <c r="AN389" s="64">
        <v>21</v>
      </c>
      <c r="AO389" s="64">
        <f t="shared" si="609"/>
        <v>0</v>
      </c>
      <c r="AP389" s="64">
        <f t="shared" si="610"/>
        <v>0</v>
      </c>
      <c r="AQ389" s="65" t="s">
        <v>13</v>
      </c>
      <c r="AV389" s="64">
        <f t="shared" si="611"/>
        <v>0</v>
      </c>
      <c r="AW389" s="64">
        <f t="shared" si="612"/>
        <v>0</v>
      </c>
      <c r="AX389" s="64">
        <f t="shared" si="613"/>
        <v>0</v>
      </c>
      <c r="AY389" s="66" t="s">
        <v>1647</v>
      </c>
      <c r="AZ389" s="66" t="s">
        <v>1693</v>
      </c>
      <c r="BA389" s="39" t="s">
        <v>1717</v>
      </c>
      <c r="BC389" s="64">
        <f t="shared" si="614"/>
        <v>0</v>
      </c>
      <c r="BD389" s="64">
        <f t="shared" si="615"/>
        <v>0</v>
      </c>
      <c r="BE389" s="64">
        <v>0</v>
      </c>
      <c r="BF389" s="64">
        <f t="shared" si="616"/>
        <v>0</v>
      </c>
      <c r="BH389" s="62">
        <f t="shared" si="617"/>
        <v>0</v>
      </c>
      <c r="BI389" s="62">
        <f t="shared" si="618"/>
        <v>0</v>
      </c>
      <c r="BJ389" s="62">
        <f t="shared" si="619"/>
        <v>0</v>
      </c>
      <c r="BK389" s="62" t="s">
        <v>1725</v>
      </c>
      <c r="BL389" s="64">
        <v>783</v>
      </c>
    </row>
    <row r="390" spans="1:64" s="38" customFormat="1" ht="19.5" customHeight="1">
      <c r="A390" s="60" t="s">
        <v>336</v>
      </c>
      <c r="B390" s="61" t="s">
        <v>520</v>
      </c>
      <c r="C390" s="61" t="s">
        <v>863</v>
      </c>
      <c r="D390" s="142" t="s">
        <v>1396</v>
      </c>
      <c r="E390" s="143"/>
      <c r="F390" s="61" t="s">
        <v>1583</v>
      </c>
      <c r="G390" s="62">
        <v>37</v>
      </c>
      <c r="H390" s="62">
        <v>0</v>
      </c>
      <c r="I390" s="62">
        <f t="shared" si="594"/>
        <v>0</v>
      </c>
      <c r="J390" s="62">
        <f t="shared" si="595"/>
        <v>0</v>
      </c>
      <c r="K390" s="62">
        <f t="shared" si="596"/>
        <v>0</v>
      </c>
      <c r="L390" s="62">
        <v>0</v>
      </c>
      <c r="M390" s="62">
        <f t="shared" si="597"/>
        <v>0</v>
      </c>
      <c r="N390" s="63"/>
      <c r="O390" s="54"/>
      <c r="Z390" s="64">
        <f t="shared" si="598"/>
        <v>0</v>
      </c>
      <c r="AB390" s="64">
        <f t="shared" si="599"/>
        <v>0</v>
      </c>
      <c r="AC390" s="64">
        <f t="shared" si="600"/>
        <v>0</v>
      </c>
      <c r="AD390" s="64">
        <f t="shared" si="601"/>
        <v>0</v>
      </c>
      <c r="AE390" s="64">
        <f t="shared" si="602"/>
        <v>0</v>
      </c>
      <c r="AF390" s="64">
        <f t="shared" si="603"/>
        <v>0</v>
      </c>
      <c r="AG390" s="64">
        <f t="shared" si="604"/>
        <v>0</v>
      </c>
      <c r="AH390" s="64">
        <f t="shared" si="605"/>
        <v>0</v>
      </c>
      <c r="AI390" s="39" t="s">
        <v>520</v>
      </c>
      <c r="AJ390" s="62">
        <f t="shared" si="606"/>
        <v>0</v>
      </c>
      <c r="AK390" s="62">
        <f t="shared" si="607"/>
        <v>0</v>
      </c>
      <c r="AL390" s="62">
        <f t="shared" si="608"/>
        <v>0</v>
      </c>
      <c r="AN390" s="64">
        <v>21</v>
      </c>
      <c r="AO390" s="64">
        <f t="shared" si="609"/>
        <v>0</v>
      </c>
      <c r="AP390" s="64">
        <f t="shared" si="610"/>
        <v>0</v>
      </c>
      <c r="AQ390" s="65" t="s">
        <v>13</v>
      </c>
      <c r="AV390" s="64">
        <f t="shared" si="611"/>
        <v>0</v>
      </c>
      <c r="AW390" s="64">
        <f t="shared" si="612"/>
        <v>0</v>
      </c>
      <c r="AX390" s="64">
        <f t="shared" si="613"/>
        <v>0</v>
      </c>
      <c r="AY390" s="66" t="s">
        <v>1647</v>
      </c>
      <c r="AZ390" s="66" t="s">
        <v>1693</v>
      </c>
      <c r="BA390" s="39" t="s">
        <v>1717</v>
      </c>
      <c r="BC390" s="64">
        <f t="shared" si="614"/>
        <v>0</v>
      </c>
      <c r="BD390" s="64">
        <f t="shared" si="615"/>
        <v>0</v>
      </c>
      <c r="BE390" s="64">
        <v>0</v>
      </c>
      <c r="BF390" s="64">
        <f t="shared" si="616"/>
        <v>0</v>
      </c>
      <c r="BH390" s="62">
        <f t="shared" si="617"/>
        <v>0</v>
      </c>
      <c r="BI390" s="62">
        <f t="shared" si="618"/>
        <v>0</v>
      </c>
      <c r="BJ390" s="62">
        <f t="shared" si="619"/>
        <v>0</v>
      </c>
      <c r="BK390" s="62" t="s">
        <v>1725</v>
      </c>
      <c r="BL390" s="64">
        <v>783</v>
      </c>
    </row>
    <row r="391" spans="1:35" s="38" customFormat="1" ht="19.5" customHeight="1">
      <c r="A391" s="55"/>
      <c r="B391" s="56" t="s">
        <v>520</v>
      </c>
      <c r="C391" s="56"/>
      <c r="D391" s="140" t="s">
        <v>1397</v>
      </c>
      <c r="E391" s="141"/>
      <c r="F391" s="57" t="s">
        <v>6</v>
      </c>
      <c r="G391" s="57" t="s">
        <v>6</v>
      </c>
      <c r="H391" s="57" t="s">
        <v>6</v>
      </c>
      <c r="I391" s="58">
        <f>I392</f>
        <v>0</v>
      </c>
      <c r="J391" s="58">
        <f>J392</f>
        <v>0</v>
      </c>
      <c r="K391" s="58">
        <f>K392</f>
        <v>0</v>
      </c>
      <c r="L391" s="39"/>
      <c r="M391" s="58">
        <f>M392</f>
        <v>0</v>
      </c>
      <c r="N391" s="59"/>
      <c r="O391" s="54"/>
      <c r="AI391" s="39" t="s">
        <v>520</v>
      </c>
    </row>
    <row r="392" spans="1:47" s="38" customFormat="1" ht="19.5" customHeight="1">
      <c r="A392" s="55"/>
      <c r="B392" s="56" t="s">
        <v>520</v>
      </c>
      <c r="C392" s="56" t="s">
        <v>864</v>
      </c>
      <c r="D392" s="140" t="s">
        <v>1398</v>
      </c>
      <c r="E392" s="141"/>
      <c r="F392" s="57" t="s">
        <v>6</v>
      </c>
      <c r="G392" s="57" t="s">
        <v>6</v>
      </c>
      <c r="H392" s="57" t="s">
        <v>6</v>
      </c>
      <c r="I392" s="58">
        <f>SUM(I390:I393)</f>
        <v>0</v>
      </c>
      <c r="J392" s="58">
        <f>SUM(J390:J393)</f>
        <v>0</v>
      </c>
      <c r="K392" s="58">
        <f>SUM(K390:K393)</f>
        <v>0</v>
      </c>
      <c r="L392" s="39"/>
      <c r="M392" s="58">
        <f>SUM(M390:M393)</f>
        <v>0</v>
      </c>
      <c r="N392" s="59"/>
      <c r="O392" s="54"/>
      <c r="AI392" s="39" t="s">
        <v>520</v>
      </c>
      <c r="AS392" s="58">
        <f>SUM(AJ390:AJ393)</f>
        <v>0</v>
      </c>
      <c r="AT392" s="58">
        <f>SUM(AK390:AK393)</f>
        <v>0</v>
      </c>
      <c r="AU392" s="58">
        <f>SUM(AL390:AL393)</f>
        <v>0</v>
      </c>
    </row>
    <row r="393" spans="1:15" s="38" customFormat="1" ht="19.5" customHeight="1">
      <c r="A393" s="72"/>
      <c r="B393" s="73" t="s">
        <v>521</v>
      </c>
      <c r="C393" s="73"/>
      <c r="D393" s="146" t="s">
        <v>1399</v>
      </c>
      <c r="E393" s="147"/>
      <c r="F393" s="74" t="s">
        <v>6</v>
      </c>
      <c r="G393" s="74" t="s">
        <v>6</v>
      </c>
      <c r="H393" s="74" t="s">
        <v>6</v>
      </c>
      <c r="I393" s="75">
        <f>I394+I396+I401</f>
        <v>0</v>
      </c>
      <c r="J393" s="75">
        <f>J394+J396+J401</f>
        <v>0</v>
      </c>
      <c r="K393" s="75">
        <f>K394+K396+K401</f>
        <v>0</v>
      </c>
      <c r="L393" s="76"/>
      <c r="M393" s="75">
        <f>M394+M396+M401</f>
        <v>0.1312245</v>
      </c>
      <c r="N393" s="77"/>
      <c r="O393" s="54"/>
    </row>
    <row r="394" spans="1:47" s="38" customFormat="1" ht="19.5" customHeight="1">
      <c r="A394" s="55"/>
      <c r="B394" s="56" t="s">
        <v>521</v>
      </c>
      <c r="C394" s="56" t="s">
        <v>17</v>
      </c>
      <c r="D394" s="140" t="s">
        <v>1298</v>
      </c>
      <c r="E394" s="141"/>
      <c r="F394" s="57" t="s">
        <v>6</v>
      </c>
      <c r="G394" s="57" t="s">
        <v>6</v>
      </c>
      <c r="H394" s="57" t="s">
        <v>6</v>
      </c>
      <c r="I394" s="58">
        <f>SUM(I395:I395)</f>
        <v>0</v>
      </c>
      <c r="J394" s="58">
        <f>SUM(J395:J395)</f>
        <v>0</v>
      </c>
      <c r="K394" s="58">
        <f>SUM(K395:K395)</f>
        <v>0</v>
      </c>
      <c r="L394" s="39"/>
      <c r="M394" s="58">
        <f>SUM(M395:M395)</f>
        <v>0</v>
      </c>
      <c r="N394" s="59"/>
      <c r="O394" s="54"/>
      <c r="AI394" s="39" t="s">
        <v>521</v>
      </c>
      <c r="AS394" s="58">
        <f>SUM(AJ395:AJ395)</f>
        <v>0</v>
      </c>
      <c r="AT394" s="58">
        <f>SUM(AK395:AK395)</f>
        <v>0</v>
      </c>
      <c r="AU394" s="58">
        <f>SUM(AL395:AL395)</f>
        <v>0</v>
      </c>
    </row>
    <row r="395" spans="1:64" s="38" customFormat="1" ht="19.5" customHeight="1">
      <c r="A395" s="60" t="s">
        <v>337</v>
      </c>
      <c r="B395" s="61" t="s">
        <v>521</v>
      </c>
      <c r="C395" s="61" t="s">
        <v>865</v>
      </c>
      <c r="D395" s="142" t="s">
        <v>1400</v>
      </c>
      <c r="E395" s="143"/>
      <c r="F395" s="61" t="s">
        <v>1582</v>
      </c>
      <c r="G395" s="62">
        <v>490.7</v>
      </c>
      <c r="H395" s="62">
        <v>0</v>
      </c>
      <c r="I395" s="62">
        <f>G395*AO395</f>
        <v>0</v>
      </c>
      <c r="J395" s="62">
        <f>G395*AP395</f>
        <v>0</v>
      </c>
      <c r="K395" s="62">
        <f>G395*H395</f>
        <v>0</v>
      </c>
      <c r="L395" s="62">
        <v>0</v>
      </c>
      <c r="M395" s="62">
        <f>G395*L395</f>
        <v>0</v>
      </c>
      <c r="N395" s="63"/>
      <c r="O395" s="54"/>
      <c r="Z395" s="64">
        <f>IF(AQ395="5",BJ395,0)</f>
        <v>0</v>
      </c>
      <c r="AB395" s="64">
        <f>IF(AQ395="1",BH395,0)</f>
        <v>0</v>
      </c>
      <c r="AC395" s="64">
        <f>IF(AQ395="1",BI395,0)</f>
        <v>0</v>
      </c>
      <c r="AD395" s="64">
        <f>IF(AQ395="7",BH395,0)</f>
        <v>0</v>
      </c>
      <c r="AE395" s="64">
        <f>IF(AQ395="7",BI395,0)</f>
        <v>0</v>
      </c>
      <c r="AF395" s="64">
        <f>IF(AQ395="2",BH395,0)</f>
        <v>0</v>
      </c>
      <c r="AG395" s="64">
        <f>IF(AQ395="2",BI395,0)</f>
        <v>0</v>
      </c>
      <c r="AH395" s="64">
        <f>IF(AQ395="0",BJ395,0)</f>
        <v>0</v>
      </c>
      <c r="AI395" s="39" t="s">
        <v>521</v>
      </c>
      <c r="AJ395" s="62">
        <f>IF(AN395=0,K395,0)</f>
        <v>0</v>
      </c>
      <c r="AK395" s="62">
        <f>IF(AN395=15,K395,0)</f>
        <v>0</v>
      </c>
      <c r="AL395" s="62">
        <f>IF(AN395=21,K395,0)</f>
        <v>0</v>
      </c>
      <c r="AN395" s="64">
        <v>21</v>
      </c>
      <c r="AO395" s="64">
        <f>H395*0</f>
        <v>0</v>
      </c>
      <c r="AP395" s="64">
        <f>H395*(1-0)</f>
        <v>0</v>
      </c>
      <c r="AQ395" s="65" t="s">
        <v>7</v>
      </c>
      <c r="AV395" s="64">
        <f>AW395+AX395</f>
        <v>0</v>
      </c>
      <c r="AW395" s="64">
        <f>G395*AO395</f>
        <v>0</v>
      </c>
      <c r="AX395" s="64">
        <f>G395*AP395</f>
        <v>0</v>
      </c>
      <c r="AY395" s="66" t="s">
        <v>1652</v>
      </c>
      <c r="AZ395" s="66" t="s">
        <v>1694</v>
      </c>
      <c r="BA395" s="39" t="s">
        <v>1718</v>
      </c>
      <c r="BC395" s="64">
        <f>AW395+AX395</f>
        <v>0</v>
      </c>
      <c r="BD395" s="64">
        <f>H395/(100-BE395)*100</f>
        <v>0</v>
      </c>
      <c r="BE395" s="64">
        <v>0</v>
      </c>
      <c r="BF395" s="64">
        <f>M395</f>
        <v>0</v>
      </c>
      <c r="BH395" s="62">
        <f>G395*AO395</f>
        <v>0</v>
      </c>
      <c r="BI395" s="62">
        <f>G395*AP395</f>
        <v>0</v>
      </c>
      <c r="BJ395" s="62">
        <f>G395*H395</f>
        <v>0</v>
      </c>
      <c r="BK395" s="62" t="s">
        <v>1725</v>
      </c>
      <c r="BL395" s="64">
        <v>11</v>
      </c>
    </row>
    <row r="396" spans="1:47" s="38" customFormat="1" ht="19.5" customHeight="1">
      <c r="A396" s="55"/>
      <c r="B396" s="56" t="s">
        <v>521</v>
      </c>
      <c r="C396" s="56" t="s">
        <v>24</v>
      </c>
      <c r="D396" s="140" t="s">
        <v>1314</v>
      </c>
      <c r="E396" s="141"/>
      <c r="F396" s="57" t="s">
        <v>6</v>
      </c>
      <c r="G396" s="57" t="s">
        <v>6</v>
      </c>
      <c r="H396" s="57" t="s">
        <v>6</v>
      </c>
      <c r="I396" s="58">
        <f>SUM(I397:I400)</f>
        <v>0</v>
      </c>
      <c r="J396" s="58">
        <f>SUM(J397:J400)</f>
        <v>0</v>
      </c>
      <c r="K396" s="58">
        <f>SUM(K397:K400)</f>
        <v>0</v>
      </c>
      <c r="L396" s="39"/>
      <c r="M396" s="58">
        <f>SUM(M397:M400)</f>
        <v>0</v>
      </c>
      <c r="N396" s="59"/>
      <c r="O396" s="54"/>
      <c r="AI396" s="39" t="s">
        <v>521</v>
      </c>
      <c r="AS396" s="58">
        <f>SUM(AJ397:AJ400)</f>
        <v>0</v>
      </c>
      <c r="AT396" s="58">
        <f>SUM(AK397:AK400)</f>
        <v>0</v>
      </c>
      <c r="AU396" s="58">
        <f>SUM(AL397:AL400)</f>
        <v>0</v>
      </c>
    </row>
    <row r="397" spans="1:64" s="38" customFormat="1" ht="19.5" customHeight="1">
      <c r="A397" s="60" t="s">
        <v>338</v>
      </c>
      <c r="B397" s="61" t="s">
        <v>521</v>
      </c>
      <c r="C397" s="61" t="s">
        <v>866</v>
      </c>
      <c r="D397" s="142" t="s">
        <v>1401</v>
      </c>
      <c r="E397" s="143"/>
      <c r="F397" s="61" t="s">
        <v>1582</v>
      </c>
      <c r="G397" s="62">
        <v>490.7</v>
      </c>
      <c r="H397" s="62">
        <v>0</v>
      </c>
      <c r="I397" s="62">
        <f>G397*AO397</f>
        <v>0</v>
      </c>
      <c r="J397" s="62">
        <f>G397*AP397</f>
        <v>0</v>
      </c>
      <c r="K397" s="62">
        <f>G397*H397</f>
        <v>0</v>
      </c>
      <c r="L397" s="62">
        <v>0</v>
      </c>
      <c r="M397" s="62">
        <f>G397*L397</f>
        <v>0</v>
      </c>
      <c r="N397" s="63"/>
      <c r="O397" s="54"/>
      <c r="Z397" s="64">
        <f>IF(AQ397="5",BJ397,0)</f>
        <v>0</v>
      </c>
      <c r="AB397" s="64">
        <f>IF(AQ397="1",BH397,0)</f>
        <v>0</v>
      </c>
      <c r="AC397" s="64">
        <f>IF(AQ397="1",BI397,0)</f>
        <v>0</v>
      </c>
      <c r="AD397" s="64">
        <f>IF(AQ397="7",BH397,0)</f>
        <v>0</v>
      </c>
      <c r="AE397" s="64">
        <f>IF(AQ397="7",BI397,0)</f>
        <v>0</v>
      </c>
      <c r="AF397" s="64">
        <f>IF(AQ397="2",BH397,0)</f>
        <v>0</v>
      </c>
      <c r="AG397" s="64">
        <f>IF(AQ397="2",BI397,0)</f>
        <v>0</v>
      </c>
      <c r="AH397" s="64">
        <f>IF(AQ397="0",BJ397,0)</f>
        <v>0</v>
      </c>
      <c r="AI397" s="39" t="s">
        <v>521</v>
      </c>
      <c r="AJ397" s="62">
        <f>IF(AN397=0,K397,0)</f>
        <v>0</v>
      </c>
      <c r="AK397" s="62">
        <f>IF(AN397=15,K397,0)</f>
        <v>0</v>
      </c>
      <c r="AL397" s="62">
        <f>IF(AN397=21,K397,0)</f>
        <v>0</v>
      </c>
      <c r="AN397" s="64">
        <v>21</v>
      </c>
      <c r="AO397" s="64">
        <f>H397*0</f>
        <v>0</v>
      </c>
      <c r="AP397" s="64">
        <f>H397*(1-0)</f>
        <v>0</v>
      </c>
      <c r="AQ397" s="65" t="s">
        <v>7</v>
      </c>
      <c r="AV397" s="64">
        <f>AW397+AX397</f>
        <v>0</v>
      </c>
      <c r="AW397" s="64">
        <f>G397*AO397</f>
        <v>0</v>
      </c>
      <c r="AX397" s="64">
        <f>G397*AP397</f>
        <v>0</v>
      </c>
      <c r="AY397" s="66" t="s">
        <v>1655</v>
      </c>
      <c r="AZ397" s="66" t="s">
        <v>1694</v>
      </c>
      <c r="BA397" s="39" t="s">
        <v>1718</v>
      </c>
      <c r="BC397" s="64">
        <f>AW397+AX397</f>
        <v>0</v>
      </c>
      <c r="BD397" s="64">
        <f>H397/(100-BE397)*100</f>
        <v>0</v>
      </c>
      <c r="BE397" s="64">
        <v>0</v>
      </c>
      <c r="BF397" s="64">
        <f>M397</f>
        <v>0</v>
      </c>
      <c r="BH397" s="62">
        <f>G397*AO397</f>
        <v>0</v>
      </c>
      <c r="BI397" s="62">
        <f>G397*AP397</f>
        <v>0</v>
      </c>
      <c r="BJ397" s="62">
        <f>G397*H397</f>
        <v>0</v>
      </c>
      <c r="BK397" s="62" t="s">
        <v>1725</v>
      </c>
      <c r="BL397" s="64">
        <v>18</v>
      </c>
    </row>
    <row r="398" spans="1:64" s="38" customFormat="1" ht="19.5" customHeight="1">
      <c r="A398" s="60" t="s">
        <v>339</v>
      </c>
      <c r="B398" s="61" t="s">
        <v>521</v>
      </c>
      <c r="C398" s="61" t="s">
        <v>867</v>
      </c>
      <c r="D398" s="142" t="s">
        <v>1402</v>
      </c>
      <c r="E398" s="143"/>
      <c r="F398" s="61" t="s">
        <v>1582</v>
      </c>
      <c r="G398" s="62">
        <v>490.7</v>
      </c>
      <c r="H398" s="62">
        <v>0</v>
      </c>
      <c r="I398" s="62">
        <f>G398*AO398</f>
        <v>0</v>
      </c>
      <c r="J398" s="62">
        <f>G398*AP398</f>
        <v>0</v>
      </c>
      <c r="K398" s="62">
        <f>G398*H398</f>
        <v>0</v>
      </c>
      <c r="L398" s="62">
        <v>0</v>
      </c>
      <c r="M398" s="62">
        <f>G398*L398</f>
        <v>0</v>
      </c>
      <c r="N398" s="63"/>
      <c r="O398" s="54"/>
      <c r="Z398" s="64">
        <f>IF(AQ398="5",BJ398,0)</f>
        <v>0</v>
      </c>
      <c r="AB398" s="64">
        <f>IF(AQ398="1",BH398,0)</f>
        <v>0</v>
      </c>
      <c r="AC398" s="64">
        <f>IF(AQ398="1",BI398,0)</f>
        <v>0</v>
      </c>
      <c r="AD398" s="64">
        <f>IF(AQ398="7",BH398,0)</f>
        <v>0</v>
      </c>
      <c r="AE398" s="64">
        <f>IF(AQ398="7",BI398,0)</f>
        <v>0</v>
      </c>
      <c r="AF398" s="64">
        <f>IF(AQ398="2",BH398,0)</f>
        <v>0</v>
      </c>
      <c r="AG398" s="64">
        <f>IF(AQ398="2",BI398,0)</f>
        <v>0</v>
      </c>
      <c r="AH398" s="64">
        <f>IF(AQ398="0",BJ398,0)</f>
        <v>0</v>
      </c>
      <c r="AI398" s="39" t="s">
        <v>521</v>
      </c>
      <c r="AJ398" s="62">
        <f>IF(AN398=0,K398,0)</f>
        <v>0</v>
      </c>
      <c r="AK398" s="62">
        <f>IF(AN398=15,K398,0)</f>
        <v>0</v>
      </c>
      <c r="AL398" s="62">
        <f>IF(AN398=21,K398,0)</f>
        <v>0</v>
      </c>
      <c r="AN398" s="64">
        <v>21</v>
      </c>
      <c r="AO398" s="64">
        <f>H398*0</f>
        <v>0</v>
      </c>
      <c r="AP398" s="64">
        <f>H398*(1-0)</f>
        <v>0</v>
      </c>
      <c r="AQ398" s="65" t="s">
        <v>7</v>
      </c>
      <c r="AV398" s="64">
        <f>AW398+AX398</f>
        <v>0</v>
      </c>
      <c r="AW398" s="64">
        <f>G398*AO398</f>
        <v>0</v>
      </c>
      <c r="AX398" s="64">
        <f>G398*AP398</f>
        <v>0</v>
      </c>
      <c r="AY398" s="66" t="s">
        <v>1655</v>
      </c>
      <c r="AZ398" s="66" t="s">
        <v>1694</v>
      </c>
      <c r="BA398" s="39" t="s">
        <v>1718</v>
      </c>
      <c r="BC398" s="64">
        <f>AW398+AX398</f>
        <v>0</v>
      </c>
      <c r="BD398" s="64">
        <f>H398/(100-BE398)*100</f>
        <v>0</v>
      </c>
      <c r="BE398" s="64">
        <v>0</v>
      </c>
      <c r="BF398" s="64">
        <f>M398</f>
        <v>0</v>
      </c>
      <c r="BH398" s="62">
        <f>G398*AO398</f>
        <v>0</v>
      </c>
      <c r="BI398" s="62">
        <f>G398*AP398</f>
        <v>0</v>
      </c>
      <c r="BJ398" s="62">
        <f>G398*H398</f>
        <v>0</v>
      </c>
      <c r="BK398" s="62" t="s">
        <v>1725</v>
      </c>
      <c r="BL398" s="64">
        <v>18</v>
      </c>
    </row>
    <row r="399" spans="1:64" s="38" customFormat="1" ht="19.5" customHeight="1">
      <c r="A399" s="67" t="s">
        <v>340</v>
      </c>
      <c r="B399" s="68" t="s">
        <v>521</v>
      </c>
      <c r="C399" s="68" t="s">
        <v>868</v>
      </c>
      <c r="D399" s="144" t="s">
        <v>1403</v>
      </c>
      <c r="E399" s="145"/>
      <c r="F399" s="68" t="s">
        <v>1590</v>
      </c>
      <c r="G399" s="69">
        <v>14.721</v>
      </c>
      <c r="H399" s="69">
        <v>0</v>
      </c>
      <c r="I399" s="69">
        <f>G399*AO399</f>
        <v>0</v>
      </c>
      <c r="J399" s="69">
        <f>G399*AP399</f>
        <v>0</v>
      </c>
      <c r="K399" s="69">
        <f>G399*H399</f>
        <v>0</v>
      </c>
      <c r="L399" s="69">
        <v>0</v>
      </c>
      <c r="M399" s="69">
        <f>G399*L399</f>
        <v>0</v>
      </c>
      <c r="N399" s="70"/>
      <c r="O399" s="54"/>
      <c r="Z399" s="64">
        <f>IF(AQ399="5",BJ399,0)</f>
        <v>0</v>
      </c>
      <c r="AB399" s="64">
        <f>IF(AQ399="1",BH399,0)</f>
        <v>0</v>
      </c>
      <c r="AC399" s="64">
        <f>IF(AQ399="1",BI399,0)</f>
        <v>0</v>
      </c>
      <c r="AD399" s="64">
        <f>IF(AQ399="7",BH399,0)</f>
        <v>0</v>
      </c>
      <c r="AE399" s="64">
        <f>IF(AQ399="7",BI399,0)</f>
        <v>0</v>
      </c>
      <c r="AF399" s="64">
        <f>IF(AQ399="2",BH399,0)</f>
        <v>0</v>
      </c>
      <c r="AG399" s="64">
        <f>IF(AQ399="2",BI399,0)</f>
        <v>0</v>
      </c>
      <c r="AH399" s="64">
        <f>IF(AQ399="0",BJ399,0)</f>
        <v>0</v>
      </c>
      <c r="AI399" s="39" t="s">
        <v>521</v>
      </c>
      <c r="AJ399" s="69">
        <f>IF(AN399=0,K399,0)</f>
        <v>0</v>
      </c>
      <c r="AK399" s="69">
        <f>IF(AN399=15,K399,0)</f>
        <v>0</v>
      </c>
      <c r="AL399" s="69">
        <f>IF(AN399=21,K399,0)</f>
        <v>0</v>
      </c>
      <c r="AN399" s="64">
        <v>21</v>
      </c>
      <c r="AO399" s="64">
        <f>H399*1</f>
        <v>0</v>
      </c>
      <c r="AP399" s="64">
        <f>H399*(1-1)</f>
        <v>0</v>
      </c>
      <c r="AQ399" s="71" t="s">
        <v>7</v>
      </c>
      <c r="AV399" s="64">
        <f>AW399+AX399</f>
        <v>0</v>
      </c>
      <c r="AW399" s="64">
        <f>G399*AO399</f>
        <v>0</v>
      </c>
      <c r="AX399" s="64">
        <f>G399*AP399</f>
        <v>0</v>
      </c>
      <c r="AY399" s="66" t="s">
        <v>1655</v>
      </c>
      <c r="AZ399" s="66" t="s">
        <v>1694</v>
      </c>
      <c r="BA399" s="39" t="s">
        <v>1718</v>
      </c>
      <c r="BC399" s="64">
        <f>AW399+AX399</f>
        <v>0</v>
      </c>
      <c r="BD399" s="64">
        <f>H399/(100-BE399)*100</f>
        <v>0</v>
      </c>
      <c r="BE399" s="64">
        <v>0</v>
      </c>
      <c r="BF399" s="64">
        <f>M399</f>
        <v>0</v>
      </c>
      <c r="BH399" s="69">
        <f>G399*AO399</f>
        <v>0</v>
      </c>
      <c r="BI399" s="69">
        <f>G399*AP399</f>
        <v>0</v>
      </c>
      <c r="BJ399" s="69">
        <f>G399*H399</f>
        <v>0</v>
      </c>
      <c r="BK399" s="69" t="s">
        <v>1726</v>
      </c>
      <c r="BL399" s="64">
        <v>18</v>
      </c>
    </row>
    <row r="400" spans="1:64" s="38" customFormat="1" ht="19.5" customHeight="1">
      <c r="A400" s="60" t="s">
        <v>341</v>
      </c>
      <c r="B400" s="61" t="s">
        <v>521</v>
      </c>
      <c r="C400" s="61" t="s">
        <v>869</v>
      </c>
      <c r="D400" s="142" t="s">
        <v>1404</v>
      </c>
      <c r="E400" s="143"/>
      <c r="F400" s="61" t="s">
        <v>1582</v>
      </c>
      <c r="G400" s="62">
        <v>490.7</v>
      </c>
      <c r="H400" s="62">
        <v>0</v>
      </c>
      <c r="I400" s="62">
        <f>G400*AO400</f>
        <v>0</v>
      </c>
      <c r="J400" s="62">
        <f>G400*AP400</f>
        <v>0</v>
      </c>
      <c r="K400" s="62">
        <f>G400*H400</f>
        <v>0</v>
      </c>
      <c r="L400" s="62">
        <v>0</v>
      </c>
      <c r="M400" s="62">
        <f>G400*L400</f>
        <v>0</v>
      </c>
      <c r="N400" s="63"/>
      <c r="O400" s="54"/>
      <c r="Z400" s="64">
        <f>IF(AQ400="5",BJ400,0)</f>
        <v>0</v>
      </c>
      <c r="AB400" s="64">
        <f>IF(AQ400="1",BH400,0)</f>
        <v>0</v>
      </c>
      <c r="AC400" s="64">
        <f>IF(AQ400="1",BI400,0)</f>
        <v>0</v>
      </c>
      <c r="AD400" s="64">
        <f>IF(AQ400="7",BH400,0)</f>
        <v>0</v>
      </c>
      <c r="AE400" s="64">
        <f>IF(AQ400="7",BI400,0)</f>
        <v>0</v>
      </c>
      <c r="AF400" s="64">
        <f>IF(AQ400="2",BH400,0)</f>
        <v>0</v>
      </c>
      <c r="AG400" s="64">
        <f>IF(AQ400="2",BI400,0)</f>
        <v>0</v>
      </c>
      <c r="AH400" s="64">
        <f>IF(AQ400="0",BJ400,0)</f>
        <v>0</v>
      </c>
      <c r="AI400" s="39" t="s">
        <v>521</v>
      </c>
      <c r="AJ400" s="62">
        <f>IF(AN400=0,K400,0)</f>
        <v>0</v>
      </c>
      <c r="AK400" s="62">
        <f>IF(AN400=15,K400,0)</f>
        <v>0</v>
      </c>
      <c r="AL400" s="62">
        <f>IF(AN400=21,K400,0)</f>
        <v>0</v>
      </c>
      <c r="AN400" s="64">
        <v>21</v>
      </c>
      <c r="AO400" s="64">
        <f>H400*0</f>
        <v>0</v>
      </c>
      <c r="AP400" s="64">
        <f>H400*(1-0)</f>
        <v>0</v>
      </c>
      <c r="AQ400" s="65" t="s">
        <v>7</v>
      </c>
      <c r="AV400" s="64">
        <f>AW400+AX400</f>
        <v>0</v>
      </c>
      <c r="AW400" s="64">
        <f>G400*AO400</f>
        <v>0</v>
      </c>
      <c r="AX400" s="64">
        <f>G400*AP400</f>
        <v>0</v>
      </c>
      <c r="AY400" s="66" t="s">
        <v>1655</v>
      </c>
      <c r="AZ400" s="66" t="s">
        <v>1694</v>
      </c>
      <c r="BA400" s="39" t="s">
        <v>1718</v>
      </c>
      <c r="BC400" s="64">
        <f>AW400+AX400</f>
        <v>0</v>
      </c>
      <c r="BD400" s="64">
        <f>H400/(100-BE400)*100</f>
        <v>0</v>
      </c>
      <c r="BE400" s="64">
        <v>0</v>
      </c>
      <c r="BF400" s="64">
        <f>M400</f>
        <v>0</v>
      </c>
      <c r="BH400" s="62">
        <f>G400*AO400</f>
        <v>0</v>
      </c>
      <c r="BI400" s="62">
        <f>G400*AP400</f>
        <v>0</v>
      </c>
      <c r="BJ400" s="62">
        <f>G400*H400</f>
        <v>0</v>
      </c>
      <c r="BK400" s="62" t="s">
        <v>1725</v>
      </c>
      <c r="BL400" s="64">
        <v>18</v>
      </c>
    </row>
    <row r="401" spans="1:47" s="38" customFormat="1" ht="19.5" customHeight="1">
      <c r="A401" s="55"/>
      <c r="B401" s="56" t="s">
        <v>521</v>
      </c>
      <c r="C401" s="56" t="s">
        <v>870</v>
      </c>
      <c r="D401" s="140" t="s">
        <v>1405</v>
      </c>
      <c r="E401" s="141"/>
      <c r="F401" s="57" t="s">
        <v>6</v>
      </c>
      <c r="G401" s="57" t="s">
        <v>6</v>
      </c>
      <c r="H401" s="57" t="s">
        <v>6</v>
      </c>
      <c r="I401" s="58">
        <f>SUM(I402:I404)</f>
        <v>0</v>
      </c>
      <c r="J401" s="58">
        <f>SUM(J402:J404)</f>
        <v>0</v>
      </c>
      <c r="K401" s="58">
        <f>SUM(K402:K404)</f>
        <v>0</v>
      </c>
      <c r="L401" s="39"/>
      <c r="M401" s="58">
        <f>SUM(M402:M404)</f>
        <v>0.1312245</v>
      </c>
      <c r="N401" s="59"/>
      <c r="O401" s="54"/>
      <c r="AI401" s="39" t="s">
        <v>521</v>
      </c>
      <c r="AS401" s="58">
        <f>SUM(AJ402:AJ404)</f>
        <v>0</v>
      </c>
      <c r="AT401" s="58">
        <f>SUM(AK402:AK404)</f>
        <v>0</v>
      </c>
      <c r="AU401" s="58">
        <f>SUM(AL402:AL404)</f>
        <v>0</v>
      </c>
    </row>
    <row r="402" spans="1:64" s="38" customFormat="1" ht="19.5" customHeight="1">
      <c r="A402" s="60" t="s">
        <v>342</v>
      </c>
      <c r="B402" s="61" t="s">
        <v>521</v>
      </c>
      <c r="C402" s="61" t="s">
        <v>871</v>
      </c>
      <c r="D402" s="142" t="s">
        <v>1406</v>
      </c>
      <c r="E402" s="143"/>
      <c r="F402" s="61" t="s">
        <v>1586</v>
      </c>
      <c r="G402" s="62">
        <v>0.015</v>
      </c>
      <c r="H402" s="62">
        <v>0</v>
      </c>
      <c r="I402" s="62">
        <f>G402*AO402</f>
        <v>0</v>
      </c>
      <c r="J402" s="62">
        <f>G402*AP402</f>
        <v>0</v>
      </c>
      <c r="K402" s="62">
        <f>G402*H402</f>
        <v>0</v>
      </c>
      <c r="L402" s="62">
        <v>0</v>
      </c>
      <c r="M402" s="62">
        <f>G402*L402</f>
        <v>0</v>
      </c>
      <c r="N402" s="63"/>
      <c r="O402" s="54"/>
      <c r="Z402" s="64">
        <f>IF(AQ402="5",BJ402,0)</f>
        <v>0</v>
      </c>
      <c r="AB402" s="64">
        <f>IF(AQ402="1",BH402,0)</f>
        <v>0</v>
      </c>
      <c r="AC402" s="64">
        <f>IF(AQ402="1",BI402,0)</f>
        <v>0</v>
      </c>
      <c r="AD402" s="64">
        <f>IF(AQ402="7",BH402,0)</f>
        <v>0</v>
      </c>
      <c r="AE402" s="64">
        <f>IF(AQ402="7",BI402,0)</f>
        <v>0</v>
      </c>
      <c r="AF402" s="64">
        <f>IF(AQ402="2",BH402,0)</f>
        <v>0</v>
      </c>
      <c r="AG402" s="64">
        <f>IF(AQ402="2",BI402,0)</f>
        <v>0</v>
      </c>
      <c r="AH402" s="64">
        <f>IF(AQ402="0",BJ402,0)</f>
        <v>0</v>
      </c>
      <c r="AI402" s="39" t="s">
        <v>521</v>
      </c>
      <c r="AJ402" s="62">
        <f>IF(AN402=0,K402,0)</f>
        <v>0</v>
      </c>
      <c r="AK402" s="62">
        <f>IF(AN402=15,K402,0)</f>
        <v>0</v>
      </c>
      <c r="AL402" s="62">
        <f>IF(AN402=21,K402,0)</f>
        <v>0</v>
      </c>
      <c r="AN402" s="64">
        <v>21</v>
      </c>
      <c r="AO402" s="64">
        <f>H402*0</f>
        <v>0</v>
      </c>
      <c r="AP402" s="64">
        <f>H402*(1-0)</f>
        <v>0</v>
      </c>
      <c r="AQ402" s="65" t="s">
        <v>11</v>
      </c>
      <c r="AV402" s="64">
        <f>AW402+AX402</f>
        <v>0</v>
      </c>
      <c r="AW402" s="64">
        <f>G402*AO402</f>
        <v>0</v>
      </c>
      <c r="AX402" s="64">
        <f>G402*AP402</f>
        <v>0</v>
      </c>
      <c r="AY402" s="66" t="s">
        <v>1664</v>
      </c>
      <c r="AZ402" s="66" t="s">
        <v>1695</v>
      </c>
      <c r="BA402" s="39" t="s">
        <v>1718</v>
      </c>
      <c r="BC402" s="64">
        <f>AW402+AX402</f>
        <v>0</v>
      </c>
      <c r="BD402" s="64">
        <f>H402/(100-BE402)*100</f>
        <v>0</v>
      </c>
      <c r="BE402" s="64">
        <v>0</v>
      </c>
      <c r="BF402" s="64">
        <f>M402</f>
        <v>0</v>
      </c>
      <c r="BH402" s="62">
        <f>G402*AO402</f>
        <v>0</v>
      </c>
      <c r="BI402" s="62">
        <f>G402*AP402</f>
        <v>0</v>
      </c>
      <c r="BJ402" s="62">
        <f>G402*H402</f>
        <v>0</v>
      </c>
      <c r="BK402" s="62" t="s">
        <v>1725</v>
      </c>
      <c r="BL402" s="64" t="s">
        <v>870</v>
      </c>
    </row>
    <row r="403" spans="1:15" s="38" customFormat="1" ht="19.5" customHeight="1">
      <c r="A403" s="72"/>
      <c r="B403" s="73" t="s">
        <v>522</v>
      </c>
      <c r="C403" s="73"/>
      <c r="D403" s="146" t="s">
        <v>1407</v>
      </c>
      <c r="E403" s="147"/>
      <c r="F403" s="74" t="s">
        <v>6</v>
      </c>
      <c r="G403" s="74" t="s">
        <v>6</v>
      </c>
      <c r="H403" s="74" t="s">
        <v>6</v>
      </c>
      <c r="I403" s="75">
        <f>I405+I410+I413+I420+I424+I427+I438+I444+I449+I459+I462+I464+I474+I478+I489+I493+I504+I510+I514+I524</f>
        <v>0</v>
      </c>
      <c r="J403" s="75">
        <f>J405+J410+J413+J420+J424+J427+J438+J444+J449+J459+J462+J464+J474+J478+J489+J493+J504+J510+J514+J524</f>
        <v>0</v>
      </c>
      <c r="K403" s="75">
        <f>K405+K410+K413+K420+K424+K427+K438+K444+K449+K459+K462+K464+K474+K478+K489+K493+K504+K510+K514+K524</f>
        <v>0</v>
      </c>
      <c r="L403" s="76"/>
      <c r="M403" s="75">
        <f>M405+M410+M413+M420+M424+M427+M438+M444+M449+M459+M462+M464+M474+M478+M489+M493+M504+M510+M514+M524</f>
        <v>0.1312245</v>
      </c>
      <c r="N403" s="77"/>
      <c r="O403" s="54"/>
    </row>
    <row r="404" spans="1:64" s="38" customFormat="1" ht="19.5" customHeight="1">
      <c r="A404" s="60" t="s">
        <v>343</v>
      </c>
      <c r="B404" s="61" t="s">
        <v>522</v>
      </c>
      <c r="C404" s="61" t="s">
        <v>872</v>
      </c>
      <c r="D404" s="142" t="s">
        <v>1398</v>
      </c>
      <c r="E404" s="143"/>
      <c r="F404" s="61" t="s">
        <v>1588</v>
      </c>
      <c r="G404" s="62">
        <v>1</v>
      </c>
      <c r="H404" s="62">
        <v>0</v>
      </c>
      <c r="I404" s="62">
        <f>G404*AO404</f>
        <v>0</v>
      </c>
      <c r="J404" s="62">
        <f>G404*AP404</f>
        <v>0</v>
      </c>
      <c r="K404" s="62">
        <f>G404*H404</f>
        <v>0</v>
      </c>
      <c r="L404" s="62">
        <v>0</v>
      </c>
      <c r="M404" s="62">
        <f>G404*L404</f>
        <v>0</v>
      </c>
      <c r="N404" s="63"/>
      <c r="O404" s="54"/>
      <c r="Z404" s="64">
        <f>IF(AQ404="5",BJ404,0)</f>
        <v>0</v>
      </c>
      <c r="AB404" s="64">
        <f>IF(AQ404="1",BH404,0)</f>
        <v>0</v>
      </c>
      <c r="AC404" s="64">
        <f>IF(AQ404="1",BI404,0)</f>
        <v>0</v>
      </c>
      <c r="AD404" s="64">
        <f>IF(AQ404="7",BH404,0)</f>
        <v>0</v>
      </c>
      <c r="AE404" s="64">
        <f>IF(AQ404="7",BI404,0)</f>
        <v>0</v>
      </c>
      <c r="AF404" s="64">
        <f>IF(AQ404="2",BH404,0)</f>
        <v>0</v>
      </c>
      <c r="AG404" s="64">
        <f>IF(AQ404="2",BI404,0)</f>
        <v>0</v>
      </c>
      <c r="AH404" s="64">
        <f>IF(AQ404="0",BJ404,0)</f>
        <v>0</v>
      </c>
      <c r="AI404" s="39" t="s">
        <v>522</v>
      </c>
      <c r="AJ404" s="62">
        <f>IF(AN404=0,K404,0)</f>
        <v>0</v>
      </c>
      <c r="AK404" s="62">
        <f>IF(AN404=15,K404,0)</f>
        <v>0</v>
      </c>
      <c r="AL404" s="62">
        <f>IF(AN404=21,K404,0)</f>
        <v>0</v>
      </c>
      <c r="AN404" s="64">
        <v>21</v>
      </c>
      <c r="AO404" s="64">
        <f>H404*0</f>
        <v>0</v>
      </c>
      <c r="AP404" s="64">
        <f>H404*(1-0)</f>
        <v>0</v>
      </c>
      <c r="AQ404" s="65" t="s">
        <v>105</v>
      </c>
      <c r="AV404" s="64">
        <f>AW404+AX404</f>
        <v>0</v>
      </c>
      <c r="AW404" s="64">
        <f>G404*AO404</f>
        <v>0</v>
      </c>
      <c r="AX404" s="64">
        <f>G404*AP404</f>
        <v>0</v>
      </c>
      <c r="AY404" s="66" t="s">
        <v>1651</v>
      </c>
      <c r="AZ404" s="66" t="s">
        <v>1696</v>
      </c>
      <c r="BA404" s="39" t="s">
        <v>1719</v>
      </c>
      <c r="BC404" s="64">
        <f>AW404+AX404</f>
        <v>0</v>
      </c>
      <c r="BD404" s="64">
        <f>H404/(100-BE404)*100</f>
        <v>0</v>
      </c>
      <c r="BE404" s="64">
        <v>0</v>
      </c>
      <c r="BF404" s="64">
        <f>M404</f>
        <v>0</v>
      </c>
      <c r="BH404" s="62">
        <f>G404*AO404</f>
        <v>0</v>
      </c>
      <c r="BI404" s="62">
        <f>G404*AP404</f>
        <v>0</v>
      </c>
      <c r="BJ404" s="62">
        <f>G404*H404</f>
        <v>0</v>
      </c>
      <c r="BK404" s="62" t="s">
        <v>1725</v>
      </c>
      <c r="BL404" s="64" t="s">
        <v>870</v>
      </c>
    </row>
    <row r="405" spans="1:47" s="38" customFormat="1" ht="19.5" customHeight="1">
      <c r="A405" s="55"/>
      <c r="B405" s="56" t="s">
        <v>522</v>
      </c>
      <c r="C405" s="56" t="s">
        <v>17</v>
      </c>
      <c r="D405" s="140" t="s">
        <v>1298</v>
      </c>
      <c r="E405" s="141"/>
      <c r="F405" s="57" t="s">
        <v>6</v>
      </c>
      <c r="G405" s="57" t="s">
        <v>6</v>
      </c>
      <c r="H405" s="57" t="s">
        <v>6</v>
      </c>
      <c r="I405" s="58">
        <f>SUM(I406:I409)</f>
        <v>0</v>
      </c>
      <c r="J405" s="58">
        <f>SUM(J406:J409)</f>
        <v>0</v>
      </c>
      <c r="K405" s="58">
        <f>SUM(K406:K409)</f>
        <v>0</v>
      </c>
      <c r="L405" s="39"/>
      <c r="M405" s="58">
        <f>SUM(M406:M409)</f>
        <v>0</v>
      </c>
      <c r="N405" s="59"/>
      <c r="O405" s="54"/>
      <c r="AI405" s="39" t="s">
        <v>522</v>
      </c>
      <c r="AS405" s="58">
        <f>SUM(AJ406:AJ409)</f>
        <v>0</v>
      </c>
      <c r="AT405" s="58">
        <f>SUM(AK406:AK409)</f>
        <v>0</v>
      </c>
      <c r="AU405" s="58">
        <f>SUM(AL406:AL409)</f>
        <v>0</v>
      </c>
    </row>
    <row r="406" spans="1:64" s="38" customFormat="1" ht="19.5" customHeight="1">
      <c r="A406" s="60" t="s">
        <v>344</v>
      </c>
      <c r="B406" s="61" t="s">
        <v>522</v>
      </c>
      <c r="C406" s="61" t="s">
        <v>873</v>
      </c>
      <c r="D406" s="142" t="s">
        <v>1408</v>
      </c>
      <c r="E406" s="143"/>
      <c r="F406" s="61" t="s">
        <v>1583</v>
      </c>
      <c r="G406" s="62">
        <v>1</v>
      </c>
      <c r="H406" s="62">
        <v>0</v>
      </c>
      <c r="I406" s="62">
        <f>G406*AO406</f>
        <v>0</v>
      </c>
      <c r="J406" s="62">
        <f>G406*AP406</f>
        <v>0</v>
      </c>
      <c r="K406" s="62">
        <f>G406*H406</f>
        <v>0</v>
      </c>
      <c r="L406" s="62">
        <v>0</v>
      </c>
      <c r="M406" s="62">
        <f>G406*L406</f>
        <v>0</v>
      </c>
      <c r="N406" s="63" t="s">
        <v>1611</v>
      </c>
      <c r="O406" s="54"/>
      <c r="Z406" s="64">
        <f>IF(AQ406="5",BJ406,0)</f>
        <v>0</v>
      </c>
      <c r="AB406" s="64">
        <f>IF(AQ406="1",BH406,0)</f>
        <v>0</v>
      </c>
      <c r="AC406" s="64">
        <f>IF(AQ406="1",BI406,0)</f>
        <v>0</v>
      </c>
      <c r="AD406" s="64">
        <f>IF(AQ406="7",BH406,0)</f>
        <v>0</v>
      </c>
      <c r="AE406" s="64">
        <f>IF(AQ406="7",BI406,0)</f>
        <v>0</v>
      </c>
      <c r="AF406" s="64">
        <f>IF(AQ406="2",BH406,0)</f>
        <v>0</v>
      </c>
      <c r="AG406" s="64">
        <f>IF(AQ406="2",BI406,0)</f>
        <v>0</v>
      </c>
      <c r="AH406" s="64">
        <f>IF(AQ406="0",BJ406,0)</f>
        <v>0</v>
      </c>
      <c r="AI406" s="39" t="s">
        <v>522</v>
      </c>
      <c r="AJ406" s="62">
        <f>IF(AN406=0,K406,0)</f>
        <v>0</v>
      </c>
      <c r="AK406" s="62">
        <f>IF(AN406=15,K406,0)</f>
        <v>0</v>
      </c>
      <c r="AL406" s="62">
        <f>IF(AN406=21,K406,0)</f>
        <v>0</v>
      </c>
      <c r="AN406" s="64">
        <v>21</v>
      </c>
      <c r="AO406" s="64">
        <f>H406*0</f>
        <v>0</v>
      </c>
      <c r="AP406" s="64">
        <f>H406*(1-0)</f>
        <v>0</v>
      </c>
      <c r="AQ406" s="65" t="s">
        <v>7</v>
      </c>
      <c r="AV406" s="64">
        <f>AW406+AX406</f>
        <v>0</v>
      </c>
      <c r="AW406" s="64">
        <f>G406*AO406</f>
        <v>0</v>
      </c>
      <c r="AX406" s="64">
        <f>G406*AP406</f>
        <v>0</v>
      </c>
      <c r="AY406" s="66" t="s">
        <v>1652</v>
      </c>
      <c r="AZ406" s="66" t="s">
        <v>1697</v>
      </c>
      <c r="BA406" s="39" t="s">
        <v>1719</v>
      </c>
      <c r="BC406" s="64">
        <f>AW406+AX406</f>
        <v>0</v>
      </c>
      <c r="BD406" s="64">
        <f>H406/(100-BE406)*100</f>
        <v>0</v>
      </c>
      <c r="BE406" s="64">
        <v>0</v>
      </c>
      <c r="BF406" s="64">
        <f>M406</f>
        <v>0</v>
      </c>
      <c r="BH406" s="62">
        <f>G406*AO406</f>
        <v>0</v>
      </c>
      <c r="BI406" s="62">
        <f>G406*AP406</f>
        <v>0</v>
      </c>
      <c r="BJ406" s="62">
        <f>G406*H406</f>
        <v>0</v>
      </c>
      <c r="BK406" s="62" t="s">
        <v>1725</v>
      </c>
      <c r="BL406" s="64">
        <v>11</v>
      </c>
    </row>
    <row r="407" spans="1:64" s="38" customFormat="1" ht="19.5" customHeight="1">
      <c r="A407" s="60" t="s">
        <v>345</v>
      </c>
      <c r="B407" s="61" t="s">
        <v>522</v>
      </c>
      <c r="C407" s="61" t="s">
        <v>874</v>
      </c>
      <c r="D407" s="142" t="s">
        <v>1409</v>
      </c>
      <c r="E407" s="143"/>
      <c r="F407" s="61" t="s">
        <v>1583</v>
      </c>
      <c r="G407" s="62">
        <v>1</v>
      </c>
      <c r="H407" s="62">
        <v>0</v>
      </c>
      <c r="I407" s="62">
        <f>G407*AO407</f>
        <v>0</v>
      </c>
      <c r="J407" s="62">
        <f>G407*AP407</f>
        <v>0</v>
      </c>
      <c r="K407" s="62">
        <f>G407*H407</f>
        <v>0</v>
      </c>
      <c r="L407" s="62">
        <v>0</v>
      </c>
      <c r="M407" s="62">
        <f>G407*L407</f>
        <v>0</v>
      </c>
      <c r="N407" s="63" t="s">
        <v>1611</v>
      </c>
      <c r="O407" s="54"/>
      <c r="Z407" s="64">
        <f>IF(AQ407="5",BJ407,0)</f>
        <v>0</v>
      </c>
      <c r="AB407" s="64">
        <f>IF(AQ407="1",BH407,0)</f>
        <v>0</v>
      </c>
      <c r="AC407" s="64">
        <f>IF(AQ407="1",BI407,0)</f>
        <v>0</v>
      </c>
      <c r="AD407" s="64">
        <f>IF(AQ407="7",BH407,0)</f>
        <v>0</v>
      </c>
      <c r="AE407" s="64">
        <f>IF(AQ407="7",BI407,0)</f>
        <v>0</v>
      </c>
      <c r="AF407" s="64">
        <f>IF(AQ407="2",BH407,0)</f>
        <v>0</v>
      </c>
      <c r="AG407" s="64">
        <f>IF(AQ407="2",BI407,0)</f>
        <v>0</v>
      </c>
      <c r="AH407" s="64">
        <f>IF(AQ407="0",BJ407,0)</f>
        <v>0</v>
      </c>
      <c r="AI407" s="39" t="s">
        <v>522</v>
      </c>
      <c r="AJ407" s="62">
        <f>IF(AN407=0,K407,0)</f>
        <v>0</v>
      </c>
      <c r="AK407" s="62">
        <f>IF(AN407=15,K407,0)</f>
        <v>0</v>
      </c>
      <c r="AL407" s="62">
        <f>IF(AN407=21,K407,0)</f>
        <v>0</v>
      </c>
      <c r="AN407" s="64">
        <v>21</v>
      </c>
      <c r="AO407" s="64">
        <f>H407*0</f>
        <v>0</v>
      </c>
      <c r="AP407" s="64">
        <f>H407*(1-0)</f>
        <v>0</v>
      </c>
      <c r="AQ407" s="65" t="s">
        <v>7</v>
      </c>
      <c r="AV407" s="64">
        <f>AW407+AX407</f>
        <v>0</v>
      </c>
      <c r="AW407" s="64">
        <f>G407*AO407</f>
        <v>0</v>
      </c>
      <c r="AX407" s="64">
        <f>G407*AP407</f>
        <v>0</v>
      </c>
      <c r="AY407" s="66" t="s">
        <v>1652</v>
      </c>
      <c r="AZ407" s="66" t="s">
        <v>1697</v>
      </c>
      <c r="BA407" s="39" t="s">
        <v>1719</v>
      </c>
      <c r="BC407" s="64">
        <f>AW407+AX407</f>
        <v>0</v>
      </c>
      <c r="BD407" s="64">
        <f>H407/(100-BE407)*100</f>
        <v>0</v>
      </c>
      <c r="BE407" s="64">
        <v>0</v>
      </c>
      <c r="BF407" s="64">
        <f>M407</f>
        <v>0</v>
      </c>
      <c r="BH407" s="62">
        <f>G407*AO407</f>
        <v>0</v>
      </c>
      <c r="BI407" s="62">
        <f>G407*AP407</f>
        <v>0</v>
      </c>
      <c r="BJ407" s="62">
        <f>G407*H407</f>
        <v>0</v>
      </c>
      <c r="BK407" s="62" t="s">
        <v>1725</v>
      </c>
      <c r="BL407" s="64">
        <v>11</v>
      </c>
    </row>
    <row r="408" spans="1:64" s="38" customFormat="1" ht="19.5" customHeight="1">
      <c r="A408" s="60" t="s">
        <v>346</v>
      </c>
      <c r="B408" s="61" t="s">
        <v>522</v>
      </c>
      <c r="C408" s="61" t="s">
        <v>875</v>
      </c>
      <c r="D408" s="142" t="s">
        <v>1410</v>
      </c>
      <c r="E408" s="143"/>
      <c r="F408" s="61" t="s">
        <v>1582</v>
      </c>
      <c r="G408" s="62">
        <v>256</v>
      </c>
      <c r="H408" s="62">
        <v>0</v>
      </c>
      <c r="I408" s="62">
        <f>G408*AO408</f>
        <v>0</v>
      </c>
      <c r="J408" s="62">
        <f>G408*AP408</f>
        <v>0</v>
      </c>
      <c r="K408" s="62">
        <f>G408*H408</f>
        <v>0</v>
      </c>
      <c r="L408" s="62">
        <v>0</v>
      </c>
      <c r="M408" s="62">
        <f>G408*L408</f>
        <v>0</v>
      </c>
      <c r="N408" s="63" t="s">
        <v>1611</v>
      </c>
      <c r="O408" s="54"/>
      <c r="Z408" s="64">
        <f>IF(AQ408="5",BJ408,0)</f>
        <v>0</v>
      </c>
      <c r="AB408" s="64">
        <f>IF(AQ408="1",BH408,0)</f>
        <v>0</v>
      </c>
      <c r="AC408" s="64">
        <f>IF(AQ408="1",BI408,0)</f>
        <v>0</v>
      </c>
      <c r="AD408" s="64">
        <f>IF(AQ408="7",BH408,0)</f>
        <v>0</v>
      </c>
      <c r="AE408" s="64">
        <f>IF(AQ408="7",BI408,0)</f>
        <v>0</v>
      </c>
      <c r="AF408" s="64">
        <f>IF(AQ408="2",BH408,0)</f>
        <v>0</v>
      </c>
      <c r="AG408" s="64">
        <f>IF(AQ408="2",BI408,0)</f>
        <v>0</v>
      </c>
      <c r="AH408" s="64">
        <f>IF(AQ408="0",BJ408,0)</f>
        <v>0</v>
      </c>
      <c r="AI408" s="39" t="s">
        <v>522</v>
      </c>
      <c r="AJ408" s="62">
        <f>IF(AN408=0,K408,0)</f>
        <v>0</v>
      </c>
      <c r="AK408" s="62">
        <f>IF(AN408=15,K408,0)</f>
        <v>0</v>
      </c>
      <c r="AL408" s="62">
        <f>IF(AN408=21,K408,0)</f>
        <v>0</v>
      </c>
      <c r="AN408" s="64">
        <v>21</v>
      </c>
      <c r="AO408" s="64">
        <f>H408*0</f>
        <v>0</v>
      </c>
      <c r="AP408" s="64">
        <f>H408*(1-0)</f>
        <v>0</v>
      </c>
      <c r="AQ408" s="65" t="s">
        <v>7</v>
      </c>
      <c r="AV408" s="64">
        <f>AW408+AX408</f>
        <v>0</v>
      </c>
      <c r="AW408" s="64">
        <f>G408*AO408</f>
        <v>0</v>
      </c>
      <c r="AX408" s="64">
        <f>G408*AP408</f>
        <v>0</v>
      </c>
      <c r="AY408" s="66" t="s">
        <v>1652</v>
      </c>
      <c r="AZ408" s="66" t="s">
        <v>1697</v>
      </c>
      <c r="BA408" s="39" t="s">
        <v>1719</v>
      </c>
      <c r="BC408" s="64">
        <f>AW408+AX408</f>
        <v>0</v>
      </c>
      <c r="BD408" s="64">
        <f>H408/(100-BE408)*100</f>
        <v>0</v>
      </c>
      <c r="BE408" s="64">
        <v>0</v>
      </c>
      <c r="BF408" s="64">
        <f>M408</f>
        <v>0</v>
      </c>
      <c r="BH408" s="62">
        <f>G408*AO408</f>
        <v>0</v>
      </c>
      <c r="BI408" s="62">
        <f>G408*AP408</f>
        <v>0</v>
      </c>
      <c r="BJ408" s="62">
        <f>G408*H408</f>
        <v>0</v>
      </c>
      <c r="BK408" s="62" t="s">
        <v>1725</v>
      </c>
      <c r="BL408" s="64">
        <v>11</v>
      </c>
    </row>
    <row r="409" spans="1:64" s="38" customFormat="1" ht="19.5" customHeight="1">
      <c r="A409" s="60" t="s">
        <v>347</v>
      </c>
      <c r="B409" s="61" t="s">
        <v>522</v>
      </c>
      <c r="C409" s="61" t="s">
        <v>876</v>
      </c>
      <c r="D409" s="142" t="s">
        <v>1411</v>
      </c>
      <c r="E409" s="143"/>
      <c r="F409" s="61" t="s">
        <v>1582</v>
      </c>
      <c r="G409" s="62">
        <v>30.5</v>
      </c>
      <c r="H409" s="62">
        <v>0</v>
      </c>
      <c r="I409" s="62">
        <f>G409*AO409</f>
        <v>0</v>
      </c>
      <c r="J409" s="62">
        <f>G409*AP409</f>
        <v>0</v>
      </c>
      <c r="K409" s="62">
        <f>G409*H409</f>
        <v>0</v>
      </c>
      <c r="L409" s="62">
        <v>0</v>
      </c>
      <c r="M409" s="62">
        <f>G409*L409</f>
        <v>0</v>
      </c>
      <c r="N409" s="63" t="s">
        <v>1611</v>
      </c>
      <c r="O409" s="54"/>
      <c r="Z409" s="64">
        <f>IF(AQ409="5",BJ409,0)</f>
        <v>0</v>
      </c>
      <c r="AB409" s="64">
        <f>IF(AQ409="1",BH409,0)</f>
        <v>0</v>
      </c>
      <c r="AC409" s="64">
        <f>IF(AQ409="1",BI409,0)</f>
        <v>0</v>
      </c>
      <c r="AD409" s="64">
        <f>IF(AQ409="7",BH409,0)</f>
        <v>0</v>
      </c>
      <c r="AE409" s="64">
        <f>IF(AQ409="7",BI409,0)</f>
        <v>0</v>
      </c>
      <c r="AF409" s="64">
        <f>IF(AQ409="2",BH409,0)</f>
        <v>0</v>
      </c>
      <c r="AG409" s="64">
        <f>IF(AQ409="2",BI409,0)</f>
        <v>0</v>
      </c>
      <c r="AH409" s="64">
        <f>IF(AQ409="0",BJ409,0)</f>
        <v>0</v>
      </c>
      <c r="AI409" s="39" t="s">
        <v>522</v>
      </c>
      <c r="AJ409" s="62">
        <f>IF(AN409=0,K409,0)</f>
        <v>0</v>
      </c>
      <c r="AK409" s="62">
        <f>IF(AN409=15,K409,0)</f>
        <v>0</v>
      </c>
      <c r="AL409" s="62">
        <f>IF(AN409=21,K409,0)</f>
        <v>0</v>
      </c>
      <c r="AN409" s="64">
        <v>21</v>
      </c>
      <c r="AO409" s="64">
        <f>H409*0</f>
        <v>0</v>
      </c>
      <c r="AP409" s="64">
        <f>H409*(1-0)</f>
        <v>0</v>
      </c>
      <c r="AQ409" s="65" t="s">
        <v>7</v>
      </c>
      <c r="AV409" s="64">
        <f>AW409+AX409</f>
        <v>0</v>
      </c>
      <c r="AW409" s="64">
        <f>G409*AO409</f>
        <v>0</v>
      </c>
      <c r="AX409" s="64">
        <f>G409*AP409</f>
        <v>0</v>
      </c>
      <c r="AY409" s="66" t="s">
        <v>1652</v>
      </c>
      <c r="AZ409" s="66" t="s">
        <v>1697</v>
      </c>
      <c r="BA409" s="39" t="s">
        <v>1719</v>
      </c>
      <c r="BC409" s="64">
        <f>AW409+AX409</f>
        <v>0</v>
      </c>
      <c r="BD409" s="64">
        <f>H409/(100-BE409)*100</f>
        <v>0</v>
      </c>
      <c r="BE409" s="64">
        <v>0</v>
      </c>
      <c r="BF409" s="64">
        <f>M409</f>
        <v>0</v>
      </c>
      <c r="BH409" s="62">
        <f>G409*AO409</f>
        <v>0</v>
      </c>
      <c r="BI409" s="62">
        <f>G409*AP409</f>
        <v>0</v>
      </c>
      <c r="BJ409" s="62">
        <f>G409*H409</f>
        <v>0</v>
      </c>
      <c r="BK409" s="62" t="s">
        <v>1725</v>
      </c>
      <c r="BL409" s="64">
        <v>11</v>
      </c>
    </row>
    <row r="410" spans="1:47" s="38" customFormat="1" ht="19.5" customHeight="1">
      <c r="A410" s="55"/>
      <c r="B410" s="56" t="s">
        <v>522</v>
      </c>
      <c r="C410" s="56" t="s">
        <v>18</v>
      </c>
      <c r="D410" s="140" t="s">
        <v>1412</v>
      </c>
      <c r="E410" s="141"/>
      <c r="F410" s="57" t="s">
        <v>6</v>
      </c>
      <c r="G410" s="57" t="s">
        <v>6</v>
      </c>
      <c r="H410" s="57" t="s">
        <v>6</v>
      </c>
      <c r="I410" s="58">
        <f>SUM(I411:I412)</f>
        <v>0</v>
      </c>
      <c r="J410" s="58">
        <f>SUM(J411:J412)</f>
        <v>0</v>
      </c>
      <c r="K410" s="58">
        <f>SUM(K411:K412)</f>
        <v>0</v>
      </c>
      <c r="L410" s="39"/>
      <c r="M410" s="58">
        <f>SUM(M411:M412)</f>
        <v>0</v>
      </c>
      <c r="N410" s="59"/>
      <c r="O410" s="54"/>
      <c r="AI410" s="39" t="s">
        <v>522</v>
      </c>
      <c r="AS410" s="58">
        <f>SUM(AJ411:AJ412)</f>
        <v>0</v>
      </c>
      <c r="AT410" s="58">
        <f>SUM(AK411:AK412)</f>
        <v>0</v>
      </c>
      <c r="AU410" s="58">
        <f>SUM(AL411:AL412)</f>
        <v>0</v>
      </c>
    </row>
    <row r="411" spans="1:64" s="38" customFormat="1" ht="19.5" customHeight="1">
      <c r="A411" s="60" t="s">
        <v>348</v>
      </c>
      <c r="B411" s="61" t="s">
        <v>522</v>
      </c>
      <c r="C411" s="61" t="s">
        <v>877</v>
      </c>
      <c r="D411" s="142" t="s">
        <v>1413</v>
      </c>
      <c r="E411" s="143"/>
      <c r="F411" s="61" t="s">
        <v>1581</v>
      </c>
      <c r="G411" s="62">
        <v>140.073</v>
      </c>
      <c r="H411" s="62">
        <v>0</v>
      </c>
      <c r="I411" s="62">
        <f>G411*AO411</f>
        <v>0</v>
      </c>
      <c r="J411" s="62">
        <f>G411*AP411</f>
        <v>0</v>
      </c>
      <c r="K411" s="62">
        <f>G411*H411</f>
        <v>0</v>
      </c>
      <c r="L411" s="62">
        <v>0</v>
      </c>
      <c r="M411" s="62">
        <f>G411*L411</f>
        <v>0</v>
      </c>
      <c r="N411" s="63" t="s">
        <v>1611</v>
      </c>
      <c r="O411" s="54"/>
      <c r="Z411" s="64">
        <f>IF(AQ411="5",BJ411,0)</f>
        <v>0</v>
      </c>
      <c r="AB411" s="64">
        <f>IF(AQ411="1",BH411,0)</f>
        <v>0</v>
      </c>
      <c r="AC411" s="64">
        <f>IF(AQ411="1",BI411,0)</f>
        <v>0</v>
      </c>
      <c r="AD411" s="64">
        <f>IF(AQ411="7",BH411,0)</f>
        <v>0</v>
      </c>
      <c r="AE411" s="64">
        <f>IF(AQ411="7",BI411,0)</f>
        <v>0</v>
      </c>
      <c r="AF411" s="64">
        <f>IF(AQ411="2",BH411,0)</f>
        <v>0</v>
      </c>
      <c r="AG411" s="64">
        <f>IF(AQ411="2",BI411,0)</f>
        <v>0</v>
      </c>
      <c r="AH411" s="64">
        <f>IF(AQ411="0",BJ411,0)</f>
        <v>0</v>
      </c>
      <c r="AI411" s="39" t="s">
        <v>522</v>
      </c>
      <c r="AJ411" s="62">
        <f>IF(AN411=0,K411,0)</f>
        <v>0</v>
      </c>
      <c r="AK411" s="62">
        <f>IF(AN411=15,K411,0)</f>
        <v>0</v>
      </c>
      <c r="AL411" s="62">
        <f>IF(AN411=21,K411,0)</f>
        <v>0</v>
      </c>
      <c r="AN411" s="64">
        <v>21</v>
      </c>
      <c r="AO411" s="64">
        <f>H411*0</f>
        <v>0</v>
      </c>
      <c r="AP411" s="64">
        <f>H411*(1-0)</f>
        <v>0</v>
      </c>
      <c r="AQ411" s="65" t="s">
        <v>7</v>
      </c>
      <c r="AV411" s="64">
        <f>AW411+AX411</f>
        <v>0</v>
      </c>
      <c r="AW411" s="64">
        <f>G411*AO411</f>
        <v>0</v>
      </c>
      <c r="AX411" s="64">
        <f>G411*AP411</f>
        <v>0</v>
      </c>
      <c r="AY411" s="66" t="s">
        <v>1665</v>
      </c>
      <c r="AZ411" s="66" t="s">
        <v>1697</v>
      </c>
      <c r="BA411" s="39" t="s">
        <v>1719</v>
      </c>
      <c r="BC411" s="64">
        <f>AW411+AX411</f>
        <v>0</v>
      </c>
      <c r="BD411" s="64">
        <f>H411/(100-BE411)*100</f>
        <v>0</v>
      </c>
      <c r="BE411" s="64">
        <v>0</v>
      </c>
      <c r="BF411" s="64">
        <f>M411</f>
        <v>0</v>
      </c>
      <c r="BH411" s="62">
        <f>G411*AO411</f>
        <v>0</v>
      </c>
      <c r="BI411" s="62">
        <f>G411*AP411</f>
        <v>0</v>
      </c>
      <c r="BJ411" s="62">
        <f>G411*H411</f>
        <v>0</v>
      </c>
      <c r="BK411" s="62" t="s">
        <v>1725</v>
      </c>
      <c r="BL411" s="64">
        <v>12</v>
      </c>
    </row>
    <row r="412" spans="1:64" s="38" customFormat="1" ht="19.5" customHeight="1">
      <c r="A412" s="60" t="s">
        <v>349</v>
      </c>
      <c r="B412" s="61" t="s">
        <v>522</v>
      </c>
      <c r="C412" s="61" t="s">
        <v>877</v>
      </c>
      <c r="D412" s="142" t="s">
        <v>1413</v>
      </c>
      <c r="E412" s="143"/>
      <c r="F412" s="61" t="s">
        <v>1581</v>
      </c>
      <c r="G412" s="62">
        <v>140.073</v>
      </c>
      <c r="H412" s="62">
        <v>0</v>
      </c>
      <c r="I412" s="62">
        <f>G412*AO412</f>
        <v>0</v>
      </c>
      <c r="J412" s="62">
        <f>G412*AP412</f>
        <v>0</v>
      </c>
      <c r="K412" s="62">
        <f>G412*H412</f>
        <v>0</v>
      </c>
      <c r="L412" s="62">
        <v>0</v>
      </c>
      <c r="M412" s="62">
        <f>G412*L412</f>
        <v>0</v>
      </c>
      <c r="N412" s="63" t="s">
        <v>1611</v>
      </c>
      <c r="O412" s="54"/>
      <c r="Z412" s="64">
        <f>IF(AQ412="5",BJ412,0)</f>
        <v>0</v>
      </c>
      <c r="AB412" s="64">
        <f>IF(AQ412="1",BH412,0)</f>
        <v>0</v>
      </c>
      <c r="AC412" s="64">
        <f>IF(AQ412="1",BI412,0)</f>
        <v>0</v>
      </c>
      <c r="AD412" s="64">
        <f>IF(AQ412="7",BH412,0)</f>
        <v>0</v>
      </c>
      <c r="AE412" s="64">
        <f>IF(AQ412="7",BI412,0)</f>
        <v>0</v>
      </c>
      <c r="AF412" s="64">
        <f>IF(AQ412="2",BH412,0)</f>
        <v>0</v>
      </c>
      <c r="AG412" s="64">
        <f>IF(AQ412="2",BI412,0)</f>
        <v>0</v>
      </c>
      <c r="AH412" s="64">
        <f>IF(AQ412="0",BJ412,0)</f>
        <v>0</v>
      </c>
      <c r="AI412" s="39" t="s">
        <v>522</v>
      </c>
      <c r="AJ412" s="62">
        <f>IF(AN412=0,K412,0)</f>
        <v>0</v>
      </c>
      <c r="AK412" s="62">
        <f>IF(AN412=15,K412,0)</f>
        <v>0</v>
      </c>
      <c r="AL412" s="62">
        <f>IF(AN412=21,K412,0)</f>
        <v>0</v>
      </c>
      <c r="AN412" s="64">
        <v>21</v>
      </c>
      <c r="AO412" s="64">
        <f>H412*0</f>
        <v>0</v>
      </c>
      <c r="AP412" s="64">
        <f>H412*(1-0)</f>
        <v>0</v>
      </c>
      <c r="AQ412" s="65" t="s">
        <v>7</v>
      </c>
      <c r="AV412" s="64">
        <f>AW412+AX412</f>
        <v>0</v>
      </c>
      <c r="AW412" s="64">
        <f>G412*AO412</f>
        <v>0</v>
      </c>
      <c r="AX412" s="64">
        <f>G412*AP412</f>
        <v>0</v>
      </c>
      <c r="AY412" s="66" t="s">
        <v>1665</v>
      </c>
      <c r="AZ412" s="66" t="s">
        <v>1697</v>
      </c>
      <c r="BA412" s="39" t="s">
        <v>1719</v>
      </c>
      <c r="BC412" s="64">
        <f>AW412+AX412</f>
        <v>0</v>
      </c>
      <c r="BD412" s="64">
        <f>H412/(100-BE412)*100</f>
        <v>0</v>
      </c>
      <c r="BE412" s="64">
        <v>0</v>
      </c>
      <c r="BF412" s="64">
        <f>M412</f>
        <v>0</v>
      </c>
      <c r="BH412" s="62">
        <f>G412*AO412</f>
        <v>0</v>
      </c>
      <c r="BI412" s="62">
        <f>G412*AP412</f>
        <v>0</v>
      </c>
      <c r="BJ412" s="62">
        <f>G412*H412</f>
        <v>0</v>
      </c>
      <c r="BK412" s="62" t="s">
        <v>1725</v>
      </c>
      <c r="BL412" s="64">
        <v>12</v>
      </c>
    </row>
    <row r="413" spans="1:47" s="38" customFormat="1" ht="19.5" customHeight="1">
      <c r="A413" s="55"/>
      <c r="B413" s="56" t="s">
        <v>522</v>
      </c>
      <c r="C413" s="56" t="s">
        <v>19</v>
      </c>
      <c r="D413" s="140" t="s">
        <v>1305</v>
      </c>
      <c r="E413" s="141"/>
      <c r="F413" s="57" t="s">
        <v>6</v>
      </c>
      <c r="G413" s="57" t="s">
        <v>6</v>
      </c>
      <c r="H413" s="57" t="s">
        <v>6</v>
      </c>
      <c r="I413" s="58">
        <f>SUM(I414:I419)</f>
        <v>0</v>
      </c>
      <c r="J413" s="58">
        <f>SUM(J414:J419)</f>
        <v>0</v>
      </c>
      <c r="K413" s="58">
        <f>SUM(K414:K419)</f>
        <v>0</v>
      </c>
      <c r="L413" s="39"/>
      <c r="M413" s="58">
        <f>SUM(M414:M419)</f>
        <v>0</v>
      </c>
      <c r="N413" s="59"/>
      <c r="O413" s="54"/>
      <c r="AI413" s="39" t="s">
        <v>522</v>
      </c>
      <c r="AS413" s="58">
        <f>SUM(AJ414:AJ419)</f>
        <v>0</v>
      </c>
      <c r="AT413" s="58">
        <f>SUM(AK414:AK419)</f>
        <v>0</v>
      </c>
      <c r="AU413" s="58">
        <f>SUM(AL414:AL419)</f>
        <v>0</v>
      </c>
    </row>
    <row r="414" spans="1:64" s="38" customFormat="1" ht="19.5" customHeight="1">
      <c r="A414" s="60" t="s">
        <v>350</v>
      </c>
      <c r="B414" s="61" t="s">
        <v>522</v>
      </c>
      <c r="C414" s="61" t="s">
        <v>878</v>
      </c>
      <c r="D414" s="142" t="s">
        <v>1414</v>
      </c>
      <c r="E414" s="143"/>
      <c r="F414" s="61" t="s">
        <v>1581</v>
      </c>
      <c r="G414" s="62">
        <v>13.22</v>
      </c>
      <c r="H414" s="62">
        <v>0</v>
      </c>
      <c r="I414" s="62">
        <f aca="true" t="shared" si="620" ref="I414:I419">G414*AO414</f>
        <v>0</v>
      </c>
      <c r="J414" s="62">
        <f aca="true" t="shared" si="621" ref="J414:J419">G414*AP414</f>
        <v>0</v>
      </c>
      <c r="K414" s="62">
        <f aca="true" t="shared" si="622" ref="K414:K419">G414*H414</f>
        <v>0</v>
      </c>
      <c r="L414" s="62">
        <v>0</v>
      </c>
      <c r="M414" s="62">
        <f aca="true" t="shared" si="623" ref="M414:M419">G414*L414</f>
        <v>0</v>
      </c>
      <c r="N414" s="63" t="s">
        <v>1611</v>
      </c>
      <c r="O414" s="54"/>
      <c r="Z414" s="64">
        <f aca="true" t="shared" si="624" ref="Z414:Z419">IF(AQ414="5",BJ414,0)</f>
        <v>0</v>
      </c>
      <c r="AB414" s="64">
        <f aca="true" t="shared" si="625" ref="AB414:AB419">IF(AQ414="1",BH414,0)</f>
        <v>0</v>
      </c>
      <c r="AC414" s="64">
        <f aca="true" t="shared" si="626" ref="AC414:AC419">IF(AQ414="1",BI414,0)</f>
        <v>0</v>
      </c>
      <c r="AD414" s="64">
        <f aca="true" t="shared" si="627" ref="AD414:AD419">IF(AQ414="7",BH414,0)</f>
        <v>0</v>
      </c>
      <c r="AE414" s="64">
        <f aca="true" t="shared" si="628" ref="AE414:AE419">IF(AQ414="7",BI414,0)</f>
        <v>0</v>
      </c>
      <c r="AF414" s="64">
        <f aca="true" t="shared" si="629" ref="AF414:AF419">IF(AQ414="2",BH414,0)</f>
        <v>0</v>
      </c>
      <c r="AG414" s="64">
        <f aca="true" t="shared" si="630" ref="AG414:AG419">IF(AQ414="2",BI414,0)</f>
        <v>0</v>
      </c>
      <c r="AH414" s="64">
        <f aca="true" t="shared" si="631" ref="AH414:AH419">IF(AQ414="0",BJ414,0)</f>
        <v>0</v>
      </c>
      <c r="AI414" s="39" t="s">
        <v>522</v>
      </c>
      <c r="AJ414" s="62">
        <f aca="true" t="shared" si="632" ref="AJ414:AJ419">IF(AN414=0,K414,0)</f>
        <v>0</v>
      </c>
      <c r="AK414" s="62">
        <f aca="true" t="shared" si="633" ref="AK414:AK419">IF(AN414=15,K414,0)</f>
        <v>0</v>
      </c>
      <c r="AL414" s="62">
        <f aca="true" t="shared" si="634" ref="AL414:AL419">IF(AN414=21,K414,0)</f>
        <v>0</v>
      </c>
      <c r="AN414" s="64">
        <v>21</v>
      </c>
      <c r="AO414" s="64">
        <f aca="true" t="shared" si="635" ref="AO414:AO419">H414*0</f>
        <v>0</v>
      </c>
      <c r="AP414" s="64">
        <f aca="true" t="shared" si="636" ref="AP414:AP419">H414*(1-0)</f>
        <v>0</v>
      </c>
      <c r="AQ414" s="65" t="s">
        <v>7</v>
      </c>
      <c r="AV414" s="64">
        <f aca="true" t="shared" si="637" ref="AV414:AV419">AW414+AX414</f>
        <v>0</v>
      </c>
      <c r="AW414" s="64">
        <f aca="true" t="shared" si="638" ref="AW414:AW419">G414*AO414</f>
        <v>0</v>
      </c>
      <c r="AX414" s="64">
        <f aca="true" t="shared" si="639" ref="AX414:AX419">G414*AP414</f>
        <v>0</v>
      </c>
      <c r="AY414" s="66" t="s">
        <v>1653</v>
      </c>
      <c r="AZ414" s="66" t="s">
        <v>1697</v>
      </c>
      <c r="BA414" s="39" t="s">
        <v>1719</v>
      </c>
      <c r="BC414" s="64">
        <f aca="true" t="shared" si="640" ref="BC414:BC419">AW414+AX414</f>
        <v>0</v>
      </c>
      <c r="BD414" s="64">
        <f aca="true" t="shared" si="641" ref="BD414:BD419">H414/(100-BE414)*100</f>
        <v>0</v>
      </c>
      <c r="BE414" s="64">
        <v>0</v>
      </c>
      <c r="BF414" s="64">
        <f aca="true" t="shared" si="642" ref="BF414:BF419">M414</f>
        <v>0</v>
      </c>
      <c r="BH414" s="62">
        <f aca="true" t="shared" si="643" ref="BH414:BH419">G414*AO414</f>
        <v>0</v>
      </c>
      <c r="BI414" s="62">
        <f aca="true" t="shared" si="644" ref="BI414:BI419">G414*AP414</f>
        <v>0</v>
      </c>
      <c r="BJ414" s="62">
        <f aca="true" t="shared" si="645" ref="BJ414:BJ419">G414*H414</f>
        <v>0</v>
      </c>
      <c r="BK414" s="62" t="s">
        <v>1725</v>
      </c>
      <c r="BL414" s="64">
        <v>13</v>
      </c>
    </row>
    <row r="415" spans="1:64" s="38" customFormat="1" ht="19.5" customHeight="1">
      <c r="A415" s="60" t="s">
        <v>351</v>
      </c>
      <c r="B415" s="61" t="s">
        <v>522</v>
      </c>
      <c r="C415" s="61" t="s">
        <v>879</v>
      </c>
      <c r="D415" s="142" t="s">
        <v>1415</v>
      </c>
      <c r="E415" s="143"/>
      <c r="F415" s="61" t="s">
        <v>1581</v>
      </c>
      <c r="G415" s="62">
        <v>13.22</v>
      </c>
      <c r="H415" s="62">
        <v>0</v>
      </c>
      <c r="I415" s="62">
        <f t="shared" si="620"/>
        <v>0</v>
      </c>
      <c r="J415" s="62">
        <f t="shared" si="621"/>
        <v>0</v>
      </c>
      <c r="K415" s="62">
        <f t="shared" si="622"/>
        <v>0</v>
      </c>
      <c r="L415" s="62">
        <v>0</v>
      </c>
      <c r="M415" s="62">
        <f t="shared" si="623"/>
        <v>0</v>
      </c>
      <c r="N415" s="63" t="s">
        <v>1611</v>
      </c>
      <c r="O415" s="54"/>
      <c r="Z415" s="64">
        <f t="shared" si="624"/>
        <v>0</v>
      </c>
      <c r="AB415" s="64">
        <f t="shared" si="625"/>
        <v>0</v>
      </c>
      <c r="AC415" s="64">
        <f t="shared" si="626"/>
        <v>0</v>
      </c>
      <c r="AD415" s="64">
        <f t="shared" si="627"/>
        <v>0</v>
      </c>
      <c r="AE415" s="64">
        <f t="shared" si="628"/>
        <v>0</v>
      </c>
      <c r="AF415" s="64">
        <f t="shared" si="629"/>
        <v>0</v>
      </c>
      <c r="AG415" s="64">
        <f t="shared" si="630"/>
        <v>0</v>
      </c>
      <c r="AH415" s="64">
        <f t="shared" si="631"/>
        <v>0</v>
      </c>
      <c r="AI415" s="39" t="s">
        <v>522</v>
      </c>
      <c r="AJ415" s="62">
        <f t="shared" si="632"/>
        <v>0</v>
      </c>
      <c r="AK415" s="62">
        <f t="shared" si="633"/>
        <v>0</v>
      </c>
      <c r="AL415" s="62">
        <f t="shared" si="634"/>
        <v>0</v>
      </c>
      <c r="AN415" s="64">
        <v>21</v>
      </c>
      <c r="AO415" s="64">
        <f t="shared" si="635"/>
        <v>0</v>
      </c>
      <c r="AP415" s="64">
        <f t="shared" si="636"/>
        <v>0</v>
      </c>
      <c r="AQ415" s="65" t="s">
        <v>7</v>
      </c>
      <c r="AV415" s="64">
        <f t="shared" si="637"/>
        <v>0</v>
      </c>
      <c r="AW415" s="64">
        <f t="shared" si="638"/>
        <v>0</v>
      </c>
      <c r="AX415" s="64">
        <f t="shared" si="639"/>
        <v>0</v>
      </c>
      <c r="AY415" s="66" t="s">
        <v>1653</v>
      </c>
      <c r="AZ415" s="66" t="s">
        <v>1697</v>
      </c>
      <c r="BA415" s="39" t="s">
        <v>1719</v>
      </c>
      <c r="BC415" s="64">
        <f t="shared" si="640"/>
        <v>0</v>
      </c>
      <c r="BD415" s="64">
        <f t="shared" si="641"/>
        <v>0</v>
      </c>
      <c r="BE415" s="64">
        <v>0</v>
      </c>
      <c r="BF415" s="64">
        <f t="shared" si="642"/>
        <v>0</v>
      </c>
      <c r="BH415" s="62">
        <f t="shared" si="643"/>
        <v>0</v>
      </c>
      <c r="BI415" s="62">
        <f t="shared" si="644"/>
        <v>0</v>
      </c>
      <c r="BJ415" s="62">
        <f t="shared" si="645"/>
        <v>0</v>
      </c>
      <c r="BK415" s="62" t="s">
        <v>1725</v>
      </c>
      <c r="BL415" s="64">
        <v>13</v>
      </c>
    </row>
    <row r="416" spans="1:64" s="38" customFormat="1" ht="19.5" customHeight="1">
      <c r="A416" s="60" t="s">
        <v>352</v>
      </c>
      <c r="B416" s="61" t="s">
        <v>522</v>
      </c>
      <c r="C416" s="61" t="s">
        <v>880</v>
      </c>
      <c r="D416" s="142" t="s">
        <v>1416</v>
      </c>
      <c r="E416" s="143"/>
      <c r="F416" s="61" t="s">
        <v>1581</v>
      </c>
      <c r="G416" s="62">
        <v>21.417</v>
      </c>
      <c r="H416" s="62">
        <v>0</v>
      </c>
      <c r="I416" s="62">
        <f t="shared" si="620"/>
        <v>0</v>
      </c>
      <c r="J416" s="62">
        <f t="shared" si="621"/>
        <v>0</v>
      </c>
      <c r="K416" s="62">
        <f t="shared" si="622"/>
        <v>0</v>
      </c>
      <c r="L416" s="62">
        <v>0</v>
      </c>
      <c r="M416" s="62">
        <f t="shared" si="623"/>
        <v>0</v>
      </c>
      <c r="N416" s="63" t="s">
        <v>1611</v>
      </c>
      <c r="O416" s="54"/>
      <c r="Z416" s="64">
        <f t="shared" si="624"/>
        <v>0</v>
      </c>
      <c r="AB416" s="64">
        <f t="shared" si="625"/>
        <v>0</v>
      </c>
      <c r="AC416" s="64">
        <f t="shared" si="626"/>
        <v>0</v>
      </c>
      <c r="AD416" s="64">
        <f t="shared" si="627"/>
        <v>0</v>
      </c>
      <c r="AE416" s="64">
        <f t="shared" si="628"/>
        <v>0</v>
      </c>
      <c r="AF416" s="64">
        <f t="shared" si="629"/>
        <v>0</v>
      </c>
      <c r="AG416" s="64">
        <f t="shared" si="630"/>
        <v>0</v>
      </c>
      <c r="AH416" s="64">
        <f t="shared" si="631"/>
        <v>0</v>
      </c>
      <c r="AI416" s="39" t="s">
        <v>522</v>
      </c>
      <c r="AJ416" s="62">
        <f t="shared" si="632"/>
        <v>0</v>
      </c>
      <c r="AK416" s="62">
        <f t="shared" si="633"/>
        <v>0</v>
      </c>
      <c r="AL416" s="62">
        <f t="shared" si="634"/>
        <v>0</v>
      </c>
      <c r="AN416" s="64">
        <v>21</v>
      </c>
      <c r="AO416" s="64">
        <f t="shared" si="635"/>
        <v>0</v>
      </c>
      <c r="AP416" s="64">
        <f t="shared" si="636"/>
        <v>0</v>
      </c>
      <c r="AQ416" s="65" t="s">
        <v>7</v>
      </c>
      <c r="AV416" s="64">
        <f t="shared" si="637"/>
        <v>0</v>
      </c>
      <c r="AW416" s="64">
        <f t="shared" si="638"/>
        <v>0</v>
      </c>
      <c r="AX416" s="64">
        <f t="shared" si="639"/>
        <v>0</v>
      </c>
      <c r="AY416" s="66" t="s">
        <v>1653</v>
      </c>
      <c r="AZ416" s="66" t="s">
        <v>1697</v>
      </c>
      <c r="BA416" s="39" t="s">
        <v>1719</v>
      </c>
      <c r="BC416" s="64">
        <f t="shared" si="640"/>
        <v>0</v>
      </c>
      <c r="BD416" s="64">
        <f t="shared" si="641"/>
        <v>0</v>
      </c>
      <c r="BE416" s="64">
        <v>0</v>
      </c>
      <c r="BF416" s="64">
        <f t="shared" si="642"/>
        <v>0</v>
      </c>
      <c r="BH416" s="62">
        <f t="shared" si="643"/>
        <v>0</v>
      </c>
      <c r="BI416" s="62">
        <f t="shared" si="644"/>
        <v>0</v>
      </c>
      <c r="BJ416" s="62">
        <f t="shared" si="645"/>
        <v>0</v>
      </c>
      <c r="BK416" s="62" t="s">
        <v>1725</v>
      </c>
      <c r="BL416" s="64">
        <v>13</v>
      </c>
    </row>
    <row r="417" spans="1:64" s="38" customFormat="1" ht="19.5" customHeight="1">
      <c r="A417" s="60" t="s">
        <v>353</v>
      </c>
      <c r="B417" s="61" t="s">
        <v>522</v>
      </c>
      <c r="C417" s="61" t="s">
        <v>881</v>
      </c>
      <c r="D417" s="142" t="s">
        <v>1417</v>
      </c>
      <c r="E417" s="143"/>
      <c r="F417" s="61" t="s">
        <v>1581</v>
      </c>
      <c r="G417" s="62">
        <v>21.417</v>
      </c>
      <c r="H417" s="62">
        <v>0</v>
      </c>
      <c r="I417" s="62">
        <f t="shared" si="620"/>
        <v>0</v>
      </c>
      <c r="J417" s="62">
        <f t="shared" si="621"/>
        <v>0</v>
      </c>
      <c r="K417" s="62">
        <f t="shared" si="622"/>
        <v>0</v>
      </c>
      <c r="L417" s="62">
        <v>0</v>
      </c>
      <c r="M417" s="62">
        <f t="shared" si="623"/>
        <v>0</v>
      </c>
      <c r="N417" s="63" t="s">
        <v>1611</v>
      </c>
      <c r="O417" s="54"/>
      <c r="Z417" s="64">
        <f t="shared" si="624"/>
        <v>0</v>
      </c>
      <c r="AB417" s="64">
        <f t="shared" si="625"/>
        <v>0</v>
      </c>
      <c r="AC417" s="64">
        <f t="shared" si="626"/>
        <v>0</v>
      </c>
      <c r="AD417" s="64">
        <f t="shared" si="627"/>
        <v>0</v>
      </c>
      <c r="AE417" s="64">
        <f t="shared" si="628"/>
        <v>0</v>
      </c>
      <c r="AF417" s="64">
        <f t="shared" si="629"/>
        <v>0</v>
      </c>
      <c r="AG417" s="64">
        <f t="shared" si="630"/>
        <v>0</v>
      </c>
      <c r="AH417" s="64">
        <f t="shared" si="631"/>
        <v>0</v>
      </c>
      <c r="AI417" s="39" t="s">
        <v>522</v>
      </c>
      <c r="AJ417" s="62">
        <f t="shared" si="632"/>
        <v>0</v>
      </c>
      <c r="AK417" s="62">
        <f t="shared" si="633"/>
        <v>0</v>
      </c>
      <c r="AL417" s="62">
        <f t="shared" si="634"/>
        <v>0</v>
      </c>
      <c r="AN417" s="64">
        <v>21</v>
      </c>
      <c r="AO417" s="64">
        <f t="shared" si="635"/>
        <v>0</v>
      </c>
      <c r="AP417" s="64">
        <f t="shared" si="636"/>
        <v>0</v>
      </c>
      <c r="AQ417" s="65" t="s">
        <v>7</v>
      </c>
      <c r="AV417" s="64">
        <f t="shared" si="637"/>
        <v>0</v>
      </c>
      <c r="AW417" s="64">
        <f t="shared" si="638"/>
        <v>0</v>
      </c>
      <c r="AX417" s="64">
        <f t="shared" si="639"/>
        <v>0</v>
      </c>
      <c r="AY417" s="66" t="s">
        <v>1653</v>
      </c>
      <c r="AZ417" s="66" t="s">
        <v>1697</v>
      </c>
      <c r="BA417" s="39" t="s">
        <v>1719</v>
      </c>
      <c r="BC417" s="64">
        <f t="shared" si="640"/>
        <v>0</v>
      </c>
      <c r="BD417" s="64">
        <f t="shared" si="641"/>
        <v>0</v>
      </c>
      <c r="BE417" s="64">
        <v>0</v>
      </c>
      <c r="BF417" s="64">
        <f t="shared" si="642"/>
        <v>0</v>
      </c>
      <c r="BH417" s="62">
        <f t="shared" si="643"/>
        <v>0</v>
      </c>
      <c r="BI417" s="62">
        <f t="shared" si="644"/>
        <v>0</v>
      </c>
      <c r="BJ417" s="62">
        <f t="shared" si="645"/>
        <v>0</v>
      </c>
      <c r="BK417" s="62" t="s">
        <v>1725</v>
      </c>
      <c r="BL417" s="64">
        <v>13</v>
      </c>
    </row>
    <row r="418" spans="1:64" s="38" customFormat="1" ht="19.5" customHeight="1">
      <c r="A418" s="60" t="s">
        <v>354</v>
      </c>
      <c r="B418" s="61" t="s">
        <v>522</v>
      </c>
      <c r="C418" s="61" t="s">
        <v>882</v>
      </c>
      <c r="D418" s="142" t="s">
        <v>1418</v>
      </c>
      <c r="E418" s="143"/>
      <c r="F418" s="61" t="s">
        <v>1581</v>
      </c>
      <c r="G418" s="62">
        <v>2.25</v>
      </c>
      <c r="H418" s="62">
        <v>0</v>
      </c>
      <c r="I418" s="62">
        <f t="shared" si="620"/>
        <v>0</v>
      </c>
      <c r="J418" s="62">
        <f t="shared" si="621"/>
        <v>0</v>
      </c>
      <c r="K418" s="62">
        <f t="shared" si="622"/>
        <v>0</v>
      </c>
      <c r="L418" s="62">
        <v>0</v>
      </c>
      <c r="M418" s="62">
        <f t="shared" si="623"/>
        <v>0</v>
      </c>
      <c r="N418" s="63" t="s">
        <v>1611</v>
      </c>
      <c r="O418" s="54"/>
      <c r="Z418" s="64">
        <f t="shared" si="624"/>
        <v>0</v>
      </c>
      <c r="AB418" s="64">
        <f t="shared" si="625"/>
        <v>0</v>
      </c>
      <c r="AC418" s="64">
        <f t="shared" si="626"/>
        <v>0</v>
      </c>
      <c r="AD418" s="64">
        <f t="shared" si="627"/>
        <v>0</v>
      </c>
      <c r="AE418" s="64">
        <f t="shared" si="628"/>
        <v>0</v>
      </c>
      <c r="AF418" s="64">
        <f t="shared" si="629"/>
        <v>0</v>
      </c>
      <c r="AG418" s="64">
        <f t="shared" si="630"/>
        <v>0</v>
      </c>
      <c r="AH418" s="64">
        <f t="shared" si="631"/>
        <v>0</v>
      </c>
      <c r="AI418" s="39" t="s">
        <v>522</v>
      </c>
      <c r="AJ418" s="62">
        <f t="shared" si="632"/>
        <v>0</v>
      </c>
      <c r="AK418" s="62">
        <f t="shared" si="633"/>
        <v>0</v>
      </c>
      <c r="AL418" s="62">
        <f t="shared" si="634"/>
        <v>0</v>
      </c>
      <c r="AN418" s="64">
        <v>21</v>
      </c>
      <c r="AO418" s="64">
        <f t="shared" si="635"/>
        <v>0</v>
      </c>
      <c r="AP418" s="64">
        <f t="shared" si="636"/>
        <v>0</v>
      </c>
      <c r="AQ418" s="65" t="s">
        <v>7</v>
      </c>
      <c r="AV418" s="64">
        <f t="shared" si="637"/>
        <v>0</v>
      </c>
      <c r="AW418" s="64">
        <f t="shared" si="638"/>
        <v>0</v>
      </c>
      <c r="AX418" s="64">
        <f t="shared" si="639"/>
        <v>0</v>
      </c>
      <c r="AY418" s="66" t="s">
        <v>1653</v>
      </c>
      <c r="AZ418" s="66" t="s">
        <v>1697</v>
      </c>
      <c r="BA418" s="39" t="s">
        <v>1719</v>
      </c>
      <c r="BC418" s="64">
        <f t="shared" si="640"/>
        <v>0</v>
      </c>
      <c r="BD418" s="64">
        <f t="shared" si="641"/>
        <v>0</v>
      </c>
      <c r="BE418" s="64">
        <v>0</v>
      </c>
      <c r="BF418" s="64">
        <f t="shared" si="642"/>
        <v>0</v>
      </c>
      <c r="BH418" s="62">
        <f t="shared" si="643"/>
        <v>0</v>
      </c>
      <c r="BI418" s="62">
        <f t="shared" si="644"/>
        <v>0</v>
      </c>
      <c r="BJ418" s="62">
        <f t="shared" si="645"/>
        <v>0</v>
      </c>
      <c r="BK418" s="62" t="s">
        <v>1725</v>
      </c>
      <c r="BL418" s="64">
        <v>13</v>
      </c>
    </row>
    <row r="419" spans="1:64" s="38" customFormat="1" ht="19.5" customHeight="1">
      <c r="A419" s="60" t="s">
        <v>355</v>
      </c>
      <c r="B419" s="61" t="s">
        <v>522</v>
      </c>
      <c r="C419" s="61" t="s">
        <v>883</v>
      </c>
      <c r="D419" s="142" t="s">
        <v>1419</v>
      </c>
      <c r="E419" s="143"/>
      <c r="F419" s="61" t="s">
        <v>1581</v>
      </c>
      <c r="G419" s="62">
        <v>2.25</v>
      </c>
      <c r="H419" s="62">
        <v>0</v>
      </c>
      <c r="I419" s="62">
        <f t="shared" si="620"/>
        <v>0</v>
      </c>
      <c r="J419" s="62">
        <f t="shared" si="621"/>
        <v>0</v>
      </c>
      <c r="K419" s="62">
        <f t="shared" si="622"/>
        <v>0</v>
      </c>
      <c r="L419" s="62">
        <v>0</v>
      </c>
      <c r="M419" s="62">
        <f t="shared" si="623"/>
        <v>0</v>
      </c>
      <c r="N419" s="63" t="s">
        <v>1611</v>
      </c>
      <c r="O419" s="54"/>
      <c r="Z419" s="64">
        <f t="shared" si="624"/>
        <v>0</v>
      </c>
      <c r="AB419" s="64">
        <f t="shared" si="625"/>
        <v>0</v>
      </c>
      <c r="AC419" s="64">
        <f t="shared" si="626"/>
        <v>0</v>
      </c>
      <c r="AD419" s="64">
        <f t="shared" si="627"/>
        <v>0</v>
      </c>
      <c r="AE419" s="64">
        <f t="shared" si="628"/>
        <v>0</v>
      </c>
      <c r="AF419" s="64">
        <f t="shared" si="629"/>
        <v>0</v>
      </c>
      <c r="AG419" s="64">
        <f t="shared" si="630"/>
        <v>0</v>
      </c>
      <c r="AH419" s="64">
        <f t="shared" si="631"/>
        <v>0</v>
      </c>
      <c r="AI419" s="39" t="s">
        <v>522</v>
      </c>
      <c r="AJ419" s="62">
        <f t="shared" si="632"/>
        <v>0</v>
      </c>
      <c r="AK419" s="62">
        <f t="shared" si="633"/>
        <v>0</v>
      </c>
      <c r="AL419" s="62">
        <f t="shared" si="634"/>
        <v>0</v>
      </c>
      <c r="AN419" s="64">
        <v>21</v>
      </c>
      <c r="AO419" s="64">
        <f t="shared" si="635"/>
        <v>0</v>
      </c>
      <c r="AP419" s="64">
        <f t="shared" si="636"/>
        <v>0</v>
      </c>
      <c r="AQ419" s="65" t="s">
        <v>7</v>
      </c>
      <c r="AV419" s="64">
        <f t="shared" si="637"/>
        <v>0</v>
      </c>
      <c r="AW419" s="64">
        <f t="shared" si="638"/>
        <v>0</v>
      </c>
      <c r="AX419" s="64">
        <f t="shared" si="639"/>
        <v>0</v>
      </c>
      <c r="AY419" s="66" t="s">
        <v>1653</v>
      </c>
      <c r="AZ419" s="66" t="s">
        <v>1697</v>
      </c>
      <c r="BA419" s="39" t="s">
        <v>1719</v>
      </c>
      <c r="BC419" s="64">
        <f t="shared" si="640"/>
        <v>0</v>
      </c>
      <c r="BD419" s="64">
        <f t="shared" si="641"/>
        <v>0</v>
      </c>
      <c r="BE419" s="64">
        <v>0</v>
      </c>
      <c r="BF419" s="64">
        <f t="shared" si="642"/>
        <v>0</v>
      </c>
      <c r="BH419" s="62">
        <f t="shared" si="643"/>
        <v>0</v>
      </c>
      <c r="BI419" s="62">
        <f t="shared" si="644"/>
        <v>0</v>
      </c>
      <c r="BJ419" s="62">
        <f t="shared" si="645"/>
        <v>0</v>
      </c>
      <c r="BK419" s="62" t="s">
        <v>1725</v>
      </c>
      <c r="BL419" s="64">
        <v>13</v>
      </c>
    </row>
    <row r="420" spans="1:47" s="38" customFormat="1" ht="19.5" customHeight="1">
      <c r="A420" s="55"/>
      <c r="B420" s="56" t="s">
        <v>522</v>
      </c>
      <c r="C420" s="56" t="s">
        <v>22</v>
      </c>
      <c r="D420" s="140" t="s">
        <v>1420</v>
      </c>
      <c r="E420" s="141"/>
      <c r="F420" s="57" t="s">
        <v>6</v>
      </c>
      <c r="G420" s="57" t="s">
        <v>6</v>
      </c>
      <c r="H420" s="57" t="s">
        <v>6</v>
      </c>
      <c r="I420" s="58">
        <f>SUM(I421:I423)</f>
        <v>0</v>
      </c>
      <c r="J420" s="58">
        <f>SUM(J421:J423)</f>
        <v>0</v>
      </c>
      <c r="K420" s="58">
        <f>SUM(K421:K423)</f>
        <v>0</v>
      </c>
      <c r="L420" s="39"/>
      <c r="M420" s="58">
        <f>SUM(M421:M423)</f>
        <v>0</v>
      </c>
      <c r="N420" s="59"/>
      <c r="O420" s="54"/>
      <c r="AI420" s="39" t="s">
        <v>522</v>
      </c>
      <c r="AS420" s="58">
        <f>SUM(AJ421:AJ423)</f>
        <v>0</v>
      </c>
      <c r="AT420" s="58">
        <f>SUM(AK421:AK423)</f>
        <v>0</v>
      </c>
      <c r="AU420" s="58">
        <f>SUM(AL421:AL423)</f>
        <v>0</v>
      </c>
    </row>
    <row r="421" spans="1:64" s="38" customFormat="1" ht="19.5" customHeight="1">
      <c r="A421" s="60" t="s">
        <v>356</v>
      </c>
      <c r="B421" s="61" t="s">
        <v>522</v>
      </c>
      <c r="C421" s="61" t="s">
        <v>884</v>
      </c>
      <c r="D421" s="142" t="s">
        <v>1421</v>
      </c>
      <c r="E421" s="143"/>
      <c r="F421" s="61" t="s">
        <v>1583</v>
      </c>
      <c r="G421" s="62">
        <v>1</v>
      </c>
      <c r="H421" s="62">
        <v>0</v>
      </c>
      <c r="I421" s="62">
        <f>G421*AO421</f>
        <v>0</v>
      </c>
      <c r="J421" s="62">
        <f>G421*AP421</f>
        <v>0</v>
      </c>
      <c r="K421" s="62">
        <f>G421*H421</f>
        <v>0</v>
      </c>
      <c r="L421" s="62">
        <v>0</v>
      </c>
      <c r="M421" s="62">
        <f>G421*L421</f>
        <v>0</v>
      </c>
      <c r="N421" s="63" t="s">
        <v>1611</v>
      </c>
      <c r="O421" s="54"/>
      <c r="Z421" s="64">
        <f>IF(AQ421="5",BJ421,0)</f>
        <v>0</v>
      </c>
      <c r="AB421" s="64">
        <f>IF(AQ421="1",BH421,0)</f>
        <v>0</v>
      </c>
      <c r="AC421" s="64">
        <f>IF(AQ421="1",BI421,0)</f>
        <v>0</v>
      </c>
      <c r="AD421" s="64">
        <f>IF(AQ421="7",BH421,0)</f>
        <v>0</v>
      </c>
      <c r="AE421" s="64">
        <f>IF(AQ421="7",BI421,0)</f>
        <v>0</v>
      </c>
      <c r="AF421" s="64">
        <f>IF(AQ421="2",BH421,0)</f>
        <v>0</v>
      </c>
      <c r="AG421" s="64">
        <f>IF(AQ421="2",BI421,0)</f>
        <v>0</v>
      </c>
      <c r="AH421" s="64">
        <f>IF(AQ421="0",BJ421,0)</f>
        <v>0</v>
      </c>
      <c r="AI421" s="39" t="s">
        <v>522</v>
      </c>
      <c r="AJ421" s="62">
        <f>IF(AN421=0,K421,0)</f>
        <v>0</v>
      </c>
      <c r="AK421" s="62">
        <f>IF(AN421=15,K421,0)</f>
        <v>0</v>
      </c>
      <c r="AL421" s="62">
        <f>IF(AN421=21,K421,0)</f>
        <v>0</v>
      </c>
      <c r="AN421" s="64">
        <v>21</v>
      </c>
      <c r="AO421" s="64">
        <f>H421*0</f>
        <v>0</v>
      </c>
      <c r="AP421" s="64">
        <f>H421*(1-0)</f>
        <v>0</v>
      </c>
      <c r="AQ421" s="65" t="s">
        <v>7</v>
      </c>
      <c r="AV421" s="64">
        <f>AW421+AX421</f>
        <v>0</v>
      </c>
      <c r="AW421" s="64">
        <f>G421*AO421</f>
        <v>0</v>
      </c>
      <c r="AX421" s="64">
        <f>G421*AP421</f>
        <v>0</v>
      </c>
      <c r="AY421" s="66" t="s">
        <v>1666</v>
      </c>
      <c r="AZ421" s="66" t="s">
        <v>1697</v>
      </c>
      <c r="BA421" s="39" t="s">
        <v>1719</v>
      </c>
      <c r="BC421" s="64">
        <f>AW421+AX421</f>
        <v>0</v>
      </c>
      <c r="BD421" s="64">
        <f>H421/(100-BE421)*100</f>
        <v>0</v>
      </c>
      <c r="BE421" s="64">
        <v>0</v>
      </c>
      <c r="BF421" s="64">
        <f>M421</f>
        <v>0</v>
      </c>
      <c r="BH421" s="62">
        <f>G421*AO421</f>
        <v>0</v>
      </c>
      <c r="BI421" s="62">
        <f>G421*AP421</f>
        <v>0</v>
      </c>
      <c r="BJ421" s="62">
        <f>G421*H421</f>
        <v>0</v>
      </c>
      <c r="BK421" s="62" t="s">
        <v>1725</v>
      </c>
      <c r="BL421" s="64">
        <v>16</v>
      </c>
    </row>
    <row r="422" spans="1:64" s="38" customFormat="1" ht="19.5" customHeight="1">
      <c r="A422" s="60" t="s">
        <v>357</v>
      </c>
      <c r="B422" s="61" t="s">
        <v>522</v>
      </c>
      <c r="C422" s="61" t="s">
        <v>885</v>
      </c>
      <c r="D422" s="142" t="s">
        <v>1422</v>
      </c>
      <c r="E422" s="143"/>
      <c r="F422" s="61" t="s">
        <v>1583</v>
      </c>
      <c r="G422" s="62">
        <v>1</v>
      </c>
      <c r="H422" s="62">
        <v>0</v>
      </c>
      <c r="I422" s="62">
        <f>G422*AO422</f>
        <v>0</v>
      </c>
      <c r="J422" s="62">
        <f>G422*AP422</f>
        <v>0</v>
      </c>
      <c r="K422" s="62">
        <f>G422*H422</f>
        <v>0</v>
      </c>
      <c r="L422" s="62">
        <v>0</v>
      </c>
      <c r="M422" s="62">
        <f>G422*L422</f>
        <v>0</v>
      </c>
      <c r="N422" s="63" t="s">
        <v>1611</v>
      </c>
      <c r="O422" s="54"/>
      <c r="Z422" s="64">
        <f>IF(AQ422="5",BJ422,0)</f>
        <v>0</v>
      </c>
      <c r="AB422" s="64">
        <f>IF(AQ422="1",BH422,0)</f>
        <v>0</v>
      </c>
      <c r="AC422" s="64">
        <f>IF(AQ422="1",BI422,0)</f>
        <v>0</v>
      </c>
      <c r="AD422" s="64">
        <f>IF(AQ422="7",BH422,0)</f>
        <v>0</v>
      </c>
      <c r="AE422" s="64">
        <f>IF(AQ422="7",BI422,0)</f>
        <v>0</v>
      </c>
      <c r="AF422" s="64">
        <f>IF(AQ422="2",BH422,0)</f>
        <v>0</v>
      </c>
      <c r="AG422" s="64">
        <f>IF(AQ422="2",BI422,0)</f>
        <v>0</v>
      </c>
      <c r="AH422" s="64">
        <f>IF(AQ422="0",BJ422,0)</f>
        <v>0</v>
      </c>
      <c r="AI422" s="39" t="s">
        <v>522</v>
      </c>
      <c r="AJ422" s="62">
        <f>IF(AN422=0,K422,0)</f>
        <v>0</v>
      </c>
      <c r="AK422" s="62">
        <f>IF(AN422=15,K422,0)</f>
        <v>0</v>
      </c>
      <c r="AL422" s="62">
        <f>IF(AN422=21,K422,0)</f>
        <v>0</v>
      </c>
      <c r="AN422" s="64">
        <v>21</v>
      </c>
      <c r="AO422" s="64">
        <f>H422*0</f>
        <v>0</v>
      </c>
      <c r="AP422" s="64">
        <f>H422*(1-0)</f>
        <v>0</v>
      </c>
      <c r="AQ422" s="65" t="s">
        <v>7</v>
      </c>
      <c r="AV422" s="64">
        <f>AW422+AX422</f>
        <v>0</v>
      </c>
      <c r="AW422" s="64">
        <f>G422*AO422</f>
        <v>0</v>
      </c>
      <c r="AX422" s="64">
        <f>G422*AP422</f>
        <v>0</v>
      </c>
      <c r="AY422" s="66" t="s">
        <v>1666</v>
      </c>
      <c r="AZ422" s="66" t="s">
        <v>1697</v>
      </c>
      <c r="BA422" s="39" t="s">
        <v>1719</v>
      </c>
      <c r="BC422" s="64">
        <f>AW422+AX422</f>
        <v>0</v>
      </c>
      <c r="BD422" s="64">
        <f>H422/(100-BE422)*100</f>
        <v>0</v>
      </c>
      <c r="BE422" s="64">
        <v>0</v>
      </c>
      <c r="BF422" s="64">
        <f>M422</f>
        <v>0</v>
      </c>
      <c r="BH422" s="62">
        <f>G422*AO422</f>
        <v>0</v>
      </c>
      <c r="BI422" s="62">
        <f>G422*AP422</f>
        <v>0</v>
      </c>
      <c r="BJ422" s="62">
        <f>G422*H422</f>
        <v>0</v>
      </c>
      <c r="BK422" s="62" t="s">
        <v>1725</v>
      </c>
      <c r="BL422" s="64">
        <v>16</v>
      </c>
    </row>
    <row r="423" spans="1:64" s="38" customFormat="1" ht="19.5" customHeight="1">
      <c r="A423" s="60" t="s">
        <v>358</v>
      </c>
      <c r="B423" s="61" t="s">
        <v>522</v>
      </c>
      <c r="C423" s="61" t="s">
        <v>886</v>
      </c>
      <c r="D423" s="142" t="s">
        <v>1423</v>
      </c>
      <c r="E423" s="143"/>
      <c r="F423" s="61" t="s">
        <v>1583</v>
      </c>
      <c r="G423" s="62">
        <v>1</v>
      </c>
      <c r="H423" s="62">
        <v>0</v>
      </c>
      <c r="I423" s="62">
        <f>G423*AO423</f>
        <v>0</v>
      </c>
      <c r="J423" s="62">
        <f>G423*AP423</f>
        <v>0</v>
      </c>
      <c r="K423" s="62">
        <f>G423*H423</f>
        <v>0</v>
      </c>
      <c r="L423" s="62">
        <v>0</v>
      </c>
      <c r="M423" s="62">
        <f>G423*L423</f>
        <v>0</v>
      </c>
      <c r="N423" s="63" t="s">
        <v>1611</v>
      </c>
      <c r="O423" s="54"/>
      <c r="Z423" s="64">
        <f>IF(AQ423="5",BJ423,0)</f>
        <v>0</v>
      </c>
      <c r="AB423" s="64">
        <f>IF(AQ423="1",BH423,0)</f>
        <v>0</v>
      </c>
      <c r="AC423" s="64">
        <f>IF(AQ423="1",BI423,0)</f>
        <v>0</v>
      </c>
      <c r="AD423" s="64">
        <f>IF(AQ423="7",BH423,0)</f>
        <v>0</v>
      </c>
      <c r="AE423" s="64">
        <f>IF(AQ423="7",BI423,0)</f>
        <v>0</v>
      </c>
      <c r="AF423" s="64">
        <f>IF(AQ423="2",BH423,0)</f>
        <v>0</v>
      </c>
      <c r="AG423" s="64">
        <f>IF(AQ423="2",BI423,0)</f>
        <v>0</v>
      </c>
      <c r="AH423" s="64">
        <f>IF(AQ423="0",BJ423,0)</f>
        <v>0</v>
      </c>
      <c r="AI423" s="39" t="s">
        <v>522</v>
      </c>
      <c r="AJ423" s="62">
        <f>IF(AN423=0,K423,0)</f>
        <v>0</v>
      </c>
      <c r="AK423" s="62">
        <f>IF(AN423=15,K423,0)</f>
        <v>0</v>
      </c>
      <c r="AL423" s="62">
        <f>IF(AN423=21,K423,0)</f>
        <v>0</v>
      </c>
      <c r="AN423" s="64">
        <v>21</v>
      </c>
      <c r="AO423" s="64">
        <f>H423*0</f>
        <v>0</v>
      </c>
      <c r="AP423" s="64">
        <f>H423*(1-0)</f>
        <v>0</v>
      </c>
      <c r="AQ423" s="65" t="s">
        <v>7</v>
      </c>
      <c r="AV423" s="64">
        <f>AW423+AX423</f>
        <v>0</v>
      </c>
      <c r="AW423" s="64">
        <f>G423*AO423</f>
        <v>0</v>
      </c>
      <c r="AX423" s="64">
        <f>G423*AP423</f>
        <v>0</v>
      </c>
      <c r="AY423" s="66" t="s">
        <v>1666</v>
      </c>
      <c r="AZ423" s="66" t="s">
        <v>1697</v>
      </c>
      <c r="BA423" s="39" t="s">
        <v>1719</v>
      </c>
      <c r="BC423" s="64">
        <f>AW423+AX423</f>
        <v>0</v>
      </c>
      <c r="BD423" s="64">
        <f>H423/(100-BE423)*100</f>
        <v>0</v>
      </c>
      <c r="BE423" s="64">
        <v>0</v>
      </c>
      <c r="BF423" s="64">
        <f>M423</f>
        <v>0</v>
      </c>
      <c r="BH423" s="62">
        <f>G423*AO423</f>
        <v>0</v>
      </c>
      <c r="BI423" s="62">
        <f>G423*AP423</f>
        <v>0</v>
      </c>
      <c r="BJ423" s="62">
        <f>G423*H423</f>
        <v>0</v>
      </c>
      <c r="BK423" s="62" t="s">
        <v>1725</v>
      </c>
      <c r="BL423" s="64">
        <v>16</v>
      </c>
    </row>
    <row r="424" spans="1:47" s="38" customFormat="1" ht="19.5" customHeight="1">
      <c r="A424" s="55"/>
      <c r="B424" s="56" t="s">
        <v>522</v>
      </c>
      <c r="C424" s="56" t="s">
        <v>23</v>
      </c>
      <c r="D424" s="140" t="s">
        <v>1307</v>
      </c>
      <c r="E424" s="141"/>
      <c r="F424" s="57" t="s">
        <v>6</v>
      </c>
      <c r="G424" s="57" t="s">
        <v>6</v>
      </c>
      <c r="H424" s="57" t="s">
        <v>6</v>
      </c>
      <c r="I424" s="58">
        <f>SUM(I425:I426)</f>
        <v>0</v>
      </c>
      <c r="J424" s="58">
        <f>SUM(J425:J426)</f>
        <v>0</v>
      </c>
      <c r="K424" s="58">
        <f>SUM(K425:K426)</f>
        <v>0</v>
      </c>
      <c r="L424" s="39"/>
      <c r="M424" s="58">
        <f>SUM(M425:M426)</f>
        <v>0</v>
      </c>
      <c r="N424" s="59"/>
      <c r="O424" s="54"/>
      <c r="AI424" s="39" t="s">
        <v>522</v>
      </c>
      <c r="AS424" s="58">
        <f>SUM(AJ425:AJ426)</f>
        <v>0</v>
      </c>
      <c r="AT424" s="58">
        <f>SUM(AK425:AK426)</f>
        <v>0</v>
      </c>
      <c r="AU424" s="58">
        <f>SUM(AL425:AL426)</f>
        <v>0</v>
      </c>
    </row>
    <row r="425" spans="1:64" s="38" customFormat="1" ht="19.5" customHeight="1">
      <c r="A425" s="60" t="s">
        <v>359</v>
      </c>
      <c r="B425" s="61" t="s">
        <v>522</v>
      </c>
      <c r="C425" s="61" t="s">
        <v>785</v>
      </c>
      <c r="D425" s="142" t="s">
        <v>1424</v>
      </c>
      <c r="E425" s="143"/>
      <c r="F425" s="61" t="s">
        <v>1581</v>
      </c>
      <c r="G425" s="62">
        <v>47.695</v>
      </c>
      <c r="H425" s="62">
        <v>0</v>
      </c>
      <c r="I425" s="62">
        <f>G425*AO425</f>
        <v>0</v>
      </c>
      <c r="J425" s="62">
        <f>G425*AP425</f>
        <v>0</v>
      </c>
      <c r="K425" s="62">
        <f>G425*H425</f>
        <v>0</v>
      </c>
      <c r="L425" s="62">
        <v>0</v>
      </c>
      <c r="M425" s="62">
        <f>G425*L425</f>
        <v>0</v>
      </c>
      <c r="N425" s="63" t="s">
        <v>1611</v>
      </c>
      <c r="O425" s="54"/>
      <c r="Z425" s="64">
        <f>IF(AQ425="5",BJ425,0)</f>
        <v>0</v>
      </c>
      <c r="AB425" s="64">
        <f>IF(AQ425="1",BH425,0)</f>
        <v>0</v>
      </c>
      <c r="AC425" s="64">
        <f>IF(AQ425="1",BI425,0)</f>
        <v>0</v>
      </c>
      <c r="AD425" s="64">
        <f>IF(AQ425="7",BH425,0)</f>
        <v>0</v>
      </c>
      <c r="AE425" s="64">
        <f>IF(AQ425="7",BI425,0)</f>
        <v>0</v>
      </c>
      <c r="AF425" s="64">
        <f>IF(AQ425="2",BH425,0)</f>
        <v>0</v>
      </c>
      <c r="AG425" s="64">
        <f>IF(AQ425="2",BI425,0)</f>
        <v>0</v>
      </c>
      <c r="AH425" s="64">
        <f>IF(AQ425="0",BJ425,0)</f>
        <v>0</v>
      </c>
      <c r="AI425" s="39" t="s">
        <v>522</v>
      </c>
      <c r="AJ425" s="62">
        <f>IF(AN425=0,K425,0)</f>
        <v>0</v>
      </c>
      <c r="AK425" s="62">
        <f>IF(AN425=15,K425,0)</f>
        <v>0</v>
      </c>
      <c r="AL425" s="62">
        <f>IF(AN425=21,K425,0)</f>
        <v>0</v>
      </c>
      <c r="AN425" s="64">
        <v>21</v>
      </c>
      <c r="AO425" s="64">
        <f>H425*0</f>
        <v>0</v>
      </c>
      <c r="AP425" s="64">
        <f>H425*(1-0)</f>
        <v>0</v>
      </c>
      <c r="AQ425" s="65" t="s">
        <v>7</v>
      </c>
      <c r="AV425" s="64">
        <f>AW425+AX425</f>
        <v>0</v>
      </c>
      <c r="AW425" s="64">
        <f>G425*AO425</f>
        <v>0</v>
      </c>
      <c r="AX425" s="64">
        <f>G425*AP425</f>
        <v>0</v>
      </c>
      <c r="AY425" s="66" t="s">
        <v>1654</v>
      </c>
      <c r="AZ425" s="66" t="s">
        <v>1697</v>
      </c>
      <c r="BA425" s="39" t="s">
        <v>1719</v>
      </c>
      <c r="BC425" s="64">
        <f>AW425+AX425</f>
        <v>0</v>
      </c>
      <c r="BD425" s="64">
        <f>H425/(100-BE425)*100</f>
        <v>0</v>
      </c>
      <c r="BE425" s="64">
        <v>0</v>
      </c>
      <c r="BF425" s="64">
        <f>M425</f>
        <v>0</v>
      </c>
      <c r="BH425" s="62">
        <f>G425*AO425</f>
        <v>0</v>
      </c>
      <c r="BI425" s="62">
        <f>G425*AP425</f>
        <v>0</v>
      </c>
      <c r="BJ425" s="62">
        <f>G425*H425</f>
        <v>0</v>
      </c>
      <c r="BK425" s="62" t="s">
        <v>1725</v>
      </c>
      <c r="BL425" s="64">
        <v>17</v>
      </c>
    </row>
    <row r="426" spans="1:64" s="38" customFormat="1" ht="19.5" customHeight="1">
      <c r="A426" s="60" t="s">
        <v>360</v>
      </c>
      <c r="B426" s="61" t="s">
        <v>522</v>
      </c>
      <c r="C426" s="61" t="s">
        <v>887</v>
      </c>
      <c r="D426" s="142" t="s">
        <v>1425</v>
      </c>
      <c r="E426" s="143"/>
      <c r="F426" s="61" t="s">
        <v>1581</v>
      </c>
      <c r="G426" s="62">
        <v>8.08</v>
      </c>
      <c r="H426" s="62">
        <v>0</v>
      </c>
      <c r="I426" s="62">
        <f>G426*AO426</f>
        <v>0</v>
      </c>
      <c r="J426" s="62">
        <f>G426*AP426</f>
        <v>0</v>
      </c>
      <c r="K426" s="62">
        <f>G426*H426</f>
        <v>0</v>
      </c>
      <c r="L426" s="62">
        <v>0</v>
      </c>
      <c r="M426" s="62">
        <f>G426*L426</f>
        <v>0</v>
      </c>
      <c r="N426" s="63" t="s">
        <v>1611</v>
      </c>
      <c r="O426" s="54"/>
      <c r="Z426" s="64">
        <f>IF(AQ426="5",BJ426,0)</f>
        <v>0</v>
      </c>
      <c r="AB426" s="64">
        <f>IF(AQ426="1",BH426,0)</f>
        <v>0</v>
      </c>
      <c r="AC426" s="64">
        <f>IF(AQ426="1",BI426,0)</f>
        <v>0</v>
      </c>
      <c r="AD426" s="64">
        <f>IF(AQ426="7",BH426,0)</f>
        <v>0</v>
      </c>
      <c r="AE426" s="64">
        <f>IF(AQ426="7",BI426,0)</f>
        <v>0</v>
      </c>
      <c r="AF426" s="64">
        <f>IF(AQ426="2",BH426,0)</f>
        <v>0</v>
      </c>
      <c r="AG426" s="64">
        <f>IF(AQ426="2",BI426,0)</f>
        <v>0</v>
      </c>
      <c r="AH426" s="64">
        <f>IF(AQ426="0",BJ426,0)</f>
        <v>0</v>
      </c>
      <c r="AI426" s="39" t="s">
        <v>522</v>
      </c>
      <c r="AJ426" s="62">
        <f>IF(AN426=0,K426,0)</f>
        <v>0</v>
      </c>
      <c r="AK426" s="62">
        <f>IF(AN426=15,K426,0)</f>
        <v>0</v>
      </c>
      <c r="AL426" s="62">
        <f>IF(AN426=21,K426,0)</f>
        <v>0</v>
      </c>
      <c r="AN426" s="64">
        <v>21</v>
      </c>
      <c r="AO426" s="64">
        <f>H426*0</f>
        <v>0</v>
      </c>
      <c r="AP426" s="64">
        <f>H426*(1-0)</f>
        <v>0</v>
      </c>
      <c r="AQ426" s="65" t="s">
        <v>7</v>
      </c>
      <c r="AV426" s="64">
        <f>AW426+AX426</f>
        <v>0</v>
      </c>
      <c r="AW426" s="64">
        <f>G426*AO426</f>
        <v>0</v>
      </c>
      <c r="AX426" s="64">
        <f>G426*AP426</f>
        <v>0</v>
      </c>
      <c r="AY426" s="66" t="s">
        <v>1654</v>
      </c>
      <c r="AZ426" s="66" t="s">
        <v>1697</v>
      </c>
      <c r="BA426" s="39" t="s">
        <v>1719</v>
      </c>
      <c r="BC426" s="64">
        <f>AW426+AX426</f>
        <v>0</v>
      </c>
      <c r="BD426" s="64">
        <f>H426/(100-BE426)*100</f>
        <v>0</v>
      </c>
      <c r="BE426" s="64">
        <v>0</v>
      </c>
      <c r="BF426" s="64">
        <f>M426</f>
        <v>0</v>
      </c>
      <c r="BH426" s="62">
        <f>G426*AO426</f>
        <v>0</v>
      </c>
      <c r="BI426" s="62">
        <f>G426*AP426</f>
        <v>0</v>
      </c>
      <c r="BJ426" s="62">
        <f>G426*H426</f>
        <v>0</v>
      </c>
      <c r="BK426" s="62" t="s">
        <v>1725</v>
      </c>
      <c r="BL426" s="64">
        <v>17</v>
      </c>
    </row>
    <row r="427" spans="1:47" s="38" customFormat="1" ht="19.5" customHeight="1">
      <c r="A427" s="55"/>
      <c r="B427" s="56" t="s">
        <v>522</v>
      </c>
      <c r="C427" s="56" t="s">
        <v>24</v>
      </c>
      <c r="D427" s="140" t="s">
        <v>1314</v>
      </c>
      <c r="E427" s="141"/>
      <c r="F427" s="57" t="s">
        <v>6</v>
      </c>
      <c r="G427" s="57" t="s">
        <v>6</v>
      </c>
      <c r="H427" s="57" t="s">
        <v>6</v>
      </c>
      <c r="I427" s="58">
        <f>SUM(I428:I437)</f>
        <v>0</v>
      </c>
      <c r="J427" s="58">
        <f>SUM(J428:J437)</f>
        <v>0</v>
      </c>
      <c r="K427" s="58">
        <f>SUM(K428:K437)</f>
        <v>0</v>
      </c>
      <c r="L427" s="39"/>
      <c r="M427" s="58">
        <f>SUM(M428:M437)</f>
        <v>0</v>
      </c>
      <c r="N427" s="59"/>
      <c r="O427" s="54"/>
      <c r="AI427" s="39" t="s">
        <v>522</v>
      </c>
      <c r="AS427" s="58">
        <f>SUM(AJ428:AJ437)</f>
        <v>0</v>
      </c>
      <c r="AT427" s="58">
        <f>SUM(AK428:AK437)</f>
        <v>0</v>
      </c>
      <c r="AU427" s="58">
        <f>SUM(AL428:AL437)</f>
        <v>0</v>
      </c>
    </row>
    <row r="428" spans="1:64" s="38" customFormat="1" ht="19.5" customHeight="1">
      <c r="A428" s="60" t="s">
        <v>361</v>
      </c>
      <c r="B428" s="61" t="s">
        <v>522</v>
      </c>
      <c r="C428" s="61" t="s">
        <v>888</v>
      </c>
      <c r="D428" s="142" t="s">
        <v>1426</v>
      </c>
      <c r="E428" s="143"/>
      <c r="F428" s="61" t="s">
        <v>1582</v>
      </c>
      <c r="G428" s="62">
        <v>91.5</v>
      </c>
      <c r="H428" s="62">
        <v>0</v>
      </c>
      <c r="I428" s="62">
        <f aca="true" t="shared" si="646" ref="I428:I437">G428*AO428</f>
        <v>0</v>
      </c>
      <c r="J428" s="62">
        <f aca="true" t="shared" si="647" ref="J428:J437">G428*AP428</f>
        <v>0</v>
      </c>
      <c r="K428" s="62">
        <f aca="true" t="shared" si="648" ref="K428:K437">G428*H428</f>
        <v>0</v>
      </c>
      <c r="L428" s="62">
        <v>0</v>
      </c>
      <c r="M428" s="62">
        <f aca="true" t="shared" si="649" ref="M428:M437">G428*L428</f>
        <v>0</v>
      </c>
      <c r="N428" s="63" t="s">
        <v>1611</v>
      </c>
      <c r="O428" s="54"/>
      <c r="Z428" s="64">
        <f aca="true" t="shared" si="650" ref="Z428:Z437">IF(AQ428="5",BJ428,0)</f>
        <v>0</v>
      </c>
      <c r="AB428" s="64">
        <f aca="true" t="shared" si="651" ref="AB428:AB437">IF(AQ428="1",BH428,0)</f>
        <v>0</v>
      </c>
      <c r="AC428" s="64">
        <f aca="true" t="shared" si="652" ref="AC428:AC437">IF(AQ428="1",BI428,0)</f>
        <v>0</v>
      </c>
      <c r="AD428" s="64">
        <f aca="true" t="shared" si="653" ref="AD428:AD437">IF(AQ428="7",BH428,0)</f>
        <v>0</v>
      </c>
      <c r="AE428" s="64">
        <f aca="true" t="shared" si="654" ref="AE428:AE437">IF(AQ428="7",BI428,0)</f>
        <v>0</v>
      </c>
      <c r="AF428" s="64">
        <f aca="true" t="shared" si="655" ref="AF428:AF437">IF(AQ428="2",BH428,0)</f>
        <v>0</v>
      </c>
      <c r="AG428" s="64">
        <f aca="true" t="shared" si="656" ref="AG428:AG437">IF(AQ428="2",BI428,0)</f>
        <v>0</v>
      </c>
      <c r="AH428" s="64">
        <f aca="true" t="shared" si="657" ref="AH428:AH437">IF(AQ428="0",BJ428,0)</f>
        <v>0</v>
      </c>
      <c r="AI428" s="39" t="s">
        <v>522</v>
      </c>
      <c r="AJ428" s="62">
        <f aca="true" t="shared" si="658" ref="AJ428:AJ437">IF(AN428=0,K428,0)</f>
        <v>0</v>
      </c>
      <c r="AK428" s="62">
        <f aca="true" t="shared" si="659" ref="AK428:AK437">IF(AN428=15,K428,0)</f>
        <v>0</v>
      </c>
      <c r="AL428" s="62">
        <f aca="true" t="shared" si="660" ref="AL428:AL437">IF(AN428=21,K428,0)</f>
        <v>0</v>
      </c>
      <c r="AN428" s="64">
        <v>21</v>
      </c>
      <c r="AO428" s="64">
        <f>H428*0</f>
        <v>0</v>
      </c>
      <c r="AP428" s="64">
        <f>H428*(1-0)</f>
        <v>0</v>
      </c>
      <c r="AQ428" s="65" t="s">
        <v>7</v>
      </c>
      <c r="AV428" s="64">
        <f aca="true" t="shared" si="661" ref="AV428:AV437">AW428+AX428</f>
        <v>0</v>
      </c>
      <c r="AW428" s="64">
        <f aca="true" t="shared" si="662" ref="AW428:AW437">G428*AO428</f>
        <v>0</v>
      </c>
      <c r="AX428" s="64">
        <f aca="true" t="shared" si="663" ref="AX428:AX437">G428*AP428</f>
        <v>0</v>
      </c>
      <c r="AY428" s="66" t="s">
        <v>1655</v>
      </c>
      <c r="AZ428" s="66" t="s">
        <v>1697</v>
      </c>
      <c r="BA428" s="39" t="s">
        <v>1719</v>
      </c>
      <c r="BC428" s="64">
        <f aca="true" t="shared" si="664" ref="BC428:BC437">AW428+AX428</f>
        <v>0</v>
      </c>
      <c r="BD428" s="64">
        <f aca="true" t="shared" si="665" ref="BD428:BD437">H428/(100-BE428)*100</f>
        <v>0</v>
      </c>
      <c r="BE428" s="64">
        <v>0</v>
      </c>
      <c r="BF428" s="64">
        <f aca="true" t="shared" si="666" ref="BF428:BF437">M428</f>
        <v>0</v>
      </c>
      <c r="BH428" s="62">
        <f aca="true" t="shared" si="667" ref="BH428:BH437">G428*AO428</f>
        <v>0</v>
      </c>
      <c r="BI428" s="62">
        <f aca="true" t="shared" si="668" ref="BI428:BI437">G428*AP428</f>
        <v>0</v>
      </c>
      <c r="BJ428" s="62">
        <f aca="true" t="shared" si="669" ref="BJ428:BJ437">G428*H428</f>
        <v>0</v>
      </c>
      <c r="BK428" s="62" t="s">
        <v>1725</v>
      </c>
      <c r="BL428" s="64">
        <v>18</v>
      </c>
    </row>
    <row r="429" spans="1:64" s="38" customFormat="1" ht="19.5" customHeight="1">
      <c r="A429" s="67" t="s">
        <v>362</v>
      </c>
      <c r="B429" s="68" t="s">
        <v>522</v>
      </c>
      <c r="C429" s="68" t="s">
        <v>889</v>
      </c>
      <c r="D429" s="144" t="s">
        <v>1427</v>
      </c>
      <c r="E429" s="145"/>
      <c r="F429" s="68" t="s">
        <v>1581</v>
      </c>
      <c r="G429" s="69">
        <v>9.15</v>
      </c>
      <c r="H429" s="69">
        <v>0</v>
      </c>
      <c r="I429" s="69">
        <f t="shared" si="646"/>
        <v>0</v>
      </c>
      <c r="J429" s="69">
        <f t="shared" si="647"/>
        <v>0</v>
      </c>
      <c r="K429" s="69">
        <f t="shared" si="648"/>
        <v>0</v>
      </c>
      <c r="L429" s="69">
        <v>0</v>
      </c>
      <c r="M429" s="69">
        <f t="shared" si="649"/>
        <v>0</v>
      </c>
      <c r="N429" s="70" t="s">
        <v>1611</v>
      </c>
      <c r="O429" s="54"/>
      <c r="Z429" s="64">
        <f t="shared" si="650"/>
        <v>0</v>
      </c>
      <c r="AB429" s="64">
        <f t="shared" si="651"/>
        <v>0</v>
      </c>
      <c r="AC429" s="64">
        <f t="shared" si="652"/>
        <v>0</v>
      </c>
      <c r="AD429" s="64">
        <f t="shared" si="653"/>
        <v>0</v>
      </c>
      <c r="AE429" s="64">
        <f t="shared" si="654"/>
        <v>0</v>
      </c>
      <c r="AF429" s="64">
        <f t="shared" si="655"/>
        <v>0</v>
      </c>
      <c r="AG429" s="64">
        <f t="shared" si="656"/>
        <v>0</v>
      </c>
      <c r="AH429" s="64">
        <f t="shared" si="657"/>
        <v>0</v>
      </c>
      <c r="AI429" s="39" t="s">
        <v>522</v>
      </c>
      <c r="AJ429" s="69">
        <f t="shared" si="658"/>
        <v>0</v>
      </c>
      <c r="AK429" s="69">
        <f t="shared" si="659"/>
        <v>0</v>
      </c>
      <c r="AL429" s="69">
        <f t="shared" si="660"/>
        <v>0</v>
      </c>
      <c r="AN429" s="64">
        <v>21</v>
      </c>
      <c r="AO429" s="64">
        <f>H429*1</f>
        <v>0</v>
      </c>
      <c r="AP429" s="64">
        <f>H429*(1-1)</f>
        <v>0</v>
      </c>
      <c r="AQ429" s="71" t="s">
        <v>7</v>
      </c>
      <c r="AV429" s="64">
        <f t="shared" si="661"/>
        <v>0</v>
      </c>
      <c r="AW429" s="64">
        <f t="shared" si="662"/>
        <v>0</v>
      </c>
      <c r="AX429" s="64">
        <f t="shared" si="663"/>
        <v>0</v>
      </c>
      <c r="AY429" s="66" t="s">
        <v>1655</v>
      </c>
      <c r="AZ429" s="66" t="s">
        <v>1697</v>
      </c>
      <c r="BA429" s="39" t="s">
        <v>1719</v>
      </c>
      <c r="BC429" s="64">
        <f t="shared" si="664"/>
        <v>0</v>
      </c>
      <c r="BD429" s="64">
        <f t="shared" si="665"/>
        <v>0</v>
      </c>
      <c r="BE429" s="64">
        <v>0</v>
      </c>
      <c r="BF429" s="64">
        <f t="shared" si="666"/>
        <v>0</v>
      </c>
      <c r="BH429" s="69">
        <f t="shared" si="667"/>
        <v>0</v>
      </c>
      <c r="BI429" s="69">
        <f t="shared" si="668"/>
        <v>0</v>
      </c>
      <c r="BJ429" s="69">
        <f t="shared" si="669"/>
        <v>0</v>
      </c>
      <c r="BK429" s="69" t="s">
        <v>1726</v>
      </c>
      <c r="BL429" s="64">
        <v>18</v>
      </c>
    </row>
    <row r="430" spans="1:64" s="38" customFormat="1" ht="19.5" customHeight="1">
      <c r="A430" s="60" t="s">
        <v>363</v>
      </c>
      <c r="B430" s="61" t="s">
        <v>522</v>
      </c>
      <c r="C430" s="61" t="s">
        <v>867</v>
      </c>
      <c r="D430" s="142" t="s">
        <v>1402</v>
      </c>
      <c r="E430" s="143"/>
      <c r="F430" s="61" t="s">
        <v>1582</v>
      </c>
      <c r="G430" s="62">
        <v>1158</v>
      </c>
      <c r="H430" s="62">
        <v>0</v>
      </c>
      <c r="I430" s="62">
        <f t="shared" si="646"/>
        <v>0</v>
      </c>
      <c r="J430" s="62">
        <f t="shared" si="647"/>
        <v>0</v>
      </c>
      <c r="K430" s="62">
        <f t="shared" si="648"/>
        <v>0</v>
      </c>
      <c r="L430" s="62">
        <v>0</v>
      </c>
      <c r="M430" s="62">
        <f t="shared" si="649"/>
        <v>0</v>
      </c>
      <c r="N430" s="63" t="s">
        <v>1611</v>
      </c>
      <c r="O430" s="54"/>
      <c r="Z430" s="64">
        <f t="shared" si="650"/>
        <v>0</v>
      </c>
      <c r="AB430" s="64">
        <f t="shared" si="651"/>
        <v>0</v>
      </c>
      <c r="AC430" s="64">
        <f t="shared" si="652"/>
        <v>0</v>
      </c>
      <c r="AD430" s="64">
        <f t="shared" si="653"/>
        <v>0</v>
      </c>
      <c r="AE430" s="64">
        <f t="shared" si="654"/>
        <v>0</v>
      </c>
      <c r="AF430" s="64">
        <f t="shared" si="655"/>
        <v>0</v>
      </c>
      <c r="AG430" s="64">
        <f t="shared" si="656"/>
        <v>0</v>
      </c>
      <c r="AH430" s="64">
        <f t="shared" si="657"/>
        <v>0</v>
      </c>
      <c r="AI430" s="39" t="s">
        <v>522</v>
      </c>
      <c r="AJ430" s="62">
        <f t="shared" si="658"/>
        <v>0</v>
      </c>
      <c r="AK430" s="62">
        <f t="shared" si="659"/>
        <v>0</v>
      </c>
      <c r="AL430" s="62">
        <f t="shared" si="660"/>
        <v>0</v>
      </c>
      <c r="AN430" s="64">
        <v>21</v>
      </c>
      <c r="AO430" s="64">
        <f>H430*0</f>
        <v>0</v>
      </c>
      <c r="AP430" s="64">
        <f>H430*(1-0)</f>
        <v>0</v>
      </c>
      <c r="AQ430" s="65" t="s">
        <v>7</v>
      </c>
      <c r="AV430" s="64">
        <f t="shared" si="661"/>
        <v>0</v>
      </c>
      <c r="AW430" s="64">
        <f t="shared" si="662"/>
        <v>0</v>
      </c>
      <c r="AX430" s="64">
        <f t="shared" si="663"/>
        <v>0</v>
      </c>
      <c r="AY430" s="66" t="s">
        <v>1655</v>
      </c>
      <c r="AZ430" s="66" t="s">
        <v>1697</v>
      </c>
      <c r="BA430" s="39" t="s">
        <v>1719</v>
      </c>
      <c r="BC430" s="64">
        <f t="shared" si="664"/>
        <v>0</v>
      </c>
      <c r="BD430" s="64">
        <f t="shared" si="665"/>
        <v>0</v>
      </c>
      <c r="BE430" s="64">
        <v>0</v>
      </c>
      <c r="BF430" s="64">
        <f t="shared" si="666"/>
        <v>0</v>
      </c>
      <c r="BH430" s="62">
        <f t="shared" si="667"/>
        <v>0</v>
      </c>
      <c r="BI430" s="62">
        <f t="shared" si="668"/>
        <v>0</v>
      </c>
      <c r="BJ430" s="62">
        <f t="shared" si="669"/>
        <v>0</v>
      </c>
      <c r="BK430" s="62" t="s">
        <v>1725</v>
      </c>
      <c r="BL430" s="64">
        <v>18</v>
      </c>
    </row>
    <row r="431" spans="1:64" s="38" customFormat="1" ht="19.5" customHeight="1">
      <c r="A431" s="67" t="s">
        <v>364</v>
      </c>
      <c r="B431" s="68" t="s">
        <v>522</v>
      </c>
      <c r="C431" s="68" t="s">
        <v>868</v>
      </c>
      <c r="D431" s="144" t="s">
        <v>1403</v>
      </c>
      <c r="E431" s="145"/>
      <c r="F431" s="68" t="s">
        <v>1590</v>
      </c>
      <c r="G431" s="69">
        <v>17.37</v>
      </c>
      <c r="H431" s="69">
        <v>0</v>
      </c>
      <c r="I431" s="69">
        <f t="shared" si="646"/>
        <v>0</v>
      </c>
      <c r="J431" s="69">
        <f t="shared" si="647"/>
        <v>0</v>
      </c>
      <c r="K431" s="69">
        <f t="shared" si="648"/>
        <v>0</v>
      </c>
      <c r="L431" s="69">
        <v>0</v>
      </c>
      <c r="M431" s="69">
        <f t="shared" si="649"/>
        <v>0</v>
      </c>
      <c r="N431" s="70" t="s">
        <v>1611</v>
      </c>
      <c r="O431" s="54"/>
      <c r="Z431" s="64">
        <f t="shared" si="650"/>
        <v>0</v>
      </c>
      <c r="AB431" s="64">
        <f t="shared" si="651"/>
        <v>0</v>
      </c>
      <c r="AC431" s="64">
        <f t="shared" si="652"/>
        <v>0</v>
      </c>
      <c r="AD431" s="64">
        <f t="shared" si="653"/>
        <v>0</v>
      </c>
      <c r="AE431" s="64">
        <f t="shared" si="654"/>
        <v>0</v>
      </c>
      <c r="AF431" s="64">
        <f t="shared" si="655"/>
        <v>0</v>
      </c>
      <c r="AG431" s="64">
        <f t="shared" si="656"/>
        <v>0</v>
      </c>
      <c r="AH431" s="64">
        <f t="shared" si="657"/>
        <v>0</v>
      </c>
      <c r="AI431" s="39" t="s">
        <v>522</v>
      </c>
      <c r="AJ431" s="69">
        <f t="shared" si="658"/>
        <v>0</v>
      </c>
      <c r="AK431" s="69">
        <f t="shared" si="659"/>
        <v>0</v>
      </c>
      <c r="AL431" s="69">
        <f t="shared" si="660"/>
        <v>0</v>
      </c>
      <c r="AN431" s="64">
        <v>21</v>
      </c>
      <c r="AO431" s="64">
        <f>H431*1</f>
        <v>0</v>
      </c>
      <c r="AP431" s="64">
        <f>H431*(1-1)</f>
        <v>0</v>
      </c>
      <c r="AQ431" s="71" t="s">
        <v>7</v>
      </c>
      <c r="AV431" s="64">
        <f t="shared" si="661"/>
        <v>0</v>
      </c>
      <c r="AW431" s="64">
        <f t="shared" si="662"/>
        <v>0</v>
      </c>
      <c r="AX431" s="64">
        <f t="shared" si="663"/>
        <v>0</v>
      </c>
      <c r="AY431" s="66" t="s">
        <v>1655</v>
      </c>
      <c r="AZ431" s="66" t="s">
        <v>1697</v>
      </c>
      <c r="BA431" s="39" t="s">
        <v>1719</v>
      </c>
      <c r="BC431" s="64">
        <f t="shared" si="664"/>
        <v>0</v>
      </c>
      <c r="BD431" s="64">
        <f t="shared" si="665"/>
        <v>0</v>
      </c>
      <c r="BE431" s="64">
        <v>0</v>
      </c>
      <c r="BF431" s="64">
        <f t="shared" si="666"/>
        <v>0</v>
      </c>
      <c r="BH431" s="69">
        <f t="shared" si="667"/>
        <v>0</v>
      </c>
      <c r="BI431" s="69">
        <f t="shared" si="668"/>
        <v>0</v>
      </c>
      <c r="BJ431" s="69">
        <f t="shared" si="669"/>
        <v>0</v>
      </c>
      <c r="BK431" s="69" t="s">
        <v>1726</v>
      </c>
      <c r="BL431" s="64">
        <v>18</v>
      </c>
    </row>
    <row r="432" spans="1:64" s="38" customFormat="1" ht="19.5" customHeight="1">
      <c r="A432" s="60" t="s">
        <v>365</v>
      </c>
      <c r="B432" s="61" t="s">
        <v>522</v>
      </c>
      <c r="C432" s="61" t="s">
        <v>890</v>
      </c>
      <c r="D432" s="142" t="s">
        <v>1428</v>
      </c>
      <c r="E432" s="143"/>
      <c r="F432" s="61" t="s">
        <v>1582</v>
      </c>
      <c r="G432" s="62">
        <v>1158</v>
      </c>
      <c r="H432" s="62">
        <v>0</v>
      </c>
      <c r="I432" s="62">
        <f t="shared" si="646"/>
        <v>0</v>
      </c>
      <c r="J432" s="62">
        <f t="shared" si="647"/>
        <v>0</v>
      </c>
      <c r="K432" s="62">
        <f t="shared" si="648"/>
        <v>0</v>
      </c>
      <c r="L432" s="62">
        <v>0</v>
      </c>
      <c r="M432" s="62">
        <f t="shared" si="649"/>
        <v>0</v>
      </c>
      <c r="N432" s="63" t="s">
        <v>1611</v>
      </c>
      <c r="O432" s="54"/>
      <c r="Z432" s="64">
        <f t="shared" si="650"/>
        <v>0</v>
      </c>
      <c r="AB432" s="64">
        <f t="shared" si="651"/>
        <v>0</v>
      </c>
      <c r="AC432" s="64">
        <f t="shared" si="652"/>
        <v>0</v>
      </c>
      <c r="AD432" s="64">
        <f t="shared" si="653"/>
        <v>0</v>
      </c>
      <c r="AE432" s="64">
        <f t="shared" si="654"/>
        <v>0</v>
      </c>
      <c r="AF432" s="64">
        <f t="shared" si="655"/>
        <v>0</v>
      </c>
      <c r="AG432" s="64">
        <f t="shared" si="656"/>
        <v>0</v>
      </c>
      <c r="AH432" s="64">
        <f t="shared" si="657"/>
        <v>0</v>
      </c>
      <c r="AI432" s="39" t="s">
        <v>522</v>
      </c>
      <c r="AJ432" s="62">
        <f t="shared" si="658"/>
        <v>0</v>
      </c>
      <c r="AK432" s="62">
        <f t="shared" si="659"/>
        <v>0</v>
      </c>
      <c r="AL432" s="62">
        <f t="shared" si="660"/>
        <v>0</v>
      </c>
      <c r="AN432" s="64">
        <v>21</v>
      </c>
      <c r="AO432" s="64">
        <f aca="true" t="shared" si="670" ref="AO432:AO437">H432*0</f>
        <v>0</v>
      </c>
      <c r="AP432" s="64">
        <f aca="true" t="shared" si="671" ref="AP432:AP437">H432*(1-0)</f>
        <v>0</v>
      </c>
      <c r="AQ432" s="65" t="s">
        <v>7</v>
      </c>
      <c r="AV432" s="64">
        <f t="shared" si="661"/>
        <v>0</v>
      </c>
      <c r="AW432" s="64">
        <f t="shared" si="662"/>
        <v>0</v>
      </c>
      <c r="AX432" s="64">
        <f t="shared" si="663"/>
        <v>0</v>
      </c>
      <c r="AY432" s="66" t="s">
        <v>1655</v>
      </c>
      <c r="AZ432" s="66" t="s">
        <v>1697</v>
      </c>
      <c r="BA432" s="39" t="s">
        <v>1719</v>
      </c>
      <c r="BC432" s="64">
        <f t="shared" si="664"/>
        <v>0</v>
      </c>
      <c r="BD432" s="64">
        <f t="shared" si="665"/>
        <v>0</v>
      </c>
      <c r="BE432" s="64">
        <v>0</v>
      </c>
      <c r="BF432" s="64">
        <f t="shared" si="666"/>
        <v>0</v>
      </c>
      <c r="BH432" s="62">
        <f t="shared" si="667"/>
        <v>0</v>
      </c>
      <c r="BI432" s="62">
        <f t="shared" si="668"/>
        <v>0</v>
      </c>
      <c r="BJ432" s="62">
        <f t="shared" si="669"/>
        <v>0</v>
      </c>
      <c r="BK432" s="62" t="s">
        <v>1725</v>
      </c>
      <c r="BL432" s="64">
        <v>18</v>
      </c>
    </row>
    <row r="433" spans="1:64" s="38" customFormat="1" ht="19.5" customHeight="1">
      <c r="A433" s="60" t="s">
        <v>366</v>
      </c>
      <c r="B433" s="61" t="s">
        <v>522</v>
      </c>
      <c r="C433" s="61" t="s">
        <v>791</v>
      </c>
      <c r="D433" s="142" t="s">
        <v>1315</v>
      </c>
      <c r="E433" s="143"/>
      <c r="F433" s="61" t="s">
        <v>1582</v>
      </c>
      <c r="G433" s="62">
        <v>437.1</v>
      </c>
      <c r="H433" s="62">
        <v>0</v>
      </c>
      <c r="I433" s="62">
        <f t="shared" si="646"/>
        <v>0</v>
      </c>
      <c r="J433" s="62">
        <f t="shared" si="647"/>
        <v>0</v>
      </c>
      <c r="K433" s="62">
        <f t="shared" si="648"/>
        <v>0</v>
      </c>
      <c r="L433" s="62">
        <v>0</v>
      </c>
      <c r="M433" s="62">
        <f t="shared" si="649"/>
        <v>0</v>
      </c>
      <c r="N433" s="63" t="s">
        <v>1611</v>
      </c>
      <c r="O433" s="54"/>
      <c r="Z433" s="64">
        <f t="shared" si="650"/>
        <v>0</v>
      </c>
      <c r="AB433" s="64">
        <f t="shared" si="651"/>
        <v>0</v>
      </c>
      <c r="AC433" s="64">
        <f t="shared" si="652"/>
        <v>0</v>
      </c>
      <c r="AD433" s="64">
        <f t="shared" si="653"/>
        <v>0</v>
      </c>
      <c r="AE433" s="64">
        <f t="shared" si="654"/>
        <v>0</v>
      </c>
      <c r="AF433" s="64">
        <f t="shared" si="655"/>
        <v>0</v>
      </c>
      <c r="AG433" s="64">
        <f t="shared" si="656"/>
        <v>0</v>
      </c>
      <c r="AH433" s="64">
        <f t="shared" si="657"/>
        <v>0</v>
      </c>
      <c r="AI433" s="39" t="s">
        <v>522</v>
      </c>
      <c r="AJ433" s="62">
        <f t="shared" si="658"/>
        <v>0</v>
      </c>
      <c r="AK433" s="62">
        <f t="shared" si="659"/>
        <v>0</v>
      </c>
      <c r="AL433" s="62">
        <f t="shared" si="660"/>
        <v>0</v>
      </c>
      <c r="AN433" s="64">
        <v>21</v>
      </c>
      <c r="AO433" s="64">
        <f t="shared" si="670"/>
        <v>0</v>
      </c>
      <c r="AP433" s="64">
        <f t="shared" si="671"/>
        <v>0</v>
      </c>
      <c r="AQ433" s="65" t="s">
        <v>7</v>
      </c>
      <c r="AV433" s="64">
        <f t="shared" si="661"/>
        <v>0</v>
      </c>
      <c r="AW433" s="64">
        <f t="shared" si="662"/>
        <v>0</v>
      </c>
      <c r="AX433" s="64">
        <f t="shared" si="663"/>
        <v>0</v>
      </c>
      <c r="AY433" s="66" t="s">
        <v>1655</v>
      </c>
      <c r="AZ433" s="66" t="s">
        <v>1697</v>
      </c>
      <c r="BA433" s="39" t="s">
        <v>1719</v>
      </c>
      <c r="BC433" s="64">
        <f t="shared" si="664"/>
        <v>0</v>
      </c>
      <c r="BD433" s="64">
        <f t="shared" si="665"/>
        <v>0</v>
      </c>
      <c r="BE433" s="64">
        <v>0</v>
      </c>
      <c r="BF433" s="64">
        <f t="shared" si="666"/>
        <v>0</v>
      </c>
      <c r="BH433" s="62">
        <f t="shared" si="667"/>
        <v>0</v>
      </c>
      <c r="BI433" s="62">
        <f t="shared" si="668"/>
        <v>0</v>
      </c>
      <c r="BJ433" s="62">
        <f t="shared" si="669"/>
        <v>0</v>
      </c>
      <c r="BK433" s="62" t="s">
        <v>1725</v>
      </c>
      <c r="BL433" s="64">
        <v>18</v>
      </c>
    </row>
    <row r="434" spans="1:64" s="38" customFormat="1" ht="19.5" customHeight="1">
      <c r="A434" s="60" t="s">
        <v>367</v>
      </c>
      <c r="B434" s="61" t="s">
        <v>522</v>
      </c>
      <c r="C434" s="61" t="s">
        <v>891</v>
      </c>
      <c r="D434" s="142" t="s">
        <v>1429</v>
      </c>
      <c r="E434" s="143"/>
      <c r="F434" s="61" t="s">
        <v>1583</v>
      </c>
      <c r="G434" s="62">
        <v>6</v>
      </c>
      <c r="H434" s="62">
        <v>0</v>
      </c>
      <c r="I434" s="62">
        <f t="shared" si="646"/>
        <v>0</v>
      </c>
      <c r="J434" s="62">
        <f t="shared" si="647"/>
        <v>0</v>
      </c>
      <c r="K434" s="62">
        <f t="shared" si="648"/>
        <v>0</v>
      </c>
      <c r="L434" s="62">
        <v>0</v>
      </c>
      <c r="M434" s="62">
        <f t="shared" si="649"/>
        <v>0</v>
      </c>
      <c r="N434" s="63" t="s">
        <v>1611</v>
      </c>
      <c r="O434" s="54"/>
      <c r="Z434" s="64">
        <f t="shared" si="650"/>
        <v>0</v>
      </c>
      <c r="AB434" s="64">
        <f t="shared" si="651"/>
        <v>0</v>
      </c>
      <c r="AC434" s="64">
        <f t="shared" si="652"/>
        <v>0</v>
      </c>
      <c r="AD434" s="64">
        <f t="shared" si="653"/>
        <v>0</v>
      </c>
      <c r="AE434" s="64">
        <f t="shared" si="654"/>
        <v>0</v>
      </c>
      <c r="AF434" s="64">
        <f t="shared" si="655"/>
        <v>0</v>
      </c>
      <c r="AG434" s="64">
        <f t="shared" si="656"/>
        <v>0</v>
      </c>
      <c r="AH434" s="64">
        <f t="shared" si="657"/>
        <v>0</v>
      </c>
      <c r="AI434" s="39" t="s">
        <v>522</v>
      </c>
      <c r="AJ434" s="62">
        <f t="shared" si="658"/>
        <v>0</v>
      </c>
      <c r="AK434" s="62">
        <f t="shared" si="659"/>
        <v>0</v>
      </c>
      <c r="AL434" s="62">
        <f t="shared" si="660"/>
        <v>0</v>
      </c>
      <c r="AN434" s="64">
        <v>21</v>
      </c>
      <c r="AO434" s="64">
        <f t="shared" si="670"/>
        <v>0</v>
      </c>
      <c r="AP434" s="64">
        <f t="shared" si="671"/>
        <v>0</v>
      </c>
      <c r="AQ434" s="65" t="s">
        <v>7</v>
      </c>
      <c r="AV434" s="64">
        <f t="shared" si="661"/>
        <v>0</v>
      </c>
      <c r="AW434" s="64">
        <f t="shared" si="662"/>
        <v>0</v>
      </c>
      <c r="AX434" s="64">
        <f t="shared" si="663"/>
        <v>0</v>
      </c>
      <c r="AY434" s="66" t="s">
        <v>1655</v>
      </c>
      <c r="AZ434" s="66" t="s">
        <v>1697</v>
      </c>
      <c r="BA434" s="39" t="s">
        <v>1719</v>
      </c>
      <c r="BC434" s="64">
        <f t="shared" si="664"/>
        <v>0</v>
      </c>
      <c r="BD434" s="64">
        <f t="shared" si="665"/>
        <v>0</v>
      </c>
      <c r="BE434" s="64">
        <v>0</v>
      </c>
      <c r="BF434" s="64">
        <f t="shared" si="666"/>
        <v>0</v>
      </c>
      <c r="BH434" s="62">
        <f t="shared" si="667"/>
        <v>0</v>
      </c>
      <c r="BI434" s="62">
        <f t="shared" si="668"/>
        <v>0</v>
      </c>
      <c r="BJ434" s="62">
        <f t="shared" si="669"/>
        <v>0</v>
      </c>
      <c r="BK434" s="62" t="s">
        <v>1725</v>
      </c>
      <c r="BL434" s="64">
        <v>18</v>
      </c>
    </row>
    <row r="435" spans="1:64" s="38" customFormat="1" ht="19.5" customHeight="1">
      <c r="A435" s="60" t="s">
        <v>368</v>
      </c>
      <c r="B435" s="61" t="s">
        <v>522</v>
      </c>
      <c r="C435" s="61" t="s">
        <v>892</v>
      </c>
      <c r="D435" s="142" t="s">
        <v>1430</v>
      </c>
      <c r="E435" s="143"/>
      <c r="F435" s="61" t="s">
        <v>1582</v>
      </c>
      <c r="G435" s="62">
        <v>30.2</v>
      </c>
      <c r="H435" s="62">
        <v>0</v>
      </c>
      <c r="I435" s="62">
        <f t="shared" si="646"/>
        <v>0</v>
      </c>
      <c r="J435" s="62">
        <f t="shared" si="647"/>
        <v>0</v>
      </c>
      <c r="K435" s="62">
        <f t="shared" si="648"/>
        <v>0</v>
      </c>
      <c r="L435" s="62">
        <v>0</v>
      </c>
      <c r="M435" s="62">
        <f t="shared" si="649"/>
        <v>0</v>
      </c>
      <c r="N435" s="63" t="s">
        <v>1611</v>
      </c>
      <c r="O435" s="54"/>
      <c r="Z435" s="64">
        <f t="shared" si="650"/>
        <v>0</v>
      </c>
      <c r="AB435" s="64">
        <f t="shared" si="651"/>
        <v>0</v>
      </c>
      <c r="AC435" s="64">
        <f t="shared" si="652"/>
        <v>0</v>
      </c>
      <c r="AD435" s="64">
        <f t="shared" si="653"/>
        <v>0</v>
      </c>
      <c r="AE435" s="64">
        <f t="shared" si="654"/>
        <v>0</v>
      </c>
      <c r="AF435" s="64">
        <f t="shared" si="655"/>
        <v>0</v>
      </c>
      <c r="AG435" s="64">
        <f t="shared" si="656"/>
        <v>0</v>
      </c>
      <c r="AH435" s="64">
        <f t="shared" si="657"/>
        <v>0</v>
      </c>
      <c r="AI435" s="39" t="s">
        <v>522</v>
      </c>
      <c r="AJ435" s="62">
        <f t="shared" si="658"/>
        <v>0</v>
      </c>
      <c r="AK435" s="62">
        <f t="shared" si="659"/>
        <v>0</v>
      </c>
      <c r="AL435" s="62">
        <f t="shared" si="660"/>
        <v>0</v>
      </c>
      <c r="AN435" s="64">
        <v>21</v>
      </c>
      <c r="AO435" s="64">
        <f t="shared" si="670"/>
        <v>0</v>
      </c>
      <c r="AP435" s="64">
        <f t="shared" si="671"/>
        <v>0</v>
      </c>
      <c r="AQ435" s="65" t="s">
        <v>7</v>
      </c>
      <c r="AV435" s="64">
        <f t="shared" si="661"/>
        <v>0</v>
      </c>
      <c r="AW435" s="64">
        <f t="shared" si="662"/>
        <v>0</v>
      </c>
      <c r="AX435" s="64">
        <f t="shared" si="663"/>
        <v>0</v>
      </c>
      <c r="AY435" s="66" t="s">
        <v>1655</v>
      </c>
      <c r="AZ435" s="66" t="s">
        <v>1697</v>
      </c>
      <c r="BA435" s="39" t="s">
        <v>1719</v>
      </c>
      <c r="BC435" s="64">
        <f t="shared" si="664"/>
        <v>0</v>
      </c>
      <c r="BD435" s="64">
        <f t="shared" si="665"/>
        <v>0</v>
      </c>
      <c r="BE435" s="64">
        <v>0</v>
      </c>
      <c r="BF435" s="64">
        <f t="shared" si="666"/>
        <v>0</v>
      </c>
      <c r="BH435" s="62">
        <f t="shared" si="667"/>
        <v>0</v>
      </c>
      <c r="BI435" s="62">
        <f t="shared" si="668"/>
        <v>0</v>
      </c>
      <c r="BJ435" s="62">
        <f t="shared" si="669"/>
        <v>0</v>
      </c>
      <c r="BK435" s="62" t="s">
        <v>1725</v>
      </c>
      <c r="BL435" s="64">
        <v>18</v>
      </c>
    </row>
    <row r="436" spans="1:64" s="38" customFormat="1" ht="19.5" customHeight="1">
      <c r="A436" s="60" t="s">
        <v>369</v>
      </c>
      <c r="B436" s="61" t="s">
        <v>522</v>
      </c>
      <c r="C436" s="61" t="s">
        <v>893</v>
      </c>
      <c r="D436" s="142" t="s">
        <v>1431</v>
      </c>
      <c r="E436" s="143"/>
      <c r="F436" s="61" t="s">
        <v>1582</v>
      </c>
      <c r="G436" s="62">
        <v>34</v>
      </c>
      <c r="H436" s="62">
        <v>0</v>
      </c>
      <c r="I436" s="62">
        <f t="shared" si="646"/>
        <v>0</v>
      </c>
      <c r="J436" s="62">
        <f t="shared" si="647"/>
        <v>0</v>
      </c>
      <c r="K436" s="62">
        <f t="shared" si="648"/>
        <v>0</v>
      </c>
      <c r="L436" s="62">
        <v>0</v>
      </c>
      <c r="M436" s="62">
        <f t="shared" si="649"/>
        <v>0</v>
      </c>
      <c r="N436" s="63" t="s">
        <v>1611</v>
      </c>
      <c r="O436" s="54"/>
      <c r="Z436" s="64">
        <f t="shared" si="650"/>
        <v>0</v>
      </c>
      <c r="AB436" s="64">
        <f t="shared" si="651"/>
        <v>0</v>
      </c>
      <c r="AC436" s="64">
        <f t="shared" si="652"/>
        <v>0</v>
      </c>
      <c r="AD436" s="64">
        <f t="shared" si="653"/>
        <v>0</v>
      </c>
      <c r="AE436" s="64">
        <f t="shared" si="654"/>
        <v>0</v>
      </c>
      <c r="AF436" s="64">
        <f t="shared" si="655"/>
        <v>0</v>
      </c>
      <c r="AG436" s="64">
        <f t="shared" si="656"/>
        <v>0</v>
      </c>
      <c r="AH436" s="64">
        <f t="shared" si="657"/>
        <v>0</v>
      </c>
      <c r="AI436" s="39" t="s">
        <v>522</v>
      </c>
      <c r="AJ436" s="62">
        <f t="shared" si="658"/>
        <v>0</v>
      </c>
      <c r="AK436" s="62">
        <f t="shared" si="659"/>
        <v>0</v>
      </c>
      <c r="AL436" s="62">
        <f t="shared" si="660"/>
        <v>0</v>
      </c>
      <c r="AN436" s="64">
        <v>21</v>
      </c>
      <c r="AO436" s="64">
        <f t="shared" si="670"/>
        <v>0</v>
      </c>
      <c r="AP436" s="64">
        <f t="shared" si="671"/>
        <v>0</v>
      </c>
      <c r="AQ436" s="65" t="s">
        <v>7</v>
      </c>
      <c r="AV436" s="64">
        <f t="shared" si="661"/>
        <v>0</v>
      </c>
      <c r="AW436" s="64">
        <f t="shared" si="662"/>
        <v>0</v>
      </c>
      <c r="AX436" s="64">
        <f t="shared" si="663"/>
        <v>0</v>
      </c>
      <c r="AY436" s="66" t="s">
        <v>1655</v>
      </c>
      <c r="AZ436" s="66" t="s">
        <v>1697</v>
      </c>
      <c r="BA436" s="39" t="s">
        <v>1719</v>
      </c>
      <c r="BC436" s="64">
        <f t="shared" si="664"/>
        <v>0</v>
      </c>
      <c r="BD436" s="64">
        <f t="shared" si="665"/>
        <v>0</v>
      </c>
      <c r="BE436" s="64">
        <v>0</v>
      </c>
      <c r="BF436" s="64">
        <f t="shared" si="666"/>
        <v>0</v>
      </c>
      <c r="BH436" s="62">
        <f t="shared" si="667"/>
        <v>0</v>
      </c>
      <c r="BI436" s="62">
        <f t="shared" si="668"/>
        <v>0</v>
      </c>
      <c r="BJ436" s="62">
        <f t="shared" si="669"/>
        <v>0</v>
      </c>
      <c r="BK436" s="62" t="s">
        <v>1725</v>
      </c>
      <c r="BL436" s="64">
        <v>18</v>
      </c>
    </row>
    <row r="437" spans="1:64" s="38" customFormat="1" ht="19.5" customHeight="1">
      <c r="A437" s="60" t="s">
        <v>370</v>
      </c>
      <c r="B437" s="61" t="s">
        <v>522</v>
      </c>
      <c r="C437" s="61" t="s">
        <v>894</v>
      </c>
      <c r="D437" s="142" t="s">
        <v>1432</v>
      </c>
      <c r="E437" s="143"/>
      <c r="F437" s="61" t="s">
        <v>1581</v>
      </c>
      <c r="G437" s="62">
        <v>13.42</v>
      </c>
      <c r="H437" s="62">
        <v>0</v>
      </c>
      <c r="I437" s="62">
        <f t="shared" si="646"/>
        <v>0</v>
      </c>
      <c r="J437" s="62">
        <f t="shared" si="647"/>
        <v>0</v>
      </c>
      <c r="K437" s="62">
        <f t="shared" si="648"/>
        <v>0</v>
      </c>
      <c r="L437" s="62">
        <v>0</v>
      </c>
      <c r="M437" s="62">
        <f t="shared" si="649"/>
        <v>0</v>
      </c>
      <c r="N437" s="63" t="s">
        <v>1611</v>
      </c>
      <c r="O437" s="54"/>
      <c r="Z437" s="64">
        <f t="shared" si="650"/>
        <v>0</v>
      </c>
      <c r="AB437" s="64">
        <f t="shared" si="651"/>
        <v>0</v>
      </c>
      <c r="AC437" s="64">
        <f t="shared" si="652"/>
        <v>0</v>
      </c>
      <c r="AD437" s="64">
        <f t="shared" si="653"/>
        <v>0</v>
      </c>
      <c r="AE437" s="64">
        <f t="shared" si="654"/>
        <v>0</v>
      </c>
      <c r="AF437" s="64">
        <f t="shared" si="655"/>
        <v>0</v>
      </c>
      <c r="AG437" s="64">
        <f t="shared" si="656"/>
        <v>0</v>
      </c>
      <c r="AH437" s="64">
        <f t="shared" si="657"/>
        <v>0</v>
      </c>
      <c r="AI437" s="39" t="s">
        <v>522</v>
      </c>
      <c r="AJ437" s="62">
        <f t="shared" si="658"/>
        <v>0</v>
      </c>
      <c r="AK437" s="62">
        <f t="shared" si="659"/>
        <v>0</v>
      </c>
      <c r="AL437" s="62">
        <f t="shared" si="660"/>
        <v>0</v>
      </c>
      <c r="AN437" s="64">
        <v>21</v>
      </c>
      <c r="AO437" s="64">
        <f t="shared" si="670"/>
        <v>0</v>
      </c>
      <c r="AP437" s="64">
        <f t="shared" si="671"/>
        <v>0</v>
      </c>
      <c r="AQ437" s="65" t="s">
        <v>7</v>
      </c>
      <c r="AV437" s="64">
        <f t="shared" si="661"/>
        <v>0</v>
      </c>
      <c r="AW437" s="64">
        <f t="shared" si="662"/>
        <v>0</v>
      </c>
      <c r="AX437" s="64">
        <f t="shared" si="663"/>
        <v>0</v>
      </c>
      <c r="AY437" s="66" t="s">
        <v>1655</v>
      </c>
      <c r="AZ437" s="66" t="s">
        <v>1697</v>
      </c>
      <c r="BA437" s="39" t="s">
        <v>1719</v>
      </c>
      <c r="BC437" s="64">
        <f t="shared" si="664"/>
        <v>0</v>
      </c>
      <c r="BD437" s="64">
        <f t="shared" si="665"/>
        <v>0</v>
      </c>
      <c r="BE437" s="64">
        <v>0</v>
      </c>
      <c r="BF437" s="64">
        <f t="shared" si="666"/>
        <v>0</v>
      </c>
      <c r="BH437" s="62">
        <f t="shared" si="667"/>
        <v>0</v>
      </c>
      <c r="BI437" s="62">
        <f t="shared" si="668"/>
        <v>0</v>
      </c>
      <c r="BJ437" s="62">
        <f t="shared" si="669"/>
        <v>0</v>
      </c>
      <c r="BK437" s="62" t="s">
        <v>1725</v>
      </c>
      <c r="BL437" s="64">
        <v>18</v>
      </c>
    </row>
    <row r="438" spans="1:47" s="38" customFormat="1" ht="19.5" customHeight="1">
      <c r="A438" s="55"/>
      <c r="B438" s="56" t="s">
        <v>522</v>
      </c>
      <c r="C438" s="56" t="s">
        <v>33</v>
      </c>
      <c r="D438" s="140" t="s">
        <v>1433</v>
      </c>
      <c r="E438" s="141"/>
      <c r="F438" s="57" t="s">
        <v>6</v>
      </c>
      <c r="G438" s="57" t="s">
        <v>6</v>
      </c>
      <c r="H438" s="57" t="s">
        <v>6</v>
      </c>
      <c r="I438" s="58">
        <f>SUM(I439:I443)</f>
        <v>0</v>
      </c>
      <c r="J438" s="58">
        <f>SUM(J439:J443)</f>
        <v>0</v>
      </c>
      <c r="K438" s="58">
        <f>SUM(K439:K443)</f>
        <v>0</v>
      </c>
      <c r="L438" s="39"/>
      <c r="M438" s="58">
        <f>SUM(M439:M443)</f>
        <v>0</v>
      </c>
      <c r="N438" s="59"/>
      <c r="O438" s="54"/>
      <c r="AI438" s="39" t="s">
        <v>522</v>
      </c>
      <c r="AS438" s="58">
        <f>SUM(AJ439:AJ443)</f>
        <v>0</v>
      </c>
      <c r="AT438" s="58">
        <f>SUM(AK439:AK443)</f>
        <v>0</v>
      </c>
      <c r="AU438" s="58">
        <f>SUM(AL439:AL443)</f>
        <v>0</v>
      </c>
    </row>
    <row r="439" spans="1:64" s="38" customFormat="1" ht="19.5" customHeight="1">
      <c r="A439" s="60" t="s">
        <v>371</v>
      </c>
      <c r="B439" s="61" t="s">
        <v>522</v>
      </c>
      <c r="C439" s="61" t="s">
        <v>895</v>
      </c>
      <c r="D439" s="142" t="s">
        <v>1434</v>
      </c>
      <c r="E439" s="143"/>
      <c r="F439" s="61" t="s">
        <v>1581</v>
      </c>
      <c r="G439" s="62">
        <v>2.04</v>
      </c>
      <c r="H439" s="62">
        <v>0</v>
      </c>
      <c r="I439" s="62">
        <f>G439*AO439</f>
        <v>0</v>
      </c>
      <c r="J439" s="62">
        <f>G439*AP439</f>
        <v>0</v>
      </c>
      <c r="K439" s="62">
        <f>G439*H439</f>
        <v>0</v>
      </c>
      <c r="L439" s="62">
        <v>0</v>
      </c>
      <c r="M439" s="62">
        <f>G439*L439</f>
        <v>0</v>
      </c>
      <c r="N439" s="63" t="s">
        <v>1611</v>
      </c>
      <c r="O439" s="54"/>
      <c r="Z439" s="64">
        <f>IF(AQ439="5",BJ439,0)</f>
        <v>0</v>
      </c>
      <c r="AB439" s="64">
        <f>IF(AQ439="1",BH439,0)</f>
        <v>0</v>
      </c>
      <c r="AC439" s="64">
        <f>IF(AQ439="1",BI439,0)</f>
        <v>0</v>
      </c>
      <c r="AD439" s="64">
        <f>IF(AQ439="7",BH439,0)</f>
        <v>0</v>
      </c>
      <c r="AE439" s="64">
        <f>IF(AQ439="7",BI439,0)</f>
        <v>0</v>
      </c>
      <c r="AF439" s="64">
        <f>IF(AQ439="2",BH439,0)</f>
        <v>0</v>
      </c>
      <c r="AG439" s="64">
        <f>IF(AQ439="2",BI439,0)</f>
        <v>0</v>
      </c>
      <c r="AH439" s="64">
        <f>IF(AQ439="0",BJ439,0)</f>
        <v>0</v>
      </c>
      <c r="AI439" s="39" t="s">
        <v>522</v>
      </c>
      <c r="AJ439" s="62">
        <f>IF(AN439=0,K439,0)</f>
        <v>0</v>
      </c>
      <c r="AK439" s="62">
        <f>IF(AN439=15,K439,0)</f>
        <v>0</v>
      </c>
      <c r="AL439" s="62">
        <f>IF(AN439=21,K439,0)</f>
        <v>0</v>
      </c>
      <c r="AN439" s="64">
        <v>21</v>
      </c>
      <c r="AO439" s="64">
        <f>H439*0</f>
        <v>0</v>
      </c>
      <c r="AP439" s="64">
        <f>H439*(1-0)</f>
        <v>0</v>
      </c>
      <c r="AQ439" s="65" t="s">
        <v>7</v>
      </c>
      <c r="AV439" s="64">
        <f>AW439+AX439</f>
        <v>0</v>
      </c>
      <c r="AW439" s="64">
        <f>G439*AO439</f>
        <v>0</v>
      </c>
      <c r="AX439" s="64">
        <f>G439*AP439</f>
        <v>0</v>
      </c>
      <c r="AY439" s="66" t="s">
        <v>1667</v>
      </c>
      <c r="AZ439" s="66" t="s">
        <v>1698</v>
      </c>
      <c r="BA439" s="39" t="s">
        <v>1719</v>
      </c>
      <c r="BC439" s="64">
        <f>AW439+AX439</f>
        <v>0</v>
      </c>
      <c r="BD439" s="64">
        <f>H439/(100-BE439)*100</f>
        <v>0</v>
      </c>
      <c r="BE439" s="64">
        <v>0</v>
      </c>
      <c r="BF439" s="64">
        <f>M439</f>
        <v>0</v>
      </c>
      <c r="BH439" s="62">
        <f>G439*AO439</f>
        <v>0</v>
      </c>
      <c r="BI439" s="62">
        <f>G439*AP439</f>
        <v>0</v>
      </c>
      <c r="BJ439" s="62">
        <f>G439*H439</f>
        <v>0</v>
      </c>
      <c r="BK439" s="62" t="s">
        <v>1725</v>
      </c>
      <c r="BL439" s="64">
        <v>27</v>
      </c>
    </row>
    <row r="440" spans="1:64" s="38" customFormat="1" ht="19.5" customHeight="1">
      <c r="A440" s="60" t="s">
        <v>372</v>
      </c>
      <c r="B440" s="61" t="s">
        <v>522</v>
      </c>
      <c r="C440" s="61" t="s">
        <v>896</v>
      </c>
      <c r="D440" s="142" t="s">
        <v>1435</v>
      </c>
      <c r="E440" s="143"/>
      <c r="F440" s="61" t="s">
        <v>1586</v>
      </c>
      <c r="G440" s="62">
        <v>0.481</v>
      </c>
      <c r="H440" s="62">
        <v>0</v>
      </c>
      <c r="I440" s="62">
        <f>G440*AO440</f>
        <v>0</v>
      </c>
      <c r="J440" s="62">
        <f>G440*AP440</f>
        <v>0</v>
      </c>
      <c r="K440" s="62">
        <f>G440*H440</f>
        <v>0</v>
      </c>
      <c r="L440" s="62">
        <v>0</v>
      </c>
      <c r="M440" s="62">
        <f>G440*L440</f>
        <v>0</v>
      </c>
      <c r="N440" s="63" t="s">
        <v>1611</v>
      </c>
      <c r="O440" s="54"/>
      <c r="Z440" s="64">
        <f>IF(AQ440="5",BJ440,0)</f>
        <v>0</v>
      </c>
      <c r="AB440" s="64">
        <f>IF(AQ440="1",BH440,0)</f>
        <v>0</v>
      </c>
      <c r="AC440" s="64">
        <f>IF(AQ440="1",BI440,0)</f>
        <v>0</v>
      </c>
      <c r="AD440" s="64">
        <f>IF(AQ440="7",BH440,0)</f>
        <v>0</v>
      </c>
      <c r="AE440" s="64">
        <f>IF(AQ440="7",BI440,0)</f>
        <v>0</v>
      </c>
      <c r="AF440" s="64">
        <f>IF(AQ440="2",BH440,0)</f>
        <v>0</v>
      </c>
      <c r="AG440" s="64">
        <f>IF(AQ440="2",BI440,0)</f>
        <v>0</v>
      </c>
      <c r="AH440" s="64">
        <f>IF(AQ440="0",BJ440,0)</f>
        <v>0</v>
      </c>
      <c r="AI440" s="39" t="s">
        <v>522</v>
      </c>
      <c r="AJ440" s="62">
        <f>IF(AN440=0,K440,0)</f>
        <v>0</v>
      </c>
      <c r="AK440" s="62">
        <f>IF(AN440=15,K440,0)</f>
        <v>0</v>
      </c>
      <c r="AL440" s="62">
        <f>IF(AN440=21,K440,0)</f>
        <v>0</v>
      </c>
      <c r="AN440" s="64">
        <v>21</v>
      </c>
      <c r="AO440" s="64">
        <f>H440*0</f>
        <v>0</v>
      </c>
      <c r="AP440" s="64">
        <f>H440*(1-0)</f>
        <v>0</v>
      </c>
      <c r="AQ440" s="65" t="s">
        <v>7</v>
      </c>
      <c r="AV440" s="64">
        <f>AW440+AX440</f>
        <v>0</v>
      </c>
      <c r="AW440" s="64">
        <f>G440*AO440</f>
        <v>0</v>
      </c>
      <c r="AX440" s="64">
        <f>G440*AP440</f>
        <v>0</v>
      </c>
      <c r="AY440" s="66" t="s">
        <v>1667</v>
      </c>
      <c r="AZ440" s="66" t="s">
        <v>1698</v>
      </c>
      <c r="BA440" s="39" t="s">
        <v>1719</v>
      </c>
      <c r="BC440" s="64">
        <f>AW440+AX440</f>
        <v>0</v>
      </c>
      <c r="BD440" s="64">
        <f>H440/(100-BE440)*100</f>
        <v>0</v>
      </c>
      <c r="BE440" s="64">
        <v>0</v>
      </c>
      <c r="BF440" s="64">
        <f>M440</f>
        <v>0</v>
      </c>
      <c r="BH440" s="62">
        <f>G440*AO440</f>
        <v>0</v>
      </c>
      <c r="BI440" s="62">
        <f>G440*AP440</f>
        <v>0</v>
      </c>
      <c r="BJ440" s="62">
        <f>G440*H440</f>
        <v>0</v>
      </c>
      <c r="BK440" s="62" t="s">
        <v>1725</v>
      </c>
      <c r="BL440" s="64">
        <v>27</v>
      </c>
    </row>
    <row r="441" spans="1:64" s="38" customFormat="1" ht="19.5" customHeight="1">
      <c r="A441" s="60" t="s">
        <v>373</v>
      </c>
      <c r="B441" s="61" t="s">
        <v>522</v>
      </c>
      <c r="C441" s="61" t="s">
        <v>897</v>
      </c>
      <c r="D441" s="142" t="s">
        <v>1436</v>
      </c>
      <c r="E441" s="143"/>
      <c r="F441" s="61" t="s">
        <v>1581</v>
      </c>
      <c r="G441" s="62">
        <v>11.297</v>
      </c>
      <c r="H441" s="62">
        <v>0</v>
      </c>
      <c r="I441" s="62">
        <f>G441*AO441</f>
        <v>0</v>
      </c>
      <c r="J441" s="62">
        <f>G441*AP441</f>
        <v>0</v>
      </c>
      <c r="K441" s="62">
        <f>G441*H441</f>
        <v>0</v>
      </c>
      <c r="L441" s="62">
        <v>0</v>
      </c>
      <c r="M441" s="62">
        <f>G441*L441</f>
        <v>0</v>
      </c>
      <c r="N441" s="63" t="s">
        <v>1611</v>
      </c>
      <c r="O441" s="54"/>
      <c r="Z441" s="64">
        <f>IF(AQ441="5",BJ441,0)</f>
        <v>0</v>
      </c>
      <c r="AB441" s="64">
        <f>IF(AQ441="1",BH441,0)</f>
        <v>0</v>
      </c>
      <c r="AC441" s="64">
        <f>IF(AQ441="1",BI441,0)</f>
        <v>0</v>
      </c>
      <c r="AD441" s="64">
        <f>IF(AQ441="7",BH441,0)</f>
        <v>0</v>
      </c>
      <c r="AE441" s="64">
        <f>IF(AQ441="7",BI441,0)</f>
        <v>0</v>
      </c>
      <c r="AF441" s="64">
        <f>IF(AQ441="2",BH441,0)</f>
        <v>0</v>
      </c>
      <c r="AG441" s="64">
        <f>IF(AQ441="2",BI441,0)</f>
        <v>0</v>
      </c>
      <c r="AH441" s="64">
        <f>IF(AQ441="0",BJ441,0)</f>
        <v>0</v>
      </c>
      <c r="AI441" s="39" t="s">
        <v>522</v>
      </c>
      <c r="AJ441" s="62">
        <f>IF(AN441=0,K441,0)</f>
        <v>0</v>
      </c>
      <c r="AK441" s="62">
        <f>IF(AN441=15,K441,0)</f>
        <v>0</v>
      </c>
      <c r="AL441" s="62">
        <f>IF(AN441=21,K441,0)</f>
        <v>0</v>
      </c>
      <c r="AN441" s="64">
        <v>21</v>
      </c>
      <c r="AO441" s="64">
        <f>H441*0</f>
        <v>0</v>
      </c>
      <c r="AP441" s="64">
        <f>H441*(1-0)</f>
        <v>0</v>
      </c>
      <c r="AQ441" s="65" t="s">
        <v>7</v>
      </c>
      <c r="AV441" s="64">
        <f>AW441+AX441</f>
        <v>0</v>
      </c>
      <c r="AW441" s="64">
        <f>G441*AO441</f>
        <v>0</v>
      </c>
      <c r="AX441" s="64">
        <f>G441*AP441</f>
        <v>0</v>
      </c>
      <c r="AY441" s="66" t="s">
        <v>1667</v>
      </c>
      <c r="AZ441" s="66" t="s">
        <v>1698</v>
      </c>
      <c r="BA441" s="39" t="s">
        <v>1719</v>
      </c>
      <c r="BC441" s="64">
        <f>AW441+AX441</f>
        <v>0</v>
      </c>
      <c r="BD441" s="64">
        <f>H441/(100-BE441)*100</f>
        <v>0</v>
      </c>
      <c r="BE441" s="64">
        <v>0</v>
      </c>
      <c r="BF441" s="64">
        <f>M441</f>
        <v>0</v>
      </c>
      <c r="BH441" s="62">
        <f>G441*AO441</f>
        <v>0</v>
      </c>
      <c r="BI441" s="62">
        <f>G441*AP441</f>
        <v>0</v>
      </c>
      <c r="BJ441" s="62">
        <f>G441*H441</f>
        <v>0</v>
      </c>
      <c r="BK441" s="62" t="s">
        <v>1725</v>
      </c>
      <c r="BL441" s="64">
        <v>27</v>
      </c>
    </row>
    <row r="442" spans="1:64" s="38" customFormat="1" ht="19.5" customHeight="1">
      <c r="A442" s="60" t="s">
        <v>374</v>
      </c>
      <c r="B442" s="61" t="s">
        <v>522</v>
      </c>
      <c r="C442" s="61" t="s">
        <v>898</v>
      </c>
      <c r="D442" s="142" t="s">
        <v>1437</v>
      </c>
      <c r="E442" s="143"/>
      <c r="F442" s="61" t="s">
        <v>1582</v>
      </c>
      <c r="G442" s="62">
        <v>100.48</v>
      </c>
      <c r="H442" s="62">
        <v>0</v>
      </c>
      <c r="I442" s="62">
        <f>G442*AO442</f>
        <v>0</v>
      </c>
      <c r="J442" s="62">
        <f>G442*AP442</f>
        <v>0</v>
      </c>
      <c r="K442" s="62">
        <f>G442*H442</f>
        <v>0</v>
      </c>
      <c r="L442" s="62">
        <v>0</v>
      </c>
      <c r="M442" s="62">
        <f>G442*L442</f>
        <v>0</v>
      </c>
      <c r="N442" s="63" t="s">
        <v>1611</v>
      </c>
      <c r="O442" s="54"/>
      <c r="Z442" s="64">
        <f>IF(AQ442="5",BJ442,0)</f>
        <v>0</v>
      </c>
      <c r="AB442" s="64">
        <f>IF(AQ442="1",BH442,0)</f>
        <v>0</v>
      </c>
      <c r="AC442" s="64">
        <f>IF(AQ442="1",BI442,0)</f>
        <v>0</v>
      </c>
      <c r="AD442" s="64">
        <f>IF(AQ442="7",BH442,0)</f>
        <v>0</v>
      </c>
      <c r="AE442" s="64">
        <f>IF(AQ442="7",BI442,0)</f>
        <v>0</v>
      </c>
      <c r="AF442" s="64">
        <f>IF(AQ442="2",BH442,0)</f>
        <v>0</v>
      </c>
      <c r="AG442" s="64">
        <f>IF(AQ442="2",BI442,0)</f>
        <v>0</v>
      </c>
      <c r="AH442" s="64">
        <f>IF(AQ442="0",BJ442,0)</f>
        <v>0</v>
      </c>
      <c r="AI442" s="39" t="s">
        <v>522</v>
      </c>
      <c r="AJ442" s="62">
        <f>IF(AN442=0,K442,0)</f>
        <v>0</v>
      </c>
      <c r="AK442" s="62">
        <f>IF(AN442=15,K442,0)</f>
        <v>0</v>
      </c>
      <c r="AL442" s="62">
        <f>IF(AN442=21,K442,0)</f>
        <v>0</v>
      </c>
      <c r="AN442" s="64">
        <v>21</v>
      </c>
      <c r="AO442" s="64">
        <f>H442*0</f>
        <v>0</v>
      </c>
      <c r="AP442" s="64">
        <f>H442*(1-0)</f>
        <v>0</v>
      </c>
      <c r="AQ442" s="65" t="s">
        <v>7</v>
      </c>
      <c r="AV442" s="64">
        <f>AW442+AX442</f>
        <v>0</v>
      </c>
      <c r="AW442" s="64">
        <f>G442*AO442</f>
        <v>0</v>
      </c>
      <c r="AX442" s="64">
        <f>G442*AP442</f>
        <v>0</v>
      </c>
      <c r="AY442" s="66" t="s">
        <v>1667</v>
      </c>
      <c r="AZ442" s="66" t="s">
        <v>1698</v>
      </c>
      <c r="BA442" s="39" t="s">
        <v>1719</v>
      </c>
      <c r="BC442" s="64">
        <f>AW442+AX442</f>
        <v>0</v>
      </c>
      <c r="BD442" s="64">
        <f>H442/(100-BE442)*100</f>
        <v>0</v>
      </c>
      <c r="BE442" s="64">
        <v>0</v>
      </c>
      <c r="BF442" s="64">
        <f>M442</f>
        <v>0</v>
      </c>
      <c r="BH442" s="62">
        <f>G442*AO442</f>
        <v>0</v>
      </c>
      <c r="BI442" s="62">
        <f>G442*AP442</f>
        <v>0</v>
      </c>
      <c r="BJ442" s="62">
        <f>G442*H442</f>
        <v>0</v>
      </c>
      <c r="BK442" s="62" t="s">
        <v>1725</v>
      </c>
      <c r="BL442" s="64">
        <v>27</v>
      </c>
    </row>
    <row r="443" spans="1:64" s="38" customFormat="1" ht="19.5" customHeight="1">
      <c r="A443" s="60" t="s">
        <v>375</v>
      </c>
      <c r="B443" s="61" t="s">
        <v>522</v>
      </c>
      <c r="C443" s="61" t="s">
        <v>899</v>
      </c>
      <c r="D443" s="142" t="s">
        <v>1438</v>
      </c>
      <c r="E443" s="143"/>
      <c r="F443" s="61" t="s">
        <v>1582</v>
      </c>
      <c r="G443" s="62">
        <v>100.48</v>
      </c>
      <c r="H443" s="62">
        <v>0</v>
      </c>
      <c r="I443" s="62">
        <f>G443*AO443</f>
        <v>0</v>
      </c>
      <c r="J443" s="62">
        <f>G443*AP443</f>
        <v>0</v>
      </c>
      <c r="K443" s="62">
        <f>G443*H443</f>
        <v>0</v>
      </c>
      <c r="L443" s="62">
        <v>0</v>
      </c>
      <c r="M443" s="62">
        <f>G443*L443</f>
        <v>0</v>
      </c>
      <c r="N443" s="63" t="s">
        <v>1611</v>
      </c>
      <c r="O443" s="54"/>
      <c r="Z443" s="64">
        <f>IF(AQ443="5",BJ443,0)</f>
        <v>0</v>
      </c>
      <c r="AB443" s="64">
        <f>IF(AQ443="1",BH443,0)</f>
        <v>0</v>
      </c>
      <c r="AC443" s="64">
        <f>IF(AQ443="1",BI443,0)</f>
        <v>0</v>
      </c>
      <c r="AD443" s="64">
        <f>IF(AQ443="7",BH443,0)</f>
        <v>0</v>
      </c>
      <c r="AE443" s="64">
        <f>IF(AQ443="7",BI443,0)</f>
        <v>0</v>
      </c>
      <c r="AF443" s="64">
        <f>IF(AQ443="2",BH443,0)</f>
        <v>0</v>
      </c>
      <c r="AG443" s="64">
        <f>IF(AQ443="2",BI443,0)</f>
        <v>0</v>
      </c>
      <c r="AH443" s="64">
        <f>IF(AQ443="0",BJ443,0)</f>
        <v>0</v>
      </c>
      <c r="AI443" s="39" t="s">
        <v>522</v>
      </c>
      <c r="AJ443" s="62">
        <f>IF(AN443=0,K443,0)</f>
        <v>0</v>
      </c>
      <c r="AK443" s="62">
        <f>IF(AN443=15,K443,0)</f>
        <v>0</v>
      </c>
      <c r="AL443" s="62">
        <f>IF(AN443=21,K443,0)</f>
        <v>0</v>
      </c>
      <c r="AN443" s="64">
        <v>21</v>
      </c>
      <c r="AO443" s="64">
        <f>H443*0</f>
        <v>0</v>
      </c>
      <c r="AP443" s="64">
        <f>H443*(1-0)</f>
        <v>0</v>
      </c>
      <c r="AQ443" s="65" t="s">
        <v>7</v>
      </c>
      <c r="AV443" s="64">
        <f>AW443+AX443</f>
        <v>0</v>
      </c>
      <c r="AW443" s="64">
        <f>G443*AO443</f>
        <v>0</v>
      </c>
      <c r="AX443" s="64">
        <f>G443*AP443</f>
        <v>0</v>
      </c>
      <c r="AY443" s="66" t="s">
        <v>1667</v>
      </c>
      <c r="AZ443" s="66" t="s">
        <v>1698</v>
      </c>
      <c r="BA443" s="39" t="s">
        <v>1719</v>
      </c>
      <c r="BC443" s="64">
        <f>AW443+AX443</f>
        <v>0</v>
      </c>
      <c r="BD443" s="64">
        <f>H443/(100-BE443)*100</f>
        <v>0</v>
      </c>
      <c r="BE443" s="64">
        <v>0</v>
      </c>
      <c r="BF443" s="64">
        <f>M443</f>
        <v>0</v>
      </c>
      <c r="BH443" s="62">
        <f>G443*AO443</f>
        <v>0</v>
      </c>
      <c r="BI443" s="62">
        <f>G443*AP443</f>
        <v>0</v>
      </c>
      <c r="BJ443" s="62">
        <f>G443*H443</f>
        <v>0</v>
      </c>
      <c r="BK443" s="62" t="s">
        <v>1725</v>
      </c>
      <c r="BL443" s="64">
        <v>27</v>
      </c>
    </row>
    <row r="444" spans="1:47" s="38" customFormat="1" ht="19.5" customHeight="1">
      <c r="A444" s="55"/>
      <c r="B444" s="56" t="s">
        <v>522</v>
      </c>
      <c r="C444" s="56" t="s">
        <v>62</v>
      </c>
      <c r="D444" s="140" t="s">
        <v>1327</v>
      </c>
      <c r="E444" s="141"/>
      <c r="F444" s="57" t="s">
        <v>6</v>
      </c>
      <c r="G444" s="57" t="s">
        <v>6</v>
      </c>
      <c r="H444" s="57" t="s">
        <v>6</v>
      </c>
      <c r="I444" s="58">
        <f>SUM(I445:I448)</f>
        <v>0</v>
      </c>
      <c r="J444" s="58">
        <f>SUM(J445:J448)</f>
        <v>0</v>
      </c>
      <c r="K444" s="58">
        <f>SUM(K445:K448)</f>
        <v>0</v>
      </c>
      <c r="L444" s="39"/>
      <c r="M444" s="58">
        <f>SUM(M445:M448)</f>
        <v>0</v>
      </c>
      <c r="N444" s="59"/>
      <c r="O444" s="54"/>
      <c r="AI444" s="39" t="s">
        <v>522</v>
      </c>
      <c r="AS444" s="58">
        <f>SUM(AJ445:AJ448)</f>
        <v>0</v>
      </c>
      <c r="AT444" s="58">
        <f>SUM(AK445:AK448)</f>
        <v>0</v>
      </c>
      <c r="AU444" s="58">
        <f>SUM(AL445:AL448)</f>
        <v>0</v>
      </c>
    </row>
    <row r="445" spans="1:64" s="38" customFormat="1" ht="19.5" customHeight="1">
      <c r="A445" s="60" t="s">
        <v>376</v>
      </c>
      <c r="B445" s="61" t="s">
        <v>522</v>
      </c>
      <c r="C445" s="61" t="s">
        <v>900</v>
      </c>
      <c r="D445" s="142" t="s">
        <v>1439</v>
      </c>
      <c r="E445" s="143"/>
      <c r="F445" s="61" t="s">
        <v>1582</v>
      </c>
      <c r="G445" s="62">
        <v>378.3</v>
      </c>
      <c r="H445" s="62">
        <v>0</v>
      </c>
      <c r="I445" s="62">
        <f>G445*AO445</f>
        <v>0</v>
      </c>
      <c r="J445" s="62">
        <f>G445*AP445</f>
        <v>0</v>
      </c>
      <c r="K445" s="62">
        <f>G445*H445</f>
        <v>0</v>
      </c>
      <c r="L445" s="62">
        <v>0</v>
      </c>
      <c r="M445" s="62">
        <f>G445*L445</f>
        <v>0</v>
      </c>
      <c r="N445" s="63" t="s">
        <v>1611</v>
      </c>
      <c r="O445" s="54"/>
      <c r="Z445" s="64">
        <f>IF(AQ445="5",BJ445,0)</f>
        <v>0</v>
      </c>
      <c r="AB445" s="64">
        <f>IF(AQ445="1",BH445,0)</f>
        <v>0</v>
      </c>
      <c r="AC445" s="64">
        <f>IF(AQ445="1",BI445,0)</f>
        <v>0</v>
      </c>
      <c r="AD445" s="64">
        <f>IF(AQ445="7",BH445,0)</f>
        <v>0</v>
      </c>
      <c r="AE445" s="64">
        <f>IF(AQ445="7",BI445,0)</f>
        <v>0</v>
      </c>
      <c r="AF445" s="64">
        <f>IF(AQ445="2",BH445,0)</f>
        <v>0</v>
      </c>
      <c r="AG445" s="64">
        <f>IF(AQ445="2",BI445,0)</f>
        <v>0</v>
      </c>
      <c r="AH445" s="64">
        <f>IF(AQ445="0",BJ445,0)</f>
        <v>0</v>
      </c>
      <c r="AI445" s="39" t="s">
        <v>522</v>
      </c>
      <c r="AJ445" s="62">
        <f>IF(AN445=0,K445,0)</f>
        <v>0</v>
      </c>
      <c r="AK445" s="62">
        <f>IF(AN445=15,K445,0)</f>
        <v>0</v>
      </c>
      <c r="AL445" s="62">
        <f>IF(AN445=21,K445,0)</f>
        <v>0</v>
      </c>
      <c r="AN445" s="64">
        <v>21</v>
      </c>
      <c r="AO445" s="64">
        <f>H445*0</f>
        <v>0</v>
      </c>
      <c r="AP445" s="64">
        <f>H445*(1-0)</f>
        <v>0</v>
      </c>
      <c r="AQ445" s="65" t="s">
        <v>7</v>
      </c>
      <c r="AV445" s="64">
        <f>AW445+AX445</f>
        <v>0</v>
      </c>
      <c r="AW445" s="64">
        <f>G445*AO445</f>
        <v>0</v>
      </c>
      <c r="AX445" s="64">
        <f>G445*AP445</f>
        <v>0</v>
      </c>
      <c r="AY445" s="66" t="s">
        <v>1658</v>
      </c>
      <c r="AZ445" s="66" t="s">
        <v>1699</v>
      </c>
      <c r="BA445" s="39" t="s">
        <v>1719</v>
      </c>
      <c r="BC445" s="64">
        <f>AW445+AX445</f>
        <v>0</v>
      </c>
      <c r="BD445" s="64">
        <f>H445/(100-BE445)*100</f>
        <v>0</v>
      </c>
      <c r="BE445" s="64">
        <v>0</v>
      </c>
      <c r="BF445" s="64">
        <f>M445</f>
        <v>0</v>
      </c>
      <c r="BH445" s="62">
        <f>G445*AO445</f>
        <v>0</v>
      </c>
      <c r="BI445" s="62">
        <f>G445*AP445</f>
        <v>0</v>
      </c>
      <c r="BJ445" s="62">
        <f>G445*H445</f>
        <v>0</v>
      </c>
      <c r="BK445" s="62" t="s">
        <v>1725</v>
      </c>
      <c r="BL445" s="64">
        <v>56</v>
      </c>
    </row>
    <row r="446" spans="1:64" s="38" customFormat="1" ht="19.5" customHeight="1">
      <c r="A446" s="60" t="s">
        <v>377</v>
      </c>
      <c r="B446" s="61" t="s">
        <v>522</v>
      </c>
      <c r="C446" s="61" t="s">
        <v>901</v>
      </c>
      <c r="D446" s="142" t="s">
        <v>1440</v>
      </c>
      <c r="E446" s="143"/>
      <c r="F446" s="61" t="s">
        <v>1582</v>
      </c>
      <c r="G446" s="62">
        <v>29.3</v>
      </c>
      <c r="H446" s="62">
        <v>0</v>
      </c>
      <c r="I446" s="62">
        <f>G446*AO446</f>
        <v>0</v>
      </c>
      <c r="J446" s="62">
        <f>G446*AP446</f>
        <v>0</v>
      </c>
      <c r="K446" s="62">
        <f>G446*H446</f>
        <v>0</v>
      </c>
      <c r="L446" s="62">
        <v>0</v>
      </c>
      <c r="M446" s="62">
        <f>G446*L446</f>
        <v>0</v>
      </c>
      <c r="N446" s="63" t="s">
        <v>1611</v>
      </c>
      <c r="O446" s="54"/>
      <c r="Z446" s="64">
        <f>IF(AQ446="5",BJ446,0)</f>
        <v>0</v>
      </c>
      <c r="AB446" s="64">
        <f>IF(AQ446="1",BH446,0)</f>
        <v>0</v>
      </c>
      <c r="AC446" s="64">
        <f>IF(AQ446="1",BI446,0)</f>
        <v>0</v>
      </c>
      <c r="AD446" s="64">
        <f>IF(AQ446="7",BH446,0)</f>
        <v>0</v>
      </c>
      <c r="AE446" s="64">
        <f>IF(AQ446="7",BI446,0)</f>
        <v>0</v>
      </c>
      <c r="AF446" s="64">
        <f>IF(AQ446="2",BH446,0)</f>
        <v>0</v>
      </c>
      <c r="AG446" s="64">
        <f>IF(AQ446="2",BI446,0)</f>
        <v>0</v>
      </c>
      <c r="AH446" s="64">
        <f>IF(AQ446="0",BJ446,0)</f>
        <v>0</v>
      </c>
      <c r="AI446" s="39" t="s">
        <v>522</v>
      </c>
      <c r="AJ446" s="62">
        <f>IF(AN446=0,K446,0)</f>
        <v>0</v>
      </c>
      <c r="AK446" s="62">
        <f>IF(AN446=15,K446,0)</f>
        <v>0</v>
      </c>
      <c r="AL446" s="62">
        <f>IF(AN446=21,K446,0)</f>
        <v>0</v>
      </c>
      <c r="AN446" s="64">
        <v>21</v>
      </c>
      <c r="AO446" s="64">
        <f>H446*0</f>
        <v>0</v>
      </c>
      <c r="AP446" s="64">
        <f>H446*(1-0)</f>
        <v>0</v>
      </c>
      <c r="AQ446" s="65" t="s">
        <v>7</v>
      </c>
      <c r="AV446" s="64">
        <f>AW446+AX446</f>
        <v>0</v>
      </c>
      <c r="AW446" s="64">
        <f>G446*AO446</f>
        <v>0</v>
      </c>
      <c r="AX446" s="64">
        <f>G446*AP446</f>
        <v>0</v>
      </c>
      <c r="AY446" s="66" t="s">
        <v>1658</v>
      </c>
      <c r="AZ446" s="66" t="s">
        <v>1699</v>
      </c>
      <c r="BA446" s="39" t="s">
        <v>1719</v>
      </c>
      <c r="BC446" s="64">
        <f>AW446+AX446</f>
        <v>0</v>
      </c>
      <c r="BD446" s="64">
        <f>H446/(100-BE446)*100</f>
        <v>0</v>
      </c>
      <c r="BE446" s="64">
        <v>0</v>
      </c>
      <c r="BF446" s="64">
        <f>M446</f>
        <v>0</v>
      </c>
      <c r="BH446" s="62">
        <f>G446*AO446</f>
        <v>0</v>
      </c>
      <c r="BI446" s="62">
        <f>G446*AP446</f>
        <v>0</v>
      </c>
      <c r="BJ446" s="62">
        <f>G446*H446</f>
        <v>0</v>
      </c>
      <c r="BK446" s="62" t="s">
        <v>1725</v>
      </c>
      <c r="BL446" s="64">
        <v>56</v>
      </c>
    </row>
    <row r="447" spans="1:64" s="38" customFormat="1" ht="19.5" customHeight="1">
      <c r="A447" s="60" t="s">
        <v>378</v>
      </c>
      <c r="B447" s="61" t="s">
        <v>522</v>
      </c>
      <c r="C447" s="61" t="s">
        <v>902</v>
      </c>
      <c r="D447" s="142" t="s">
        <v>1441</v>
      </c>
      <c r="E447" s="143"/>
      <c r="F447" s="61" t="s">
        <v>1582</v>
      </c>
      <c r="G447" s="62">
        <v>437.1</v>
      </c>
      <c r="H447" s="62">
        <v>0</v>
      </c>
      <c r="I447" s="62">
        <f>G447*AO447</f>
        <v>0</v>
      </c>
      <c r="J447" s="62">
        <f>G447*AP447</f>
        <v>0</v>
      </c>
      <c r="K447" s="62">
        <f>G447*H447</f>
        <v>0</v>
      </c>
      <c r="L447" s="62">
        <v>0</v>
      </c>
      <c r="M447" s="62">
        <f>G447*L447</f>
        <v>0</v>
      </c>
      <c r="N447" s="63" t="s">
        <v>1611</v>
      </c>
      <c r="O447" s="54"/>
      <c r="Z447" s="64">
        <f>IF(AQ447="5",BJ447,0)</f>
        <v>0</v>
      </c>
      <c r="AB447" s="64">
        <f>IF(AQ447="1",BH447,0)</f>
        <v>0</v>
      </c>
      <c r="AC447" s="64">
        <f>IF(AQ447="1",BI447,0)</f>
        <v>0</v>
      </c>
      <c r="AD447" s="64">
        <f>IF(AQ447="7",BH447,0)</f>
        <v>0</v>
      </c>
      <c r="AE447" s="64">
        <f>IF(AQ447="7",BI447,0)</f>
        <v>0</v>
      </c>
      <c r="AF447" s="64">
        <f>IF(AQ447="2",BH447,0)</f>
        <v>0</v>
      </c>
      <c r="AG447" s="64">
        <f>IF(AQ447="2",BI447,0)</f>
        <v>0</v>
      </c>
      <c r="AH447" s="64">
        <f>IF(AQ447="0",BJ447,0)</f>
        <v>0</v>
      </c>
      <c r="AI447" s="39" t="s">
        <v>522</v>
      </c>
      <c r="AJ447" s="62">
        <f>IF(AN447=0,K447,0)</f>
        <v>0</v>
      </c>
      <c r="AK447" s="62">
        <f>IF(AN447=15,K447,0)</f>
        <v>0</v>
      </c>
      <c r="AL447" s="62">
        <f>IF(AN447=21,K447,0)</f>
        <v>0</v>
      </c>
      <c r="AN447" s="64">
        <v>21</v>
      </c>
      <c r="AO447" s="64">
        <f>H447*0</f>
        <v>0</v>
      </c>
      <c r="AP447" s="64">
        <f>H447*(1-0)</f>
        <v>0</v>
      </c>
      <c r="AQ447" s="65" t="s">
        <v>7</v>
      </c>
      <c r="AV447" s="64">
        <f>AW447+AX447</f>
        <v>0</v>
      </c>
      <c r="AW447" s="64">
        <f>G447*AO447</f>
        <v>0</v>
      </c>
      <c r="AX447" s="64">
        <f>G447*AP447</f>
        <v>0</v>
      </c>
      <c r="AY447" s="66" t="s">
        <v>1658</v>
      </c>
      <c r="AZ447" s="66" t="s">
        <v>1699</v>
      </c>
      <c r="BA447" s="39" t="s">
        <v>1719</v>
      </c>
      <c r="BC447" s="64">
        <f>AW447+AX447</f>
        <v>0</v>
      </c>
      <c r="BD447" s="64">
        <f>H447/(100-BE447)*100</f>
        <v>0</v>
      </c>
      <c r="BE447" s="64">
        <v>0</v>
      </c>
      <c r="BF447" s="64">
        <f>M447</f>
        <v>0</v>
      </c>
      <c r="BH447" s="62">
        <f>G447*AO447</f>
        <v>0</v>
      </c>
      <c r="BI447" s="62">
        <f>G447*AP447</f>
        <v>0</v>
      </c>
      <c r="BJ447" s="62">
        <f>G447*H447</f>
        <v>0</v>
      </c>
      <c r="BK447" s="62" t="s">
        <v>1725</v>
      </c>
      <c r="BL447" s="64">
        <v>56</v>
      </c>
    </row>
    <row r="448" spans="1:64" s="38" customFormat="1" ht="19.5" customHeight="1">
      <c r="A448" s="60" t="s">
        <v>379</v>
      </c>
      <c r="B448" s="61" t="s">
        <v>522</v>
      </c>
      <c r="C448" s="61" t="s">
        <v>903</v>
      </c>
      <c r="D448" s="142" t="s">
        <v>1442</v>
      </c>
      <c r="E448" s="143"/>
      <c r="F448" s="61" t="s">
        <v>1587</v>
      </c>
      <c r="G448" s="62">
        <v>1</v>
      </c>
      <c r="H448" s="62">
        <v>0</v>
      </c>
      <c r="I448" s="62">
        <f>G448*AO448</f>
        <v>0</v>
      </c>
      <c r="J448" s="62">
        <f>G448*AP448</f>
        <v>0</v>
      </c>
      <c r="K448" s="62">
        <f>G448*H448</f>
        <v>0</v>
      </c>
      <c r="L448" s="62">
        <v>0</v>
      </c>
      <c r="M448" s="62">
        <f>G448*L448</f>
        <v>0</v>
      </c>
      <c r="N448" s="63" t="s">
        <v>1611</v>
      </c>
      <c r="O448" s="54"/>
      <c r="Z448" s="64">
        <f>IF(AQ448="5",BJ448,0)</f>
        <v>0</v>
      </c>
      <c r="AB448" s="64">
        <f>IF(AQ448="1",BH448,0)</f>
        <v>0</v>
      </c>
      <c r="AC448" s="64">
        <f>IF(AQ448="1",BI448,0)</f>
        <v>0</v>
      </c>
      <c r="AD448" s="64">
        <f>IF(AQ448="7",BH448,0)</f>
        <v>0</v>
      </c>
      <c r="AE448" s="64">
        <f>IF(AQ448="7",BI448,0)</f>
        <v>0</v>
      </c>
      <c r="AF448" s="64">
        <f>IF(AQ448="2",BH448,0)</f>
        <v>0</v>
      </c>
      <c r="AG448" s="64">
        <f>IF(AQ448="2",BI448,0)</f>
        <v>0</v>
      </c>
      <c r="AH448" s="64">
        <f>IF(AQ448="0",BJ448,0)</f>
        <v>0</v>
      </c>
      <c r="AI448" s="39" t="s">
        <v>522</v>
      </c>
      <c r="AJ448" s="62">
        <f>IF(AN448=0,K448,0)</f>
        <v>0</v>
      </c>
      <c r="AK448" s="62">
        <f>IF(AN448=15,K448,0)</f>
        <v>0</v>
      </c>
      <c r="AL448" s="62">
        <f>IF(AN448=21,K448,0)</f>
        <v>0</v>
      </c>
      <c r="AN448" s="64">
        <v>21</v>
      </c>
      <c r="AO448" s="64">
        <f>H448*0</f>
        <v>0</v>
      </c>
      <c r="AP448" s="64">
        <f>H448*(1-0)</f>
        <v>0</v>
      </c>
      <c r="AQ448" s="65" t="s">
        <v>7</v>
      </c>
      <c r="AV448" s="64">
        <f>AW448+AX448</f>
        <v>0</v>
      </c>
      <c r="AW448" s="64">
        <f>G448*AO448</f>
        <v>0</v>
      </c>
      <c r="AX448" s="64">
        <f>G448*AP448</f>
        <v>0</v>
      </c>
      <c r="AY448" s="66" t="s">
        <v>1658</v>
      </c>
      <c r="AZ448" s="66" t="s">
        <v>1699</v>
      </c>
      <c r="BA448" s="39" t="s">
        <v>1719</v>
      </c>
      <c r="BC448" s="64">
        <f>AW448+AX448</f>
        <v>0</v>
      </c>
      <c r="BD448" s="64">
        <f>H448/(100-BE448)*100</f>
        <v>0</v>
      </c>
      <c r="BE448" s="64">
        <v>0</v>
      </c>
      <c r="BF448" s="64">
        <f>M448</f>
        <v>0</v>
      </c>
      <c r="BH448" s="62">
        <f>G448*AO448</f>
        <v>0</v>
      </c>
      <c r="BI448" s="62">
        <f>G448*AP448</f>
        <v>0</v>
      </c>
      <c r="BJ448" s="62">
        <f>G448*H448</f>
        <v>0</v>
      </c>
      <c r="BK448" s="62" t="s">
        <v>1725</v>
      </c>
      <c r="BL448" s="64">
        <v>56</v>
      </c>
    </row>
    <row r="449" spans="1:47" s="38" customFormat="1" ht="19.5" customHeight="1">
      <c r="A449" s="55"/>
      <c r="B449" s="56" t="s">
        <v>522</v>
      </c>
      <c r="C449" s="56" t="s">
        <v>65</v>
      </c>
      <c r="D449" s="140" t="s">
        <v>1333</v>
      </c>
      <c r="E449" s="141"/>
      <c r="F449" s="57" t="s">
        <v>6</v>
      </c>
      <c r="G449" s="57" t="s">
        <v>6</v>
      </c>
      <c r="H449" s="57" t="s">
        <v>6</v>
      </c>
      <c r="I449" s="58">
        <f>SUM(I450:I458)</f>
        <v>0</v>
      </c>
      <c r="J449" s="58">
        <f>SUM(J450:J458)</f>
        <v>0</v>
      </c>
      <c r="K449" s="58">
        <f>SUM(K450:K458)</f>
        <v>0</v>
      </c>
      <c r="L449" s="39"/>
      <c r="M449" s="58">
        <f>SUM(M450:M458)</f>
        <v>0</v>
      </c>
      <c r="N449" s="59"/>
      <c r="O449" s="54"/>
      <c r="AI449" s="39" t="s">
        <v>522</v>
      </c>
      <c r="AS449" s="58">
        <f>SUM(AJ450:AJ458)</f>
        <v>0</v>
      </c>
      <c r="AT449" s="58">
        <f>SUM(AK450:AK458)</f>
        <v>0</v>
      </c>
      <c r="AU449" s="58">
        <f>SUM(AL450:AL458)</f>
        <v>0</v>
      </c>
    </row>
    <row r="450" spans="1:64" s="38" customFormat="1" ht="19.5" customHeight="1">
      <c r="A450" s="60" t="s">
        <v>380</v>
      </c>
      <c r="B450" s="61" t="s">
        <v>522</v>
      </c>
      <c r="C450" s="61" t="s">
        <v>904</v>
      </c>
      <c r="D450" s="142" t="s">
        <v>1443</v>
      </c>
      <c r="E450" s="143"/>
      <c r="F450" s="61" t="s">
        <v>1582</v>
      </c>
      <c r="G450" s="62">
        <v>29.3</v>
      </c>
      <c r="H450" s="62">
        <v>0</v>
      </c>
      <c r="I450" s="62">
        <f aca="true" t="shared" si="672" ref="I450:I458">G450*AO450</f>
        <v>0</v>
      </c>
      <c r="J450" s="62">
        <f aca="true" t="shared" si="673" ref="J450:J458">G450*AP450</f>
        <v>0</v>
      </c>
      <c r="K450" s="62">
        <f aca="true" t="shared" si="674" ref="K450:K458">G450*H450</f>
        <v>0</v>
      </c>
      <c r="L450" s="62">
        <v>0</v>
      </c>
      <c r="M450" s="62">
        <f aca="true" t="shared" si="675" ref="M450:M458">G450*L450</f>
        <v>0</v>
      </c>
      <c r="N450" s="63" t="s">
        <v>1611</v>
      </c>
      <c r="O450" s="54"/>
      <c r="Z450" s="64">
        <f aca="true" t="shared" si="676" ref="Z450:Z458">IF(AQ450="5",BJ450,0)</f>
        <v>0</v>
      </c>
      <c r="AB450" s="64">
        <f aca="true" t="shared" si="677" ref="AB450:AB458">IF(AQ450="1",BH450,0)</f>
        <v>0</v>
      </c>
      <c r="AC450" s="64">
        <f aca="true" t="shared" si="678" ref="AC450:AC458">IF(AQ450="1",BI450,0)</f>
        <v>0</v>
      </c>
      <c r="AD450" s="64">
        <f aca="true" t="shared" si="679" ref="AD450:AD458">IF(AQ450="7",BH450,0)</f>
        <v>0</v>
      </c>
      <c r="AE450" s="64">
        <f aca="true" t="shared" si="680" ref="AE450:AE458">IF(AQ450="7",BI450,0)</f>
        <v>0</v>
      </c>
      <c r="AF450" s="64">
        <f aca="true" t="shared" si="681" ref="AF450:AF458">IF(AQ450="2",BH450,0)</f>
        <v>0</v>
      </c>
      <c r="AG450" s="64">
        <f aca="true" t="shared" si="682" ref="AG450:AG458">IF(AQ450="2",BI450,0)</f>
        <v>0</v>
      </c>
      <c r="AH450" s="64">
        <f aca="true" t="shared" si="683" ref="AH450:AH458">IF(AQ450="0",BJ450,0)</f>
        <v>0</v>
      </c>
      <c r="AI450" s="39" t="s">
        <v>522</v>
      </c>
      <c r="AJ450" s="62">
        <f aca="true" t="shared" si="684" ref="AJ450:AJ458">IF(AN450=0,K450,0)</f>
        <v>0</v>
      </c>
      <c r="AK450" s="62">
        <f aca="true" t="shared" si="685" ref="AK450:AK458">IF(AN450=15,K450,0)</f>
        <v>0</v>
      </c>
      <c r="AL450" s="62">
        <f aca="true" t="shared" si="686" ref="AL450:AL458">IF(AN450=21,K450,0)</f>
        <v>0</v>
      </c>
      <c r="AN450" s="64">
        <v>21</v>
      </c>
      <c r="AO450" s="64">
        <f>H450*0</f>
        <v>0</v>
      </c>
      <c r="AP450" s="64">
        <f>H450*(1-0)</f>
        <v>0</v>
      </c>
      <c r="AQ450" s="65" t="s">
        <v>7</v>
      </c>
      <c r="AV450" s="64">
        <f aca="true" t="shared" si="687" ref="AV450:AV458">AW450+AX450</f>
        <v>0</v>
      </c>
      <c r="AW450" s="64">
        <f aca="true" t="shared" si="688" ref="AW450:AW458">G450*AO450</f>
        <v>0</v>
      </c>
      <c r="AX450" s="64">
        <f aca="true" t="shared" si="689" ref="AX450:AX458">G450*AP450</f>
        <v>0</v>
      </c>
      <c r="AY450" s="66" t="s">
        <v>1659</v>
      </c>
      <c r="AZ450" s="66" t="s">
        <v>1699</v>
      </c>
      <c r="BA450" s="39" t="s">
        <v>1719</v>
      </c>
      <c r="BC450" s="64">
        <f aca="true" t="shared" si="690" ref="BC450:BC458">AW450+AX450</f>
        <v>0</v>
      </c>
      <c r="BD450" s="64">
        <f aca="true" t="shared" si="691" ref="BD450:BD458">H450/(100-BE450)*100</f>
        <v>0</v>
      </c>
      <c r="BE450" s="64">
        <v>0</v>
      </c>
      <c r="BF450" s="64">
        <f aca="true" t="shared" si="692" ref="BF450:BF458">M450</f>
        <v>0</v>
      </c>
      <c r="BH450" s="62">
        <f aca="true" t="shared" si="693" ref="BH450:BH458">G450*AO450</f>
        <v>0</v>
      </c>
      <c r="BI450" s="62">
        <f aca="true" t="shared" si="694" ref="BI450:BI458">G450*AP450</f>
        <v>0</v>
      </c>
      <c r="BJ450" s="62">
        <f aca="true" t="shared" si="695" ref="BJ450:BJ458">G450*H450</f>
        <v>0</v>
      </c>
      <c r="BK450" s="62" t="s">
        <v>1725</v>
      </c>
      <c r="BL450" s="64">
        <v>59</v>
      </c>
    </row>
    <row r="451" spans="1:64" s="38" customFormat="1" ht="19.5" customHeight="1">
      <c r="A451" s="67" t="s">
        <v>381</v>
      </c>
      <c r="B451" s="68" t="s">
        <v>522</v>
      </c>
      <c r="C451" s="68" t="s">
        <v>905</v>
      </c>
      <c r="D451" s="144" t="s">
        <v>1444</v>
      </c>
      <c r="E451" s="145"/>
      <c r="F451" s="68" t="s">
        <v>1586</v>
      </c>
      <c r="G451" s="69">
        <v>3.84563</v>
      </c>
      <c r="H451" s="69">
        <v>0</v>
      </c>
      <c r="I451" s="69">
        <f t="shared" si="672"/>
        <v>0</v>
      </c>
      <c r="J451" s="69">
        <f t="shared" si="673"/>
        <v>0</v>
      </c>
      <c r="K451" s="69">
        <f t="shared" si="674"/>
        <v>0</v>
      </c>
      <c r="L451" s="69">
        <v>0</v>
      </c>
      <c r="M451" s="69">
        <f t="shared" si="675"/>
        <v>0</v>
      </c>
      <c r="N451" s="70" t="s">
        <v>1611</v>
      </c>
      <c r="O451" s="54"/>
      <c r="Z451" s="64">
        <f t="shared" si="676"/>
        <v>0</v>
      </c>
      <c r="AB451" s="64">
        <f t="shared" si="677"/>
        <v>0</v>
      </c>
      <c r="AC451" s="64">
        <f t="shared" si="678"/>
        <v>0</v>
      </c>
      <c r="AD451" s="64">
        <f t="shared" si="679"/>
        <v>0</v>
      </c>
      <c r="AE451" s="64">
        <f t="shared" si="680"/>
        <v>0</v>
      </c>
      <c r="AF451" s="64">
        <f t="shared" si="681"/>
        <v>0</v>
      </c>
      <c r="AG451" s="64">
        <f t="shared" si="682"/>
        <v>0</v>
      </c>
      <c r="AH451" s="64">
        <f t="shared" si="683"/>
        <v>0</v>
      </c>
      <c r="AI451" s="39" t="s">
        <v>522</v>
      </c>
      <c r="AJ451" s="69">
        <f t="shared" si="684"/>
        <v>0</v>
      </c>
      <c r="AK451" s="69">
        <f t="shared" si="685"/>
        <v>0</v>
      </c>
      <c r="AL451" s="69">
        <f t="shared" si="686"/>
        <v>0</v>
      </c>
      <c r="AN451" s="64">
        <v>21</v>
      </c>
      <c r="AO451" s="64">
        <f>H451*1</f>
        <v>0</v>
      </c>
      <c r="AP451" s="64">
        <f>H451*(1-1)</f>
        <v>0</v>
      </c>
      <c r="AQ451" s="71" t="s">
        <v>7</v>
      </c>
      <c r="AV451" s="64">
        <f t="shared" si="687"/>
        <v>0</v>
      </c>
      <c r="AW451" s="64">
        <f t="shared" si="688"/>
        <v>0</v>
      </c>
      <c r="AX451" s="64">
        <f t="shared" si="689"/>
        <v>0</v>
      </c>
      <c r="AY451" s="66" t="s">
        <v>1659</v>
      </c>
      <c r="AZ451" s="66" t="s">
        <v>1699</v>
      </c>
      <c r="BA451" s="39" t="s">
        <v>1719</v>
      </c>
      <c r="BC451" s="64">
        <f t="shared" si="690"/>
        <v>0</v>
      </c>
      <c r="BD451" s="64">
        <f t="shared" si="691"/>
        <v>0</v>
      </c>
      <c r="BE451" s="64">
        <v>0</v>
      </c>
      <c r="BF451" s="64">
        <f t="shared" si="692"/>
        <v>0</v>
      </c>
      <c r="BH451" s="69">
        <f t="shared" si="693"/>
        <v>0</v>
      </c>
      <c r="BI451" s="69">
        <f t="shared" si="694"/>
        <v>0</v>
      </c>
      <c r="BJ451" s="69">
        <f t="shared" si="695"/>
        <v>0</v>
      </c>
      <c r="BK451" s="69" t="s">
        <v>1726</v>
      </c>
      <c r="BL451" s="64">
        <v>59</v>
      </c>
    </row>
    <row r="452" spans="1:64" s="38" customFormat="1" ht="19.5" customHeight="1">
      <c r="A452" s="60" t="s">
        <v>382</v>
      </c>
      <c r="B452" s="61" t="s">
        <v>522</v>
      </c>
      <c r="C452" s="61" t="s">
        <v>906</v>
      </c>
      <c r="D452" s="142" t="s">
        <v>1445</v>
      </c>
      <c r="E452" s="143"/>
      <c r="F452" s="61" t="s">
        <v>1582</v>
      </c>
      <c r="G452" s="62">
        <v>362.3</v>
      </c>
      <c r="H452" s="62">
        <v>0</v>
      </c>
      <c r="I452" s="62">
        <f t="shared" si="672"/>
        <v>0</v>
      </c>
      <c r="J452" s="62">
        <f t="shared" si="673"/>
        <v>0</v>
      </c>
      <c r="K452" s="62">
        <f t="shared" si="674"/>
        <v>0</v>
      </c>
      <c r="L452" s="62">
        <v>0</v>
      </c>
      <c r="M452" s="62">
        <f t="shared" si="675"/>
        <v>0</v>
      </c>
      <c r="N452" s="63" t="s">
        <v>1611</v>
      </c>
      <c r="O452" s="54"/>
      <c r="Z452" s="64">
        <f t="shared" si="676"/>
        <v>0</v>
      </c>
      <c r="AB452" s="64">
        <f t="shared" si="677"/>
        <v>0</v>
      </c>
      <c r="AC452" s="64">
        <f t="shared" si="678"/>
        <v>0</v>
      </c>
      <c r="AD452" s="64">
        <f t="shared" si="679"/>
        <v>0</v>
      </c>
      <c r="AE452" s="64">
        <f t="shared" si="680"/>
        <v>0</v>
      </c>
      <c r="AF452" s="64">
        <f t="shared" si="681"/>
        <v>0</v>
      </c>
      <c r="AG452" s="64">
        <f t="shared" si="682"/>
        <v>0</v>
      </c>
      <c r="AH452" s="64">
        <f t="shared" si="683"/>
        <v>0</v>
      </c>
      <c r="AI452" s="39" t="s">
        <v>522</v>
      </c>
      <c r="AJ452" s="62">
        <f t="shared" si="684"/>
        <v>0</v>
      </c>
      <c r="AK452" s="62">
        <f t="shared" si="685"/>
        <v>0</v>
      </c>
      <c r="AL452" s="62">
        <f t="shared" si="686"/>
        <v>0</v>
      </c>
      <c r="AN452" s="64">
        <v>21</v>
      </c>
      <c r="AO452" s="64">
        <f>H452*0</f>
        <v>0</v>
      </c>
      <c r="AP452" s="64">
        <f>H452*(1-0)</f>
        <v>0</v>
      </c>
      <c r="AQ452" s="65" t="s">
        <v>7</v>
      </c>
      <c r="AV452" s="64">
        <f t="shared" si="687"/>
        <v>0</v>
      </c>
      <c r="AW452" s="64">
        <f t="shared" si="688"/>
        <v>0</v>
      </c>
      <c r="AX452" s="64">
        <f t="shared" si="689"/>
        <v>0</v>
      </c>
      <c r="AY452" s="66" t="s">
        <v>1659</v>
      </c>
      <c r="AZ452" s="66" t="s">
        <v>1699</v>
      </c>
      <c r="BA452" s="39" t="s">
        <v>1719</v>
      </c>
      <c r="BC452" s="64">
        <f t="shared" si="690"/>
        <v>0</v>
      </c>
      <c r="BD452" s="64">
        <f t="shared" si="691"/>
        <v>0</v>
      </c>
      <c r="BE452" s="64">
        <v>0</v>
      </c>
      <c r="BF452" s="64">
        <f t="shared" si="692"/>
        <v>0</v>
      </c>
      <c r="BH452" s="62">
        <f t="shared" si="693"/>
        <v>0</v>
      </c>
      <c r="BI452" s="62">
        <f t="shared" si="694"/>
        <v>0</v>
      </c>
      <c r="BJ452" s="62">
        <f t="shared" si="695"/>
        <v>0</v>
      </c>
      <c r="BK452" s="62" t="s">
        <v>1725</v>
      </c>
      <c r="BL452" s="64">
        <v>59</v>
      </c>
    </row>
    <row r="453" spans="1:64" s="38" customFormat="1" ht="19.5" customHeight="1">
      <c r="A453" s="67" t="s">
        <v>383</v>
      </c>
      <c r="B453" s="68" t="s">
        <v>522</v>
      </c>
      <c r="C453" s="68" t="s">
        <v>907</v>
      </c>
      <c r="D453" s="144" t="s">
        <v>1446</v>
      </c>
      <c r="E453" s="145"/>
      <c r="F453" s="68" t="s">
        <v>1582</v>
      </c>
      <c r="G453" s="69">
        <v>365.923</v>
      </c>
      <c r="H453" s="69">
        <v>0</v>
      </c>
      <c r="I453" s="69">
        <f t="shared" si="672"/>
        <v>0</v>
      </c>
      <c r="J453" s="69">
        <f t="shared" si="673"/>
        <v>0</v>
      </c>
      <c r="K453" s="69">
        <f t="shared" si="674"/>
        <v>0</v>
      </c>
      <c r="L453" s="69">
        <v>0</v>
      </c>
      <c r="M453" s="69">
        <f t="shared" si="675"/>
        <v>0</v>
      </c>
      <c r="N453" s="70" t="s">
        <v>1611</v>
      </c>
      <c r="O453" s="54"/>
      <c r="Z453" s="64">
        <f t="shared" si="676"/>
        <v>0</v>
      </c>
      <c r="AB453" s="64">
        <f t="shared" si="677"/>
        <v>0</v>
      </c>
      <c r="AC453" s="64">
        <f t="shared" si="678"/>
        <v>0</v>
      </c>
      <c r="AD453" s="64">
        <f t="shared" si="679"/>
        <v>0</v>
      </c>
      <c r="AE453" s="64">
        <f t="shared" si="680"/>
        <v>0</v>
      </c>
      <c r="AF453" s="64">
        <f t="shared" si="681"/>
        <v>0</v>
      </c>
      <c r="AG453" s="64">
        <f t="shared" si="682"/>
        <v>0</v>
      </c>
      <c r="AH453" s="64">
        <f t="shared" si="683"/>
        <v>0</v>
      </c>
      <c r="AI453" s="39" t="s">
        <v>522</v>
      </c>
      <c r="AJ453" s="69">
        <f t="shared" si="684"/>
        <v>0</v>
      </c>
      <c r="AK453" s="69">
        <f t="shared" si="685"/>
        <v>0</v>
      </c>
      <c r="AL453" s="69">
        <f t="shared" si="686"/>
        <v>0</v>
      </c>
      <c r="AN453" s="64">
        <v>21</v>
      </c>
      <c r="AO453" s="64">
        <f>H453*1</f>
        <v>0</v>
      </c>
      <c r="AP453" s="64">
        <f>H453*(1-1)</f>
        <v>0</v>
      </c>
      <c r="AQ453" s="71" t="s">
        <v>7</v>
      </c>
      <c r="AV453" s="64">
        <f t="shared" si="687"/>
        <v>0</v>
      </c>
      <c r="AW453" s="64">
        <f t="shared" si="688"/>
        <v>0</v>
      </c>
      <c r="AX453" s="64">
        <f t="shared" si="689"/>
        <v>0</v>
      </c>
      <c r="AY453" s="66" t="s">
        <v>1659</v>
      </c>
      <c r="AZ453" s="66" t="s">
        <v>1699</v>
      </c>
      <c r="BA453" s="39" t="s">
        <v>1719</v>
      </c>
      <c r="BC453" s="64">
        <f t="shared" si="690"/>
        <v>0</v>
      </c>
      <c r="BD453" s="64">
        <f t="shared" si="691"/>
        <v>0</v>
      </c>
      <c r="BE453" s="64">
        <v>0</v>
      </c>
      <c r="BF453" s="64">
        <f t="shared" si="692"/>
        <v>0</v>
      </c>
      <c r="BH453" s="69">
        <f t="shared" si="693"/>
        <v>0</v>
      </c>
      <c r="BI453" s="69">
        <f t="shared" si="694"/>
        <v>0</v>
      </c>
      <c r="BJ453" s="69">
        <f t="shared" si="695"/>
        <v>0</v>
      </c>
      <c r="BK453" s="69" t="s">
        <v>1726</v>
      </c>
      <c r="BL453" s="64">
        <v>59</v>
      </c>
    </row>
    <row r="454" spans="1:64" s="38" customFormat="1" ht="19.5" customHeight="1">
      <c r="A454" s="60" t="s">
        <v>384</v>
      </c>
      <c r="B454" s="61" t="s">
        <v>522</v>
      </c>
      <c r="C454" s="61" t="s">
        <v>908</v>
      </c>
      <c r="D454" s="142" t="s">
        <v>1447</v>
      </c>
      <c r="E454" s="143"/>
      <c r="F454" s="61" t="s">
        <v>1582</v>
      </c>
      <c r="G454" s="62">
        <v>19</v>
      </c>
      <c r="H454" s="62">
        <v>0</v>
      </c>
      <c r="I454" s="62">
        <f t="shared" si="672"/>
        <v>0</v>
      </c>
      <c r="J454" s="62">
        <f t="shared" si="673"/>
        <v>0</v>
      </c>
      <c r="K454" s="62">
        <f t="shared" si="674"/>
        <v>0</v>
      </c>
      <c r="L454" s="62">
        <v>0</v>
      </c>
      <c r="M454" s="62">
        <f t="shared" si="675"/>
        <v>0</v>
      </c>
      <c r="N454" s="63" t="s">
        <v>1611</v>
      </c>
      <c r="O454" s="54"/>
      <c r="Z454" s="64">
        <f t="shared" si="676"/>
        <v>0</v>
      </c>
      <c r="AB454" s="64">
        <f t="shared" si="677"/>
        <v>0</v>
      </c>
      <c r="AC454" s="64">
        <f t="shared" si="678"/>
        <v>0</v>
      </c>
      <c r="AD454" s="64">
        <f t="shared" si="679"/>
        <v>0</v>
      </c>
      <c r="AE454" s="64">
        <f t="shared" si="680"/>
        <v>0</v>
      </c>
      <c r="AF454" s="64">
        <f t="shared" si="681"/>
        <v>0</v>
      </c>
      <c r="AG454" s="64">
        <f t="shared" si="682"/>
        <v>0</v>
      </c>
      <c r="AH454" s="64">
        <f t="shared" si="683"/>
        <v>0</v>
      </c>
      <c r="AI454" s="39" t="s">
        <v>522</v>
      </c>
      <c r="AJ454" s="62">
        <f t="shared" si="684"/>
        <v>0</v>
      </c>
      <c r="AK454" s="62">
        <f t="shared" si="685"/>
        <v>0</v>
      </c>
      <c r="AL454" s="62">
        <f t="shared" si="686"/>
        <v>0</v>
      </c>
      <c r="AN454" s="64">
        <v>21</v>
      </c>
      <c r="AO454" s="64">
        <f>H454*0</f>
        <v>0</v>
      </c>
      <c r="AP454" s="64">
        <f>H454*(1-0)</f>
        <v>0</v>
      </c>
      <c r="AQ454" s="65" t="s">
        <v>7</v>
      </c>
      <c r="AV454" s="64">
        <f t="shared" si="687"/>
        <v>0</v>
      </c>
      <c r="AW454" s="64">
        <f t="shared" si="688"/>
        <v>0</v>
      </c>
      <c r="AX454" s="64">
        <f t="shared" si="689"/>
        <v>0</v>
      </c>
      <c r="AY454" s="66" t="s">
        <v>1659</v>
      </c>
      <c r="AZ454" s="66" t="s">
        <v>1699</v>
      </c>
      <c r="BA454" s="39" t="s">
        <v>1719</v>
      </c>
      <c r="BC454" s="64">
        <f t="shared" si="690"/>
        <v>0</v>
      </c>
      <c r="BD454" s="64">
        <f t="shared" si="691"/>
        <v>0</v>
      </c>
      <c r="BE454" s="64">
        <v>0</v>
      </c>
      <c r="BF454" s="64">
        <f t="shared" si="692"/>
        <v>0</v>
      </c>
      <c r="BH454" s="62">
        <f t="shared" si="693"/>
        <v>0</v>
      </c>
      <c r="BI454" s="62">
        <f t="shared" si="694"/>
        <v>0</v>
      </c>
      <c r="BJ454" s="62">
        <f t="shared" si="695"/>
        <v>0</v>
      </c>
      <c r="BK454" s="62" t="s">
        <v>1725</v>
      </c>
      <c r="BL454" s="64">
        <v>59</v>
      </c>
    </row>
    <row r="455" spans="1:64" s="38" customFormat="1" ht="19.5" customHeight="1">
      <c r="A455" s="67" t="s">
        <v>385</v>
      </c>
      <c r="B455" s="68" t="s">
        <v>522</v>
      </c>
      <c r="C455" s="68" t="s">
        <v>909</v>
      </c>
      <c r="D455" s="144" t="s">
        <v>1448</v>
      </c>
      <c r="E455" s="145"/>
      <c r="F455" s="68" t="s">
        <v>1582</v>
      </c>
      <c r="G455" s="69">
        <v>11.22</v>
      </c>
      <c r="H455" s="69">
        <v>0</v>
      </c>
      <c r="I455" s="69">
        <f t="shared" si="672"/>
        <v>0</v>
      </c>
      <c r="J455" s="69">
        <f t="shared" si="673"/>
        <v>0</v>
      </c>
      <c r="K455" s="69">
        <f t="shared" si="674"/>
        <v>0</v>
      </c>
      <c r="L455" s="69">
        <v>0</v>
      </c>
      <c r="M455" s="69">
        <f t="shared" si="675"/>
        <v>0</v>
      </c>
      <c r="N455" s="70" t="s">
        <v>1611</v>
      </c>
      <c r="O455" s="54"/>
      <c r="Z455" s="64">
        <f t="shared" si="676"/>
        <v>0</v>
      </c>
      <c r="AB455" s="64">
        <f t="shared" si="677"/>
        <v>0</v>
      </c>
      <c r="AC455" s="64">
        <f t="shared" si="678"/>
        <v>0</v>
      </c>
      <c r="AD455" s="64">
        <f t="shared" si="679"/>
        <v>0</v>
      </c>
      <c r="AE455" s="64">
        <f t="shared" si="680"/>
        <v>0</v>
      </c>
      <c r="AF455" s="64">
        <f t="shared" si="681"/>
        <v>0</v>
      </c>
      <c r="AG455" s="64">
        <f t="shared" si="682"/>
        <v>0</v>
      </c>
      <c r="AH455" s="64">
        <f t="shared" si="683"/>
        <v>0</v>
      </c>
      <c r="AI455" s="39" t="s">
        <v>522</v>
      </c>
      <c r="AJ455" s="69">
        <f t="shared" si="684"/>
        <v>0</v>
      </c>
      <c r="AK455" s="69">
        <f t="shared" si="685"/>
        <v>0</v>
      </c>
      <c r="AL455" s="69">
        <f t="shared" si="686"/>
        <v>0</v>
      </c>
      <c r="AN455" s="64">
        <v>21</v>
      </c>
      <c r="AO455" s="64">
        <f>H455*1</f>
        <v>0</v>
      </c>
      <c r="AP455" s="64">
        <f>H455*(1-1)</f>
        <v>0</v>
      </c>
      <c r="AQ455" s="71" t="s">
        <v>7</v>
      </c>
      <c r="AV455" s="64">
        <f t="shared" si="687"/>
        <v>0</v>
      </c>
      <c r="AW455" s="64">
        <f t="shared" si="688"/>
        <v>0</v>
      </c>
      <c r="AX455" s="64">
        <f t="shared" si="689"/>
        <v>0</v>
      </c>
      <c r="AY455" s="66" t="s">
        <v>1659</v>
      </c>
      <c r="AZ455" s="66" t="s">
        <v>1699</v>
      </c>
      <c r="BA455" s="39" t="s">
        <v>1719</v>
      </c>
      <c r="BC455" s="64">
        <f t="shared" si="690"/>
        <v>0</v>
      </c>
      <c r="BD455" s="64">
        <f t="shared" si="691"/>
        <v>0</v>
      </c>
      <c r="BE455" s="64">
        <v>0</v>
      </c>
      <c r="BF455" s="64">
        <f t="shared" si="692"/>
        <v>0</v>
      </c>
      <c r="BH455" s="69">
        <f t="shared" si="693"/>
        <v>0</v>
      </c>
      <c r="BI455" s="69">
        <f t="shared" si="694"/>
        <v>0</v>
      </c>
      <c r="BJ455" s="69">
        <f t="shared" si="695"/>
        <v>0</v>
      </c>
      <c r="BK455" s="69" t="s">
        <v>1726</v>
      </c>
      <c r="BL455" s="64">
        <v>59</v>
      </c>
    </row>
    <row r="456" spans="1:64" s="38" customFormat="1" ht="19.5" customHeight="1">
      <c r="A456" s="60" t="s">
        <v>386</v>
      </c>
      <c r="B456" s="61" t="s">
        <v>522</v>
      </c>
      <c r="C456" s="61" t="s">
        <v>910</v>
      </c>
      <c r="D456" s="142" t="s">
        <v>1449</v>
      </c>
      <c r="E456" s="143"/>
      <c r="F456" s="61" t="s">
        <v>1582</v>
      </c>
      <c r="G456" s="62">
        <v>8.16</v>
      </c>
      <c r="H456" s="62">
        <v>0</v>
      </c>
      <c r="I456" s="62">
        <f t="shared" si="672"/>
        <v>0</v>
      </c>
      <c r="J456" s="62">
        <f t="shared" si="673"/>
        <v>0</v>
      </c>
      <c r="K456" s="62">
        <f t="shared" si="674"/>
        <v>0</v>
      </c>
      <c r="L456" s="62">
        <v>0</v>
      </c>
      <c r="M456" s="62">
        <f t="shared" si="675"/>
        <v>0</v>
      </c>
      <c r="N456" s="63" t="s">
        <v>1611</v>
      </c>
      <c r="O456" s="54"/>
      <c r="Z456" s="64">
        <f t="shared" si="676"/>
        <v>0</v>
      </c>
      <c r="AB456" s="64">
        <f t="shared" si="677"/>
        <v>0</v>
      </c>
      <c r="AC456" s="64">
        <f t="shared" si="678"/>
        <v>0</v>
      </c>
      <c r="AD456" s="64">
        <f t="shared" si="679"/>
        <v>0</v>
      </c>
      <c r="AE456" s="64">
        <f t="shared" si="680"/>
        <v>0</v>
      </c>
      <c r="AF456" s="64">
        <f t="shared" si="681"/>
        <v>0</v>
      </c>
      <c r="AG456" s="64">
        <f t="shared" si="682"/>
        <v>0</v>
      </c>
      <c r="AH456" s="64">
        <f t="shared" si="683"/>
        <v>0</v>
      </c>
      <c r="AI456" s="39" t="s">
        <v>522</v>
      </c>
      <c r="AJ456" s="62">
        <f t="shared" si="684"/>
        <v>0</v>
      </c>
      <c r="AK456" s="62">
        <f t="shared" si="685"/>
        <v>0</v>
      </c>
      <c r="AL456" s="62">
        <f t="shared" si="686"/>
        <v>0</v>
      </c>
      <c r="AN456" s="64">
        <v>21</v>
      </c>
      <c r="AO456" s="64">
        <f>H456*0</f>
        <v>0</v>
      </c>
      <c r="AP456" s="64">
        <f>H456*(1-0)</f>
        <v>0</v>
      </c>
      <c r="AQ456" s="65" t="s">
        <v>7</v>
      </c>
      <c r="AV456" s="64">
        <f t="shared" si="687"/>
        <v>0</v>
      </c>
      <c r="AW456" s="64">
        <f t="shared" si="688"/>
        <v>0</v>
      </c>
      <c r="AX456" s="64">
        <f t="shared" si="689"/>
        <v>0</v>
      </c>
      <c r="AY456" s="66" t="s">
        <v>1659</v>
      </c>
      <c r="AZ456" s="66" t="s">
        <v>1699</v>
      </c>
      <c r="BA456" s="39" t="s">
        <v>1719</v>
      </c>
      <c r="BC456" s="64">
        <f t="shared" si="690"/>
        <v>0</v>
      </c>
      <c r="BD456" s="64">
        <f t="shared" si="691"/>
        <v>0</v>
      </c>
      <c r="BE456" s="64">
        <v>0</v>
      </c>
      <c r="BF456" s="64">
        <f t="shared" si="692"/>
        <v>0</v>
      </c>
      <c r="BH456" s="62">
        <f t="shared" si="693"/>
        <v>0</v>
      </c>
      <c r="BI456" s="62">
        <f t="shared" si="694"/>
        <v>0</v>
      </c>
      <c r="BJ456" s="62">
        <f t="shared" si="695"/>
        <v>0</v>
      </c>
      <c r="BK456" s="62" t="s">
        <v>1725</v>
      </c>
      <c r="BL456" s="64">
        <v>59</v>
      </c>
    </row>
    <row r="457" spans="1:64" s="38" customFormat="1" ht="19.5" customHeight="1">
      <c r="A457" s="60" t="s">
        <v>387</v>
      </c>
      <c r="B457" s="61" t="s">
        <v>522</v>
      </c>
      <c r="C457" s="61" t="s">
        <v>911</v>
      </c>
      <c r="D457" s="142" t="s">
        <v>1450</v>
      </c>
      <c r="E457" s="143"/>
      <c r="F457" s="61" t="s">
        <v>1582</v>
      </c>
      <c r="G457" s="62">
        <v>26.5</v>
      </c>
      <c r="H457" s="62">
        <v>0</v>
      </c>
      <c r="I457" s="62">
        <f t="shared" si="672"/>
        <v>0</v>
      </c>
      <c r="J457" s="62">
        <f t="shared" si="673"/>
        <v>0</v>
      </c>
      <c r="K457" s="62">
        <f t="shared" si="674"/>
        <v>0</v>
      </c>
      <c r="L457" s="62">
        <v>0</v>
      </c>
      <c r="M457" s="62">
        <f t="shared" si="675"/>
        <v>0</v>
      </c>
      <c r="N457" s="63" t="s">
        <v>1611</v>
      </c>
      <c r="O457" s="54"/>
      <c r="Z457" s="64">
        <f t="shared" si="676"/>
        <v>0</v>
      </c>
      <c r="AB457" s="64">
        <f t="shared" si="677"/>
        <v>0</v>
      </c>
      <c r="AC457" s="64">
        <f t="shared" si="678"/>
        <v>0</v>
      </c>
      <c r="AD457" s="64">
        <f t="shared" si="679"/>
        <v>0</v>
      </c>
      <c r="AE457" s="64">
        <f t="shared" si="680"/>
        <v>0</v>
      </c>
      <c r="AF457" s="64">
        <f t="shared" si="681"/>
        <v>0</v>
      </c>
      <c r="AG457" s="64">
        <f t="shared" si="682"/>
        <v>0</v>
      </c>
      <c r="AH457" s="64">
        <f t="shared" si="683"/>
        <v>0</v>
      </c>
      <c r="AI457" s="39" t="s">
        <v>522</v>
      </c>
      <c r="AJ457" s="62">
        <f t="shared" si="684"/>
        <v>0</v>
      </c>
      <c r="AK457" s="62">
        <f t="shared" si="685"/>
        <v>0</v>
      </c>
      <c r="AL457" s="62">
        <f t="shared" si="686"/>
        <v>0</v>
      </c>
      <c r="AN457" s="64">
        <v>21</v>
      </c>
      <c r="AO457" s="64">
        <f>H457*0</f>
        <v>0</v>
      </c>
      <c r="AP457" s="64">
        <f>H457*(1-0)</f>
        <v>0</v>
      </c>
      <c r="AQ457" s="65" t="s">
        <v>7</v>
      </c>
      <c r="AV457" s="64">
        <f t="shared" si="687"/>
        <v>0</v>
      </c>
      <c r="AW457" s="64">
        <f t="shared" si="688"/>
        <v>0</v>
      </c>
      <c r="AX457" s="64">
        <f t="shared" si="689"/>
        <v>0</v>
      </c>
      <c r="AY457" s="66" t="s">
        <v>1659</v>
      </c>
      <c r="AZ457" s="66" t="s">
        <v>1699</v>
      </c>
      <c r="BA457" s="39" t="s">
        <v>1719</v>
      </c>
      <c r="BC457" s="64">
        <f t="shared" si="690"/>
        <v>0</v>
      </c>
      <c r="BD457" s="64">
        <f t="shared" si="691"/>
        <v>0</v>
      </c>
      <c r="BE457" s="64">
        <v>0</v>
      </c>
      <c r="BF457" s="64">
        <f t="shared" si="692"/>
        <v>0</v>
      </c>
      <c r="BH457" s="62">
        <f t="shared" si="693"/>
        <v>0</v>
      </c>
      <c r="BI457" s="62">
        <f t="shared" si="694"/>
        <v>0</v>
      </c>
      <c r="BJ457" s="62">
        <f t="shared" si="695"/>
        <v>0</v>
      </c>
      <c r="BK457" s="62" t="s">
        <v>1725</v>
      </c>
      <c r="BL457" s="64">
        <v>59</v>
      </c>
    </row>
    <row r="458" spans="1:64" s="38" customFormat="1" ht="19.5" customHeight="1">
      <c r="A458" s="67" t="s">
        <v>388</v>
      </c>
      <c r="B458" s="68" t="s">
        <v>522</v>
      </c>
      <c r="C458" s="68" t="s">
        <v>909</v>
      </c>
      <c r="D458" s="144" t="s">
        <v>1448</v>
      </c>
      <c r="E458" s="145"/>
      <c r="F458" s="68" t="s">
        <v>1582</v>
      </c>
      <c r="G458" s="69">
        <v>26.765</v>
      </c>
      <c r="H458" s="69">
        <v>0</v>
      </c>
      <c r="I458" s="69">
        <f t="shared" si="672"/>
        <v>0</v>
      </c>
      <c r="J458" s="69">
        <f t="shared" si="673"/>
        <v>0</v>
      </c>
      <c r="K458" s="69">
        <f t="shared" si="674"/>
        <v>0</v>
      </c>
      <c r="L458" s="69">
        <v>0</v>
      </c>
      <c r="M458" s="69">
        <f t="shared" si="675"/>
        <v>0</v>
      </c>
      <c r="N458" s="70" t="s">
        <v>1611</v>
      </c>
      <c r="O458" s="54"/>
      <c r="Z458" s="64">
        <f t="shared" si="676"/>
        <v>0</v>
      </c>
      <c r="AB458" s="64">
        <f t="shared" si="677"/>
        <v>0</v>
      </c>
      <c r="AC458" s="64">
        <f t="shared" si="678"/>
        <v>0</v>
      </c>
      <c r="AD458" s="64">
        <f t="shared" si="679"/>
        <v>0</v>
      </c>
      <c r="AE458" s="64">
        <f t="shared" si="680"/>
        <v>0</v>
      </c>
      <c r="AF458" s="64">
        <f t="shared" si="681"/>
        <v>0</v>
      </c>
      <c r="AG458" s="64">
        <f t="shared" si="682"/>
        <v>0</v>
      </c>
      <c r="AH458" s="64">
        <f t="shared" si="683"/>
        <v>0</v>
      </c>
      <c r="AI458" s="39" t="s">
        <v>522</v>
      </c>
      <c r="AJ458" s="69">
        <f t="shared" si="684"/>
        <v>0</v>
      </c>
      <c r="AK458" s="69">
        <f t="shared" si="685"/>
        <v>0</v>
      </c>
      <c r="AL458" s="69">
        <f t="shared" si="686"/>
        <v>0</v>
      </c>
      <c r="AN458" s="64">
        <v>21</v>
      </c>
      <c r="AO458" s="64">
        <f>H458*1</f>
        <v>0</v>
      </c>
      <c r="AP458" s="64">
        <f>H458*(1-1)</f>
        <v>0</v>
      </c>
      <c r="AQ458" s="71" t="s">
        <v>7</v>
      </c>
      <c r="AV458" s="64">
        <f t="shared" si="687"/>
        <v>0</v>
      </c>
      <c r="AW458" s="64">
        <f t="shared" si="688"/>
        <v>0</v>
      </c>
      <c r="AX458" s="64">
        <f t="shared" si="689"/>
        <v>0</v>
      </c>
      <c r="AY458" s="66" t="s">
        <v>1659</v>
      </c>
      <c r="AZ458" s="66" t="s">
        <v>1699</v>
      </c>
      <c r="BA458" s="39" t="s">
        <v>1719</v>
      </c>
      <c r="BC458" s="64">
        <f t="shared" si="690"/>
        <v>0</v>
      </c>
      <c r="BD458" s="64">
        <f t="shared" si="691"/>
        <v>0</v>
      </c>
      <c r="BE458" s="64">
        <v>0</v>
      </c>
      <c r="BF458" s="64">
        <f t="shared" si="692"/>
        <v>0</v>
      </c>
      <c r="BH458" s="69">
        <f t="shared" si="693"/>
        <v>0</v>
      </c>
      <c r="BI458" s="69">
        <f t="shared" si="694"/>
        <v>0</v>
      </c>
      <c r="BJ458" s="69">
        <f t="shared" si="695"/>
        <v>0</v>
      </c>
      <c r="BK458" s="69" t="s">
        <v>1726</v>
      </c>
      <c r="BL458" s="64">
        <v>59</v>
      </c>
    </row>
    <row r="459" spans="1:47" s="38" customFormat="1" ht="19.5" customHeight="1">
      <c r="A459" s="55"/>
      <c r="B459" s="56" t="s">
        <v>522</v>
      </c>
      <c r="C459" s="56" t="s">
        <v>69</v>
      </c>
      <c r="D459" s="140" t="s">
        <v>1059</v>
      </c>
      <c r="E459" s="141"/>
      <c r="F459" s="57" t="s">
        <v>6</v>
      </c>
      <c r="G459" s="57" t="s">
        <v>6</v>
      </c>
      <c r="H459" s="57" t="s">
        <v>6</v>
      </c>
      <c r="I459" s="58">
        <f>SUM(I460:I461)</f>
        <v>0</v>
      </c>
      <c r="J459" s="58">
        <f>SUM(J460:J461)</f>
        <v>0</v>
      </c>
      <c r="K459" s="58">
        <f>SUM(K460:K461)</f>
        <v>0</v>
      </c>
      <c r="L459" s="39"/>
      <c r="M459" s="58">
        <f>SUM(M460:M461)</f>
        <v>0</v>
      </c>
      <c r="N459" s="59"/>
      <c r="O459" s="54"/>
      <c r="AI459" s="39" t="s">
        <v>522</v>
      </c>
      <c r="AS459" s="58">
        <f>SUM(AJ460:AJ461)</f>
        <v>0</v>
      </c>
      <c r="AT459" s="58">
        <f>SUM(AK460:AK461)</f>
        <v>0</v>
      </c>
      <c r="AU459" s="58">
        <f>SUM(AL460:AL461)</f>
        <v>0</v>
      </c>
    </row>
    <row r="460" spans="1:64" s="38" customFormat="1" ht="19.5" customHeight="1">
      <c r="A460" s="60" t="s">
        <v>389</v>
      </c>
      <c r="B460" s="61" t="s">
        <v>522</v>
      </c>
      <c r="C460" s="61" t="s">
        <v>912</v>
      </c>
      <c r="D460" s="142" t="s">
        <v>1451</v>
      </c>
      <c r="E460" s="143"/>
      <c r="F460" s="61" t="s">
        <v>1581</v>
      </c>
      <c r="G460" s="62">
        <v>1.8</v>
      </c>
      <c r="H460" s="62">
        <v>0</v>
      </c>
      <c r="I460" s="62">
        <f>G460*AO460</f>
        <v>0</v>
      </c>
      <c r="J460" s="62">
        <f>G460*AP460</f>
        <v>0</v>
      </c>
      <c r="K460" s="62">
        <f>G460*H460</f>
        <v>0</v>
      </c>
      <c r="L460" s="62">
        <v>0</v>
      </c>
      <c r="M460" s="62">
        <f>G460*L460</f>
        <v>0</v>
      </c>
      <c r="N460" s="63" t="s">
        <v>1611</v>
      </c>
      <c r="O460" s="54"/>
      <c r="Z460" s="64">
        <f>IF(AQ460="5",BJ460,0)</f>
        <v>0</v>
      </c>
      <c r="AB460" s="64">
        <f>IF(AQ460="1",BH460,0)</f>
        <v>0</v>
      </c>
      <c r="AC460" s="64">
        <f>IF(AQ460="1",BI460,0)</f>
        <v>0</v>
      </c>
      <c r="AD460" s="64">
        <f>IF(AQ460="7",BH460,0)</f>
        <v>0</v>
      </c>
      <c r="AE460" s="64">
        <f>IF(AQ460="7",BI460,0)</f>
        <v>0</v>
      </c>
      <c r="AF460" s="64">
        <f>IF(AQ460="2",BH460,0)</f>
        <v>0</v>
      </c>
      <c r="AG460" s="64">
        <f>IF(AQ460="2",BI460,0)</f>
        <v>0</v>
      </c>
      <c r="AH460" s="64">
        <f>IF(AQ460="0",BJ460,0)</f>
        <v>0</v>
      </c>
      <c r="AI460" s="39" t="s">
        <v>522</v>
      </c>
      <c r="AJ460" s="62">
        <f>IF(AN460=0,K460,0)</f>
        <v>0</v>
      </c>
      <c r="AK460" s="62">
        <f>IF(AN460=15,K460,0)</f>
        <v>0</v>
      </c>
      <c r="AL460" s="62">
        <f>IF(AN460=21,K460,0)</f>
        <v>0</v>
      </c>
      <c r="AN460" s="64">
        <v>21</v>
      </c>
      <c r="AO460" s="64">
        <f>H460*0</f>
        <v>0</v>
      </c>
      <c r="AP460" s="64">
        <f>H460*(1-0)</f>
        <v>0</v>
      </c>
      <c r="AQ460" s="65" t="s">
        <v>7</v>
      </c>
      <c r="AV460" s="64">
        <f>AW460+AX460</f>
        <v>0</v>
      </c>
      <c r="AW460" s="64">
        <f>G460*AO460</f>
        <v>0</v>
      </c>
      <c r="AX460" s="64">
        <f>G460*AP460</f>
        <v>0</v>
      </c>
      <c r="AY460" s="66" t="s">
        <v>1624</v>
      </c>
      <c r="AZ460" s="66" t="s">
        <v>1700</v>
      </c>
      <c r="BA460" s="39" t="s">
        <v>1719</v>
      </c>
      <c r="BC460" s="64">
        <f>AW460+AX460</f>
        <v>0</v>
      </c>
      <c r="BD460" s="64">
        <f>H460/(100-BE460)*100</f>
        <v>0</v>
      </c>
      <c r="BE460" s="64">
        <v>0</v>
      </c>
      <c r="BF460" s="64">
        <f>M460</f>
        <v>0</v>
      </c>
      <c r="BH460" s="62">
        <f>G460*AO460</f>
        <v>0</v>
      </c>
      <c r="BI460" s="62">
        <f>G460*AP460</f>
        <v>0</v>
      </c>
      <c r="BJ460" s="62">
        <f>G460*H460</f>
        <v>0</v>
      </c>
      <c r="BK460" s="62" t="s">
        <v>1725</v>
      </c>
      <c r="BL460" s="64">
        <v>63</v>
      </c>
    </row>
    <row r="461" spans="1:64" s="38" customFormat="1" ht="19.5" customHeight="1">
      <c r="A461" s="60" t="s">
        <v>390</v>
      </c>
      <c r="B461" s="61" t="s">
        <v>522</v>
      </c>
      <c r="C461" s="61" t="s">
        <v>913</v>
      </c>
      <c r="D461" s="142" t="s">
        <v>1452</v>
      </c>
      <c r="E461" s="143"/>
      <c r="F461" s="61" t="s">
        <v>1582</v>
      </c>
      <c r="G461" s="62">
        <v>0.5</v>
      </c>
      <c r="H461" s="62">
        <v>0</v>
      </c>
      <c r="I461" s="62">
        <f>G461*AO461</f>
        <v>0</v>
      </c>
      <c r="J461" s="62">
        <f>G461*AP461</f>
        <v>0</v>
      </c>
      <c r="K461" s="62">
        <f>G461*H461</f>
        <v>0</v>
      </c>
      <c r="L461" s="62">
        <v>0</v>
      </c>
      <c r="M461" s="62">
        <f>G461*L461</f>
        <v>0</v>
      </c>
      <c r="N461" s="63" t="s">
        <v>1611</v>
      </c>
      <c r="O461" s="54"/>
      <c r="Z461" s="64">
        <f>IF(AQ461="5",BJ461,0)</f>
        <v>0</v>
      </c>
      <c r="AB461" s="64">
        <f>IF(AQ461="1",BH461,0)</f>
        <v>0</v>
      </c>
      <c r="AC461" s="64">
        <f>IF(AQ461="1",BI461,0)</f>
        <v>0</v>
      </c>
      <c r="AD461" s="64">
        <f>IF(AQ461="7",BH461,0)</f>
        <v>0</v>
      </c>
      <c r="AE461" s="64">
        <f>IF(AQ461="7",BI461,0)</f>
        <v>0</v>
      </c>
      <c r="AF461" s="64">
        <f>IF(AQ461="2",BH461,0)</f>
        <v>0</v>
      </c>
      <c r="AG461" s="64">
        <f>IF(AQ461="2",BI461,0)</f>
        <v>0</v>
      </c>
      <c r="AH461" s="64">
        <f>IF(AQ461="0",BJ461,0)</f>
        <v>0</v>
      </c>
      <c r="AI461" s="39" t="s">
        <v>522</v>
      </c>
      <c r="AJ461" s="62">
        <f>IF(AN461=0,K461,0)</f>
        <v>0</v>
      </c>
      <c r="AK461" s="62">
        <f>IF(AN461=15,K461,0)</f>
        <v>0</v>
      </c>
      <c r="AL461" s="62">
        <f>IF(AN461=21,K461,0)</f>
        <v>0</v>
      </c>
      <c r="AN461" s="64">
        <v>21</v>
      </c>
      <c r="AO461" s="64">
        <f>H461*0</f>
        <v>0</v>
      </c>
      <c r="AP461" s="64">
        <f>H461*(1-0)</f>
        <v>0</v>
      </c>
      <c r="AQ461" s="65" t="s">
        <v>7</v>
      </c>
      <c r="AV461" s="64">
        <f>AW461+AX461</f>
        <v>0</v>
      </c>
      <c r="AW461" s="64">
        <f>G461*AO461</f>
        <v>0</v>
      </c>
      <c r="AX461" s="64">
        <f>G461*AP461</f>
        <v>0</v>
      </c>
      <c r="AY461" s="66" t="s">
        <v>1624</v>
      </c>
      <c r="AZ461" s="66" t="s">
        <v>1700</v>
      </c>
      <c r="BA461" s="39" t="s">
        <v>1719</v>
      </c>
      <c r="BC461" s="64">
        <f>AW461+AX461</f>
        <v>0</v>
      </c>
      <c r="BD461" s="64">
        <f>H461/(100-BE461)*100</f>
        <v>0</v>
      </c>
      <c r="BE461" s="64">
        <v>0</v>
      </c>
      <c r="BF461" s="64">
        <f>M461</f>
        <v>0</v>
      </c>
      <c r="BH461" s="62">
        <f>G461*AO461</f>
        <v>0</v>
      </c>
      <c r="BI461" s="62">
        <f>G461*AP461</f>
        <v>0</v>
      </c>
      <c r="BJ461" s="62">
        <f>G461*H461</f>
        <v>0</v>
      </c>
      <c r="BK461" s="62" t="s">
        <v>1725</v>
      </c>
      <c r="BL461" s="64">
        <v>63</v>
      </c>
    </row>
    <row r="462" spans="1:47" s="38" customFormat="1" ht="19.5" customHeight="1">
      <c r="A462" s="55"/>
      <c r="B462" s="56" t="s">
        <v>522</v>
      </c>
      <c r="C462" s="56" t="s">
        <v>95</v>
      </c>
      <c r="D462" s="140" t="s">
        <v>1341</v>
      </c>
      <c r="E462" s="141"/>
      <c r="F462" s="57" t="s">
        <v>6</v>
      </c>
      <c r="G462" s="57" t="s">
        <v>6</v>
      </c>
      <c r="H462" s="57" t="s">
        <v>6</v>
      </c>
      <c r="I462" s="58">
        <f>SUM(I463:I463)</f>
        <v>0</v>
      </c>
      <c r="J462" s="58">
        <f>SUM(J463:J463)</f>
        <v>0</v>
      </c>
      <c r="K462" s="58">
        <f>SUM(K463:K463)</f>
        <v>0</v>
      </c>
      <c r="L462" s="39"/>
      <c r="M462" s="58">
        <f>SUM(M463:M463)</f>
        <v>0</v>
      </c>
      <c r="N462" s="59"/>
      <c r="O462" s="54"/>
      <c r="AI462" s="39" t="s">
        <v>522</v>
      </c>
      <c r="AS462" s="58">
        <f>SUM(AJ463:AJ463)</f>
        <v>0</v>
      </c>
      <c r="AT462" s="58">
        <f>SUM(AK463:AK463)</f>
        <v>0</v>
      </c>
      <c r="AU462" s="58">
        <f>SUM(AL463:AL463)</f>
        <v>0</v>
      </c>
    </row>
    <row r="463" spans="1:64" s="38" customFormat="1" ht="19.5" customHeight="1">
      <c r="A463" s="60" t="s">
        <v>391</v>
      </c>
      <c r="B463" s="61" t="s">
        <v>522</v>
      </c>
      <c r="C463" s="61" t="s">
        <v>914</v>
      </c>
      <c r="D463" s="142" t="s">
        <v>1453</v>
      </c>
      <c r="E463" s="143"/>
      <c r="F463" s="61" t="s">
        <v>1583</v>
      </c>
      <c r="G463" s="62">
        <v>1</v>
      </c>
      <c r="H463" s="62">
        <v>0</v>
      </c>
      <c r="I463" s="62">
        <f>G463*AO463</f>
        <v>0</v>
      </c>
      <c r="J463" s="62">
        <f>G463*AP463</f>
        <v>0</v>
      </c>
      <c r="K463" s="62">
        <f>G463*H463</f>
        <v>0</v>
      </c>
      <c r="L463" s="62">
        <v>0</v>
      </c>
      <c r="M463" s="62">
        <f>G463*L463</f>
        <v>0</v>
      </c>
      <c r="N463" s="63" t="s">
        <v>1611</v>
      </c>
      <c r="O463" s="54"/>
      <c r="Z463" s="64">
        <f>IF(AQ463="5",BJ463,0)</f>
        <v>0</v>
      </c>
      <c r="AB463" s="64">
        <f>IF(AQ463="1",BH463,0)</f>
        <v>0</v>
      </c>
      <c r="AC463" s="64">
        <f>IF(AQ463="1",BI463,0)</f>
        <v>0</v>
      </c>
      <c r="AD463" s="64">
        <f>IF(AQ463="7",BH463,0)</f>
        <v>0</v>
      </c>
      <c r="AE463" s="64">
        <f>IF(AQ463="7",BI463,0)</f>
        <v>0</v>
      </c>
      <c r="AF463" s="64">
        <f>IF(AQ463="2",BH463,0)</f>
        <v>0</v>
      </c>
      <c r="AG463" s="64">
        <f>IF(AQ463="2",BI463,0)</f>
        <v>0</v>
      </c>
      <c r="AH463" s="64">
        <f>IF(AQ463="0",BJ463,0)</f>
        <v>0</v>
      </c>
      <c r="AI463" s="39" t="s">
        <v>522</v>
      </c>
      <c r="AJ463" s="62">
        <f>IF(AN463=0,K463,0)</f>
        <v>0</v>
      </c>
      <c r="AK463" s="62">
        <f>IF(AN463=15,K463,0)</f>
        <v>0</v>
      </c>
      <c r="AL463" s="62">
        <f>IF(AN463=21,K463,0)</f>
        <v>0</v>
      </c>
      <c r="AN463" s="64">
        <v>21</v>
      </c>
      <c r="AO463" s="64">
        <f>H463*0</f>
        <v>0</v>
      </c>
      <c r="AP463" s="64">
        <f>H463*(1-0)</f>
        <v>0</v>
      </c>
      <c r="AQ463" s="65" t="s">
        <v>7</v>
      </c>
      <c r="AV463" s="64">
        <f>AW463+AX463</f>
        <v>0</v>
      </c>
      <c r="AW463" s="64">
        <f>G463*AO463</f>
        <v>0</v>
      </c>
      <c r="AX463" s="64">
        <f>G463*AP463</f>
        <v>0</v>
      </c>
      <c r="AY463" s="66" t="s">
        <v>1661</v>
      </c>
      <c r="AZ463" s="66" t="s">
        <v>1701</v>
      </c>
      <c r="BA463" s="39" t="s">
        <v>1719</v>
      </c>
      <c r="BC463" s="64">
        <f>AW463+AX463</f>
        <v>0</v>
      </c>
      <c r="BD463" s="64">
        <f>H463/(100-BE463)*100</f>
        <v>0</v>
      </c>
      <c r="BE463" s="64">
        <v>0</v>
      </c>
      <c r="BF463" s="64">
        <f>M463</f>
        <v>0</v>
      </c>
      <c r="BH463" s="62">
        <f>G463*AO463</f>
        <v>0</v>
      </c>
      <c r="BI463" s="62">
        <f>G463*AP463</f>
        <v>0</v>
      </c>
      <c r="BJ463" s="62">
        <f>G463*H463</f>
        <v>0</v>
      </c>
      <c r="BK463" s="62" t="s">
        <v>1725</v>
      </c>
      <c r="BL463" s="64">
        <v>89</v>
      </c>
    </row>
    <row r="464" spans="1:47" s="38" customFormat="1" ht="19.5" customHeight="1">
      <c r="A464" s="55"/>
      <c r="B464" s="56" t="s">
        <v>522</v>
      </c>
      <c r="C464" s="56" t="s">
        <v>15</v>
      </c>
      <c r="D464" s="140" t="s">
        <v>1454</v>
      </c>
      <c r="E464" s="141"/>
      <c r="F464" s="57" t="s">
        <v>6</v>
      </c>
      <c r="G464" s="57" t="s">
        <v>6</v>
      </c>
      <c r="H464" s="57" t="s">
        <v>6</v>
      </c>
      <c r="I464" s="58">
        <f>SUM(I465:I473)</f>
        <v>0</v>
      </c>
      <c r="J464" s="58">
        <f>SUM(J465:J473)</f>
        <v>0</v>
      </c>
      <c r="K464" s="58">
        <f>SUM(K465:K473)</f>
        <v>0</v>
      </c>
      <c r="L464" s="39"/>
      <c r="M464" s="58">
        <f>SUM(M465:M473)</f>
        <v>0</v>
      </c>
      <c r="N464" s="59"/>
      <c r="O464" s="54"/>
      <c r="AI464" s="39" t="s">
        <v>522</v>
      </c>
      <c r="AS464" s="58">
        <f>SUM(AJ465:AJ473)</f>
        <v>0</v>
      </c>
      <c r="AT464" s="58">
        <f>SUM(AK465:AK473)</f>
        <v>0</v>
      </c>
      <c r="AU464" s="58">
        <f>SUM(AL465:AL473)</f>
        <v>0</v>
      </c>
    </row>
    <row r="465" spans="1:64" s="38" customFormat="1" ht="19.5" customHeight="1">
      <c r="A465" s="60" t="s">
        <v>392</v>
      </c>
      <c r="B465" s="61" t="s">
        <v>522</v>
      </c>
      <c r="C465" s="61" t="s">
        <v>915</v>
      </c>
      <c r="D465" s="142" t="s">
        <v>1455</v>
      </c>
      <c r="E465" s="143"/>
      <c r="F465" s="61" t="s">
        <v>1587</v>
      </c>
      <c r="G465" s="62">
        <v>1</v>
      </c>
      <c r="H465" s="62">
        <v>0</v>
      </c>
      <c r="I465" s="62">
        <f aca="true" t="shared" si="696" ref="I465:I473">G465*AO465</f>
        <v>0</v>
      </c>
      <c r="J465" s="62">
        <f aca="true" t="shared" si="697" ref="J465:J473">G465*AP465</f>
        <v>0</v>
      </c>
      <c r="K465" s="62">
        <f aca="true" t="shared" si="698" ref="K465:K473">G465*H465</f>
        <v>0</v>
      </c>
      <c r="L465" s="62">
        <v>0</v>
      </c>
      <c r="M465" s="62">
        <f aca="true" t="shared" si="699" ref="M465:M473">G465*L465</f>
        <v>0</v>
      </c>
      <c r="N465" s="63" t="s">
        <v>1611</v>
      </c>
      <c r="O465" s="54"/>
      <c r="Z465" s="64">
        <f aca="true" t="shared" si="700" ref="Z465:Z473">IF(AQ465="5",BJ465,0)</f>
        <v>0</v>
      </c>
      <c r="AB465" s="64">
        <f aca="true" t="shared" si="701" ref="AB465:AB473">IF(AQ465="1",BH465,0)</f>
        <v>0</v>
      </c>
      <c r="AC465" s="64">
        <f aca="true" t="shared" si="702" ref="AC465:AC473">IF(AQ465="1",BI465,0)</f>
        <v>0</v>
      </c>
      <c r="AD465" s="64">
        <f aca="true" t="shared" si="703" ref="AD465:AD473">IF(AQ465="7",BH465,0)</f>
        <v>0</v>
      </c>
      <c r="AE465" s="64">
        <f aca="true" t="shared" si="704" ref="AE465:AE473">IF(AQ465="7",BI465,0)</f>
        <v>0</v>
      </c>
      <c r="AF465" s="64">
        <f aca="true" t="shared" si="705" ref="AF465:AF473">IF(AQ465="2",BH465,0)</f>
        <v>0</v>
      </c>
      <c r="AG465" s="64">
        <f aca="true" t="shared" si="706" ref="AG465:AG473">IF(AQ465="2",BI465,0)</f>
        <v>0</v>
      </c>
      <c r="AH465" s="64">
        <f aca="true" t="shared" si="707" ref="AH465:AH473">IF(AQ465="0",BJ465,0)</f>
        <v>0</v>
      </c>
      <c r="AI465" s="39" t="s">
        <v>522</v>
      </c>
      <c r="AJ465" s="62">
        <f aca="true" t="shared" si="708" ref="AJ465:AJ473">IF(AN465=0,K465,0)</f>
        <v>0</v>
      </c>
      <c r="AK465" s="62">
        <f aca="true" t="shared" si="709" ref="AK465:AK473">IF(AN465=15,K465,0)</f>
        <v>0</v>
      </c>
      <c r="AL465" s="62">
        <f aca="true" t="shared" si="710" ref="AL465:AL473">IF(AN465=21,K465,0)</f>
        <v>0</v>
      </c>
      <c r="AN465" s="64">
        <v>21</v>
      </c>
      <c r="AO465" s="64">
        <f aca="true" t="shared" si="711" ref="AO465:AO473">H465*0</f>
        <v>0</v>
      </c>
      <c r="AP465" s="64">
        <f aca="true" t="shared" si="712" ref="AP465:AP473">H465*(1-0)</f>
        <v>0</v>
      </c>
      <c r="AQ465" s="65" t="s">
        <v>7</v>
      </c>
      <c r="AV465" s="64">
        <f aca="true" t="shared" si="713" ref="AV465:AV473">AW465+AX465</f>
        <v>0</v>
      </c>
      <c r="AW465" s="64">
        <f aca="true" t="shared" si="714" ref="AW465:AW473">G465*AO465</f>
        <v>0</v>
      </c>
      <c r="AX465" s="64">
        <f aca="true" t="shared" si="715" ref="AX465:AX473">G465*AP465</f>
        <v>0</v>
      </c>
      <c r="AY465" s="66" t="s">
        <v>1668</v>
      </c>
      <c r="AZ465" s="66" t="s">
        <v>1702</v>
      </c>
      <c r="BA465" s="39" t="s">
        <v>1719</v>
      </c>
      <c r="BC465" s="64">
        <f aca="true" t="shared" si="716" ref="BC465:BC473">AW465+AX465</f>
        <v>0</v>
      </c>
      <c r="BD465" s="64">
        <f aca="true" t="shared" si="717" ref="BD465:BD473">H465/(100-BE465)*100</f>
        <v>0</v>
      </c>
      <c r="BE465" s="64">
        <v>0</v>
      </c>
      <c r="BF465" s="64">
        <f aca="true" t="shared" si="718" ref="BF465:BF473">M465</f>
        <v>0</v>
      </c>
      <c r="BH465" s="62">
        <f aca="true" t="shared" si="719" ref="BH465:BH473">G465*AO465</f>
        <v>0</v>
      </c>
      <c r="BI465" s="62">
        <f aca="true" t="shared" si="720" ref="BI465:BI473">G465*AP465</f>
        <v>0</v>
      </c>
      <c r="BJ465" s="62">
        <f aca="true" t="shared" si="721" ref="BJ465:BJ473">G465*H465</f>
        <v>0</v>
      </c>
      <c r="BK465" s="62" t="s">
        <v>1725</v>
      </c>
      <c r="BL465" s="64">
        <v>9</v>
      </c>
    </row>
    <row r="466" spans="1:64" s="38" customFormat="1" ht="19.5" customHeight="1">
      <c r="A466" s="60" t="s">
        <v>393</v>
      </c>
      <c r="B466" s="61" t="s">
        <v>522</v>
      </c>
      <c r="C466" s="61" t="s">
        <v>916</v>
      </c>
      <c r="D466" s="142" t="s">
        <v>1456</v>
      </c>
      <c r="E466" s="143"/>
      <c r="F466" s="61" t="s">
        <v>1587</v>
      </c>
      <c r="G466" s="62">
        <v>1</v>
      </c>
      <c r="H466" s="62">
        <v>0</v>
      </c>
      <c r="I466" s="62">
        <f t="shared" si="696"/>
        <v>0</v>
      </c>
      <c r="J466" s="62">
        <f t="shared" si="697"/>
        <v>0</v>
      </c>
      <c r="K466" s="62">
        <f t="shared" si="698"/>
        <v>0</v>
      </c>
      <c r="L466" s="62">
        <v>0</v>
      </c>
      <c r="M466" s="62">
        <f t="shared" si="699"/>
        <v>0</v>
      </c>
      <c r="N466" s="63" t="s">
        <v>1611</v>
      </c>
      <c r="O466" s="54"/>
      <c r="Z466" s="64">
        <f t="shared" si="700"/>
        <v>0</v>
      </c>
      <c r="AB466" s="64">
        <f t="shared" si="701"/>
        <v>0</v>
      </c>
      <c r="AC466" s="64">
        <f t="shared" si="702"/>
        <v>0</v>
      </c>
      <c r="AD466" s="64">
        <f t="shared" si="703"/>
        <v>0</v>
      </c>
      <c r="AE466" s="64">
        <f t="shared" si="704"/>
        <v>0</v>
      </c>
      <c r="AF466" s="64">
        <f t="shared" si="705"/>
        <v>0</v>
      </c>
      <c r="AG466" s="64">
        <f t="shared" si="706"/>
        <v>0</v>
      </c>
      <c r="AH466" s="64">
        <f t="shared" si="707"/>
        <v>0</v>
      </c>
      <c r="AI466" s="39" t="s">
        <v>522</v>
      </c>
      <c r="AJ466" s="62">
        <f t="shared" si="708"/>
        <v>0</v>
      </c>
      <c r="AK466" s="62">
        <f t="shared" si="709"/>
        <v>0</v>
      </c>
      <c r="AL466" s="62">
        <f t="shared" si="710"/>
        <v>0</v>
      </c>
      <c r="AN466" s="64">
        <v>21</v>
      </c>
      <c r="AO466" s="64">
        <f t="shared" si="711"/>
        <v>0</v>
      </c>
      <c r="AP466" s="64">
        <f t="shared" si="712"/>
        <v>0</v>
      </c>
      <c r="AQ466" s="65" t="s">
        <v>8</v>
      </c>
      <c r="AV466" s="64">
        <f t="shared" si="713"/>
        <v>0</v>
      </c>
      <c r="AW466" s="64">
        <f t="shared" si="714"/>
        <v>0</v>
      </c>
      <c r="AX466" s="64">
        <f t="shared" si="715"/>
        <v>0</v>
      </c>
      <c r="AY466" s="66" t="s">
        <v>1668</v>
      </c>
      <c r="AZ466" s="66" t="s">
        <v>1702</v>
      </c>
      <c r="BA466" s="39" t="s">
        <v>1719</v>
      </c>
      <c r="BC466" s="64">
        <f t="shared" si="716"/>
        <v>0</v>
      </c>
      <c r="BD466" s="64">
        <f t="shared" si="717"/>
        <v>0</v>
      </c>
      <c r="BE466" s="64">
        <v>0</v>
      </c>
      <c r="BF466" s="64">
        <f t="shared" si="718"/>
        <v>0</v>
      </c>
      <c r="BH466" s="62">
        <f t="shared" si="719"/>
        <v>0</v>
      </c>
      <c r="BI466" s="62">
        <f t="shared" si="720"/>
        <v>0</v>
      </c>
      <c r="BJ466" s="62">
        <f t="shared" si="721"/>
        <v>0</v>
      </c>
      <c r="BK466" s="62" t="s">
        <v>1725</v>
      </c>
      <c r="BL466" s="64">
        <v>9</v>
      </c>
    </row>
    <row r="467" spans="1:64" s="38" customFormat="1" ht="19.5" customHeight="1">
      <c r="A467" s="60" t="s">
        <v>394</v>
      </c>
      <c r="B467" s="61" t="s">
        <v>522</v>
      </c>
      <c r="C467" s="61" t="s">
        <v>917</v>
      </c>
      <c r="D467" s="142" t="s">
        <v>1457</v>
      </c>
      <c r="E467" s="143"/>
      <c r="F467" s="61" t="s">
        <v>1587</v>
      </c>
      <c r="G467" s="62">
        <v>1</v>
      </c>
      <c r="H467" s="62">
        <v>0</v>
      </c>
      <c r="I467" s="62">
        <f t="shared" si="696"/>
        <v>0</v>
      </c>
      <c r="J467" s="62">
        <f t="shared" si="697"/>
        <v>0</v>
      </c>
      <c r="K467" s="62">
        <f t="shared" si="698"/>
        <v>0</v>
      </c>
      <c r="L467" s="62">
        <v>0</v>
      </c>
      <c r="M467" s="62">
        <f t="shared" si="699"/>
        <v>0</v>
      </c>
      <c r="N467" s="63" t="s">
        <v>1611</v>
      </c>
      <c r="O467" s="54"/>
      <c r="Z467" s="64">
        <f t="shared" si="700"/>
        <v>0</v>
      </c>
      <c r="AB467" s="64">
        <f t="shared" si="701"/>
        <v>0</v>
      </c>
      <c r="AC467" s="64">
        <f t="shared" si="702"/>
        <v>0</v>
      </c>
      <c r="AD467" s="64">
        <f t="shared" si="703"/>
        <v>0</v>
      </c>
      <c r="AE467" s="64">
        <f t="shared" si="704"/>
        <v>0</v>
      </c>
      <c r="AF467" s="64">
        <f t="shared" si="705"/>
        <v>0</v>
      </c>
      <c r="AG467" s="64">
        <f t="shared" si="706"/>
        <v>0</v>
      </c>
      <c r="AH467" s="64">
        <f t="shared" si="707"/>
        <v>0</v>
      </c>
      <c r="AI467" s="39" t="s">
        <v>522</v>
      </c>
      <c r="AJ467" s="62">
        <f t="shared" si="708"/>
        <v>0</v>
      </c>
      <c r="AK467" s="62">
        <f t="shared" si="709"/>
        <v>0</v>
      </c>
      <c r="AL467" s="62">
        <f t="shared" si="710"/>
        <v>0</v>
      </c>
      <c r="AN467" s="64">
        <v>21</v>
      </c>
      <c r="AO467" s="64">
        <f t="shared" si="711"/>
        <v>0</v>
      </c>
      <c r="AP467" s="64">
        <f t="shared" si="712"/>
        <v>0</v>
      </c>
      <c r="AQ467" s="65" t="s">
        <v>7</v>
      </c>
      <c r="AV467" s="64">
        <f t="shared" si="713"/>
        <v>0</v>
      </c>
      <c r="AW467" s="64">
        <f t="shared" si="714"/>
        <v>0</v>
      </c>
      <c r="AX467" s="64">
        <f t="shared" si="715"/>
        <v>0</v>
      </c>
      <c r="AY467" s="66" t="s">
        <v>1668</v>
      </c>
      <c r="AZ467" s="66" t="s">
        <v>1702</v>
      </c>
      <c r="BA467" s="39" t="s">
        <v>1719</v>
      </c>
      <c r="BC467" s="64">
        <f t="shared" si="716"/>
        <v>0</v>
      </c>
      <c r="BD467" s="64">
        <f t="shared" si="717"/>
        <v>0</v>
      </c>
      <c r="BE467" s="64">
        <v>0</v>
      </c>
      <c r="BF467" s="64">
        <f t="shared" si="718"/>
        <v>0</v>
      </c>
      <c r="BH467" s="62">
        <f t="shared" si="719"/>
        <v>0</v>
      </c>
      <c r="BI467" s="62">
        <f t="shared" si="720"/>
        <v>0</v>
      </c>
      <c r="BJ467" s="62">
        <f t="shared" si="721"/>
        <v>0</v>
      </c>
      <c r="BK467" s="62" t="s">
        <v>1725</v>
      </c>
      <c r="BL467" s="64">
        <v>9</v>
      </c>
    </row>
    <row r="468" spans="1:64" s="38" customFormat="1" ht="19.5" customHeight="1">
      <c r="A468" s="60" t="s">
        <v>395</v>
      </c>
      <c r="B468" s="61" t="s">
        <v>522</v>
      </c>
      <c r="C468" s="61" t="s">
        <v>916</v>
      </c>
      <c r="D468" s="142" t="s">
        <v>1458</v>
      </c>
      <c r="E468" s="143"/>
      <c r="F468" s="61" t="s">
        <v>1587</v>
      </c>
      <c r="G468" s="62">
        <v>1</v>
      </c>
      <c r="H468" s="62">
        <v>0</v>
      </c>
      <c r="I468" s="62">
        <f t="shared" si="696"/>
        <v>0</v>
      </c>
      <c r="J468" s="62">
        <f t="shared" si="697"/>
        <v>0</v>
      </c>
      <c r="K468" s="62">
        <f t="shared" si="698"/>
        <v>0</v>
      </c>
      <c r="L468" s="62">
        <v>0</v>
      </c>
      <c r="M468" s="62">
        <f t="shared" si="699"/>
        <v>0</v>
      </c>
      <c r="N468" s="63" t="s">
        <v>1611</v>
      </c>
      <c r="O468" s="54"/>
      <c r="Z468" s="64">
        <f t="shared" si="700"/>
        <v>0</v>
      </c>
      <c r="AB468" s="64">
        <f t="shared" si="701"/>
        <v>0</v>
      </c>
      <c r="AC468" s="64">
        <f t="shared" si="702"/>
        <v>0</v>
      </c>
      <c r="AD468" s="64">
        <f t="shared" si="703"/>
        <v>0</v>
      </c>
      <c r="AE468" s="64">
        <f t="shared" si="704"/>
        <v>0</v>
      </c>
      <c r="AF468" s="64">
        <f t="shared" si="705"/>
        <v>0</v>
      </c>
      <c r="AG468" s="64">
        <f t="shared" si="706"/>
        <v>0</v>
      </c>
      <c r="AH468" s="64">
        <f t="shared" si="707"/>
        <v>0</v>
      </c>
      <c r="AI468" s="39" t="s">
        <v>522</v>
      </c>
      <c r="AJ468" s="62">
        <f t="shared" si="708"/>
        <v>0</v>
      </c>
      <c r="AK468" s="62">
        <f t="shared" si="709"/>
        <v>0</v>
      </c>
      <c r="AL468" s="62">
        <f t="shared" si="710"/>
        <v>0</v>
      </c>
      <c r="AN468" s="64">
        <v>21</v>
      </c>
      <c r="AO468" s="64">
        <f t="shared" si="711"/>
        <v>0</v>
      </c>
      <c r="AP468" s="64">
        <f t="shared" si="712"/>
        <v>0</v>
      </c>
      <c r="AQ468" s="65" t="s">
        <v>8</v>
      </c>
      <c r="AV468" s="64">
        <f t="shared" si="713"/>
        <v>0</v>
      </c>
      <c r="AW468" s="64">
        <f t="shared" si="714"/>
        <v>0</v>
      </c>
      <c r="AX468" s="64">
        <f t="shared" si="715"/>
        <v>0</v>
      </c>
      <c r="AY468" s="66" t="s">
        <v>1668</v>
      </c>
      <c r="AZ468" s="66" t="s">
        <v>1702</v>
      </c>
      <c r="BA468" s="39" t="s">
        <v>1719</v>
      </c>
      <c r="BC468" s="64">
        <f t="shared" si="716"/>
        <v>0</v>
      </c>
      <c r="BD468" s="64">
        <f t="shared" si="717"/>
        <v>0</v>
      </c>
      <c r="BE468" s="64">
        <v>0</v>
      </c>
      <c r="BF468" s="64">
        <f t="shared" si="718"/>
        <v>0</v>
      </c>
      <c r="BH468" s="62">
        <f t="shared" si="719"/>
        <v>0</v>
      </c>
      <c r="BI468" s="62">
        <f t="shared" si="720"/>
        <v>0</v>
      </c>
      <c r="BJ468" s="62">
        <f t="shared" si="721"/>
        <v>0</v>
      </c>
      <c r="BK468" s="62" t="s">
        <v>1725</v>
      </c>
      <c r="BL468" s="64">
        <v>9</v>
      </c>
    </row>
    <row r="469" spans="1:64" s="38" customFormat="1" ht="19.5" customHeight="1">
      <c r="A469" s="60" t="s">
        <v>396</v>
      </c>
      <c r="B469" s="61" t="s">
        <v>522</v>
      </c>
      <c r="C469" s="61" t="s">
        <v>918</v>
      </c>
      <c r="D469" s="142" t="s">
        <v>1459</v>
      </c>
      <c r="E469" s="143"/>
      <c r="F469" s="61" t="s">
        <v>1587</v>
      </c>
      <c r="G469" s="62">
        <v>1</v>
      </c>
      <c r="H469" s="62">
        <v>0</v>
      </c>
      <c r="I469" s="62">
        <f t="shared" si="696"/>
        <v>0</v>
      </c>
      <c r="J469" s="62">
        <f t="shared" si="697"/>
        <v>0</v>
      </c>
      <c r="K469" s="62">
        <f t="shared" si="698"/>
        <v>0</v>
      </c>
      <c r="L469" s="62">
        <v>0</v>
      </c>
      <c r="M469" s="62">
        <f t="shared" si="699"/>
        <v>0</v>
      </c>
      <c r="N469" s="63" t="s">
        <v>1611</v>
      </c>
      <c r="O469" s="54"/>
      <c r="Z469" s="64">
        <f t="shared" si="700"/>
        <v>0</v>
      </c>
      <c r="AB469" s="64">
        <f t="shared" si="701"/>
        <v>0</v>
      </c>
      <c r="AC469" s="64">
        <f t="shared" si="702"/>
        <v>0</v>
      </c>
      <c r="AD469" s="64">
        <f t="shared" si="703"/>
        <v>0</v>
      </c>
      <c r="AE469" s="64">
        <f t="shared" si="704"/>
        <v>0</v>
      </c>
      <c r="AF469" s="64">
        <f t="shared" si="705"/>
        <v>0</v>
      </c>
      <c r="AG469" s="64">
        <f t="shared" si="706"/>
        <v>0</v>
      </c>
      <c r="AH469" s="64">
        <f t="shared" si="707"/>
        <v>0</v>
      </c>
      <c r="AI469" s="39" t="s">
        <v>522</v>
      </c>
      <c r="AJ469" s="62">
        <f t="shared" si="708"/>
        <v>0</v>
      </c>
      <c r="AK469" s="62">
        <f t="shared" si="709"/>
        <v>0</v>
      </c>
      <c r="AL469" s="62">
        <f t="shared" si="710"/>
        <v>0</v>
      </c>
      <c r="AN469" s="64">
        <v>21</v>
      </c>
      <c r="AO469" s="64">
        <f t="shared" si="711"/>
        <v>0</v>
      </c>
      <c r="AP469" s="64">
        <f t="shared" si="712"/>
        <v>0</v>
      </c>
      <c r="AQ469" s="65" t="s">
        <v>7</v>
      </c>
      <c r="AV469" s="64">
        <f t="shared" si="713"/>
        <v>0</v>
      </c>
      <c r="AW469" s="64">
        <f t="shared" si="714"/>
        <v>0</v>
      </c>
      <c r="AX469" s="64">
        <f t="shared" si="715"/>
        <v>0</v>
      </c>
      <c r="AY469" s="66" t="s">
        <v>1668</v>
      </c>
      <c r="AZ469" s="66" t="s">
        <v>1702</v>
      </c>
      <c r="BA469" s="39" t="s">
        <v>1719</v>
      </c>
      <c r="BC469" s="64">
        <f t="shared" si="716"/>
        <v>0</v>
      </c>
      <c r="BD469" s="64">
        <f t="shared" si="717"/>
        <v>0</v>
      </c>
      <c r="BE469" s="64">
        <v>0</v>
      </c>
      <c r="BF469" s="64">
        <f t="shared" si="718"/>
        <v>0</v>
      </c>
      <c r="BH469" s="62">
        <f t="shared" si="719"/>
        <v>0</v>
      </c>
      <c r="BI469" s="62">
        <f t="shared" si="720"/>
        <v>0</v>
      </c>
      <c r="BJ469" s="62">
        <f t="shared" si="721"/>
        <v>0</v>
      </c>
      <c r="BK469" s="62" t="s">
        <v>1725</v>
      </c>
      <c r="BL469" s="64">
        <v>9</v>
      </c>
    </row>
    <row r="470" spans="1:64" s="38" customFormat="1" ht="19.5" customHeight="1">
      <c r="A470" s="60" t="s">
        <v>397</v>
      </c>
      <c r="B470" s="61" t="s">
        <v>522</v>
      </c>
      <c r="C470" s="61" t="s">
        <v>919</v>
      </c>
      <c r="D470" s="142" t="s">
        <v>1460</v>
      </c>
      <c r="E470" s="143"/>
      <c r="F470" s="61" t="s">
        <v>1587</v>
      </c>
      <c r="G470" s="62">
        <v>1</v>
      </c>
      <c r="H470" s="62">
        <v>0</v>
      </c>
      <c r="I470" s="62">
        <f t="shared" si="696"/>
        <v>0</v>
      </c>
      <c r="J470" s="62">
        <f t="shared" si="697"/>
        <v>0</v>
      </c>
      <c r="K470" s="62">
        <f t="shared" si="698"/>
        <v>0</v>
      </c>
      <c r="L470" s="62">
        <v>0</v>
      </c>
      <c r="M470" s="62">
        <f t="shared" si="699"/>
        <v>0</v>
      </c>
      <c r="N470" s="63" t="s">
        <v>1611</v>
      </c>
      <c r="O470" s="54"/>
      <c r="Z470" s="64">
        <f t="shared" si="700"/>
        <v>0</v>
      </c>
      <c r="AB470" s="64">
        <f t="shared" si="701"/>
        <v>0</v>
      </c>
      <c r="AC470" s="64">
        <f t="shared" si="702"/>
        <v>0</v>
      </c>
      <c r="AD470" s="64">
        <f t="shared" si="703"/>
        <v>0</v>
      </c>
      <c r="AE470" s="64">
        <f t="shared" si="704"/>
        <v>0</v>
      </c>
      <c r="AF470" s="64">
        <f t="shared" si="705"/>
        <v>0</v>
      </c>
      <c r="AG470" s="64">
        <f t="shared" si="706"/>
        <v>0</v>
      </c>
      <c r="AH470" s="64">
        <f t="shared" si="707"/>
        <v>0</v>
      </c>
      <c r="AI470" s="39" t="s">
        <v>522</v>
      </c>
      <c r="AJ470" s="62">
        <f t="shared" si="708"/>
        <v>0</v>
      </c>
      <c r="AK470" s="62">
        <f t="shared" si="709"/>
        <v>0</v>
      </c>
      <c r="AL470" s="62">
        <f t="shared" si="710"/>
        <v>0</v>
      </c>
      <c r="AN470" s="64">
        <v>21</v>
      </c>
      <c r="AO470" s="64">
        <f t="shared" si="711"/>
        <v>0</v>
      </c>
      <c r="AP470" s="64">
        <f t="shared" si="712"/>
        <v>0</v>
      </c>
      <c r="AQ470" s="65" t="s">
        <v>8</v>
      </c>
      <c r="AV470" s="64">
        <f t="shared" si="713"/>
        <v>0</v>
      </c>
      <c r="AW470" s="64">
        <f t="shared" si="714"/>
        <v>0</v>
      </c>
      <c r="AX470" s="64">
        <f t="shared" si="715"/>
        <v>0</v>
      </c>
      <c r="AY470" s="66" t="s">
        <v>1668</v>
      </c>
      <c r="AZ470" s="66" t="s">
        <v>1702</v>
      </c>
      <c r="BA470" s="39" t="s">
        <v>1719</v>
      </c>
      <c r="BC470" s="64">
        <f t="shared" si="716"/>
        <v>0</v>
      </c>
      <c r="BD470" s="64">
        <f t="shared" si="717"/>
        <v>0</v>
      </c>
      <c r="BE470" s="64">
        <v>0</v>
      </c>
      <c r="BF470" s="64">
        <f t="shared" si="718"/>
        <v>0</v>
      </c>
      <c r="BH470" s="62">
        <f t="shared" si="719"/>
        <v>0</v>
      </c>
      <c r="BI470" s="62">
        <f t="shared" si="720"/>
        <v>0</v>
      </c>
      <c r="BJ470" s="62">
        <f t="shared" si="721"/>
        <v>0</v>
      </c>
      <c r="BK470" s="62" t="s">
        <v>1725</v>
      </c>
      <c r="BL470" s="64">
        <v>9</v>
      </c>
    </row>
    <row r="471" spans="1:64" s="38" customFormat="1" ht="19.5" customHeight="1">
      <c r="A471" s="60" t="s">
        <v>398</v>
      </c>
      <c r="B471" s="61" t="s">
        <v>522</v>
      </c>
      <c r="C471" s="61" t="s">
        <v>920</v>
      </c>
      <c r="D471" s="142" t="s">
        <v>1461</v>
      </c>
      <c r="E471" s="143"/>
      <c r="F471" s="61" t="s">
        <v>1587</v>
      </c>
      <c r="G471" s="62">
        <v>1</v>
      </c>
      <c r="H471" s="62">
        <v>0</v>
      </c>
      <c r="I471" s="62">
        <f t="shared" si="696"/>
        <v>0</v>
      </c>
      <c r="J471" s="62">
        <f t="shared" si="697"/>
        <v>0</v>
      </c>
      <c r="K471" s="62">
        <f t="shared" si="698"/>
        <v>0</v>
      </c>
      <c r="L471" s="62">
        <v>0</v>
      </c>
      <c r="M471" s="62">
        <f t="shared" si="699"/>
        <v>0</v>
      </c>
      <c r="N471" s="63" t="s">
        <v>1611</v>
      </c>
      <c r="O471" s="54"/>
      <c r="Z471" s="64">
        <f t="shared" si="700"/>
        <v>0</v>
      </c>
      <c r="AB471" s="64">
        <f t="shared" si="701"/>
        <v>0</v>
      </c>
      <c r="AC471" s="64">
        <f t="shared" si="702"/>
        <v>0</v>
      </c>
      <c r="AD471" s="64">
        <f t="shared" si="703"/>
        <v>0</v>
      </c>
      <c r="AE471" s="64">
        <f t="shared" si="704"/>
        <v>0</v>
      </c>
      <c r="AF471" s="64">
        <f t="shared" si="705"/>
        <v>0</v>
      </c>
      <c r="AG471" s="64">
        <f t="shared" si="706"/>
        <v>0</v>
      </c>
      <c r="AH471" s="64">
        <f t="shared" si="707"/>
        <v>0</v>
      </c>
      <c r="AI471" s="39" t="s">
        <v>522</v>
      </c>
      <c r="AJ471" s="62">
        <f t="shared" si="708"/>
        <v>0</v>
      </c>
      <c r="AK471" s="62">
        <f t="shared" si="709"/>
        <v>0</v>
      </c>
      <c r="AL471" s="62">
        <f t="shared" si="710"/>
        <v>0</v>
      </c>
      <c r="AN471" s="64">
        <v>21</v>
      </c>
      <c r="AO471" s="64">
        <f t="shared" si="711"/>
        <v>0</v>
      </c>
      <c r="AP471" s="64">
        <f t="shared" si="712"/>
        <v>0</v>
      </c>
      <c r="AQ471" s="65" t="s">
        <v>7</v>
      </c>
      <c r="AV471" s="64">
        <f t="shared" si="713"/>
        <v>0</v>
      </c>
      <c r="AW471" s="64">
        <f t="shared" si="714"/>
        <v>0</v>
      </c>
      <c r="AX471" s="64">
        <f t="shared" si="715"/>
        <v>0</v>
      </c>
      <c r="AY471" s="66" t="s">
        <v>1668</v>
      </c>
      <c r="AZ471" s="66" t="s">
        <v>1702</v>
      </c>
      <c r="BA471" s="39" t="s">
        <v>1719</v>
      </c>
      <c r="BC471" s="64">
        <f t="shared" si="716"/>
        <v>0</v>
      </c>
      <c r="BD471" s="64">
        <f t="shared" si="717"/>
        <v>0</v>
      </c>
      <c r="BE471" s="64">
        <v>0</v>
      </c>
      <c r="BF471" s="64">
        <f t="shared" si="718"/>
        <v>0</v>
      </c>
      <c r="BH471" s="62">
        <f t="shared" si="719"/>
        <v>0</v>
      </c>
      <c r="BI471" s="62">
        <f t="shared" si="720"/>
        <v>0</v>
      </c>
      <c r="BJ471" s="62">
        <f t="shared" si="721"/>
        <v>0</v>
      </c>
      <c r="BK471" s="62" t="s">
        <v>1725</v>
      </c>
      <c r="BL471" s="64">
        <v>9</v>
      </c>
    </row>
    <row r="472" spans="1:64" s="38" customFormat="1" ht="19.5" customHeight="1">
      <c r="A472" s="60" t="s">
        <v>399</v>
      </c>
      <c r="B472" s="61" t="s">
        <v>522</v>
      </c>
      <c r="C472" s="61" t="s">
        <v>921</v>
      </c>
      <c r="D472" s="142" t="s">
        <v>1462</v>
      </c>
      <c r="E472" s="143"/>
      <c r="F472" s="61" t="s">
        <v>1583</v>
      </c>
      <c r="G472" s="62">
        <v>22</v>
      </c>
      <c r="H472" s="62">
        <v>0</v>
      </c>
      <c r="I472" s="62">
        <f t="shared" si="696"/>
        <v>0</v>
      </c>
      <c r="J472" s="62">
        <f t="shared" si="697"/>
        <v>0</v>
      </c>
      <c r="K472" s="62">
        <f t="shared" si="698"/>
        <v>0</v>
      </c>
      <c r="L472" s="62">
        <v>0</v>
      </c>
      <c r="M472" s="62">
        <f t="shared" si="699"/>
        <v>0</v>
      </c>
      <c r="N472" s="63" t="s">
        <v>1611</v>
      </c>
      <c r="O472" s="54"/>
      <c r="Z472" s="64">
        <f t="shared" si="700"/>
        <v>0</v>
      </c>
      <c r="AB472" s="64">
        <f t="shared" si="701"/>
        <v>0</v>
      </c>
      <c r="AC472" s="64">
        <f t="shared" si="702"/>
        <v>0</v>
      </c>
      <c r="AD472" s="64">
        <f t="shared" si="703"/>
        <v>0</v>
      </c>
      <c r="AE472" s="64">
        <f t="shared" si="704"/>
        <v>0</v>
      </c>
      <c r="AF472" s="64">
        <f t="shared" si="705"/>
        <v>0</v>
      </c>
      <c r="AG472" s="64">
        <f t="shared" si="706"/>
        <v>0</v>
      </c>
      <c r="AH472" s="64">
        <f t="shared" si="707"/>
        <v>0</v>
      </c>
      <c r="AI472" s="39" t="s">
        <v>522</v>
      </c>
      <c r="AJ472" s="62">
        <f t="shared" si="708"/>
        <v>0</v>
      </c>
      <c r="AK472" s="62">
        <f t="shared" si="709"/>
        <v>0</v>
      </c>
      <c r="AL472" s="62">
        <f t="shared" si="710"/>
        <v>0</v>
      </c>
      <c r="AN472" s="64">
        <v>21</v>
      </c>
      <c r="AO472" s="64">
        <f t="shared" si="711"/>
        <v>0</v>
      </c>
      <c r="AP472" s="64">
        <f t="shared" si="712"/>
        <v>0</v>
      </c>
      <c r="AQ472" s="65" t="s">
        <v>7</v>
      </c>
      <c r="AV472" s="64">
        <f t="shared" si="713"/>
        <v>0</v>
      </c>
      <c r="AW472" s="64">
        <f t="shared" si="714"/>
        <v>0</v>
      </c>
      <c r="AX472" s="64">
        <f t="shared" si="715"/>
        <v>0</v>
      </c>
      <c r="AY472" s="66" t="s">
        <v>1668</v>
      </c>
      <c r="AZ472" s="66" t="s">
        <v>1702</v>
      </c>
      <c r="BA472" s="39" t="s">
        <v>1719</v>
      </c>
      <c r="BC472" s="64">
        <f t="shared" si="716"/>
        <v>0</v>
      </c>
      <c r="BD472" s="64">
        <f t="shared" si="717"/>
        <v>0</v>
      </c>
      <c r="BE472" s="64">
        <v>0</v>
      </c>
      <c r="BF472" s="64">
        <f t="shared" si="718"/>
        <v>0</v>
      </c>
      <c r="BH472" s="62">
        <f t="shared" si="719"/>
        <v>0</v>
      </c>
      <c r="BI472" s="62">
        <f t="shared" si="720"/>
        <v>0</v>
      </c>
      <c r="BJ472" s="62">
        <f t="shared" si="721"/>
        <v>0</v>
      </c>
      <c r="BK472" s="62" t="s">
        <v>1725</v>
      </c>
      <c r="BL472" s="64">
        <v>9</v>
      </c>
    </row>
    <row r="473" spans="1:64" s="38" customFormat="1" ht="19.5" customHeight="1">
      <c r="A473" s="60" t="s">
        <v>400</v>
      </c>
      <c r="B473" s="61" t="s">
        <v>522</v>
      </c>
      <c r="C473" s="61" t="s">
        <v>922</v>
      </c>
      <c r="D473" s="142" t="s">
        <v>1463</v>
      </c>
      <c r="E473" s="143"/>
      <c r="F473" s="61" t="s">
        <v>1590</v>
      </c>
      <c r="G473" s="62">
        <v>224.4</v>
      </c>
      <c r="H473" s="62">
        <v>0</v>
      </c>
      <c r="I473" s="62">
        <f t="shared" si="696"/>
        <v>0</v>
      </c>
      <c r="J473" s="62">
        <f t="shared" si="697"/>
        <v>0</v>
      </c>
      <c r="K473" s="62">
        <f t="shared" si="698"/>
        <v>0</v>
      </c>
      <c r="L473" s="62">
        <v>0</v>
      </c>
      <c r="M473" s="62">
        <f t="shared" si="699"/>
        <v>0</v>
      </c>
      <c r="N473" s="63" t="s">
        <v>1611</v>
      </c>
      <c r="O473" s="54"/>
      <c r="Z473" s="64">
        <f t="shared" si="700"/>
        <v>0</v>
      </c>
      <c r="AB473" s="64">
        <f t="shared" si="701"/>
        <v>0</v>
      </c>
      <c r="AC473" s="64">
        <f t="shared" si="702"/>
        <v>0</v>
      </c>
      <c r="AD473" s="64">
        <f t="shared" si="703"/>
        <v>0</v>
      </c>
      <c r="AE473" s="64">
        <f t="shared" si="704"/>
        <v>0</v>
      </c>
      <c r="AF473" s="64">
        <f t="shared" si="705"/>
        <v>0</v>
      </c>
      <c r="AG473" s="64">
        <f t="shared" si="706"/>
        <v>0</v>
      </c>
      <c r="AH473" s="64">
        <f t="shared" si="707"/>
        <v>0</v>
      </c>
      <c r="AI473" s="39" t="s">
        <v>522</v>
      </c>
      <c r="AJ473" s="62">
        <f t="shared" si="708"/>
        <v>0</v>
      </c>
      <c r="AK473" s="62">
        <f t="shared" si="709"/>
        <v>0</v>
      </c>
      <c r="AL473" s="62">
        <f t="shared" si="710"/>
        <v>0</v>
      </c>
      <c r="AN473" s="64">
        <v>21</v>
      </c>
      <c r="AO473" s="64">
        <f t="shared" si="711"/>
        <v>0</v>
      </c>
      <c r="AP473" s="64">
        <f t="shared" si="712"/>
        <v>0</v>
      </c>
      <c r="AQ473" s="65" t="s">
        <v>7</v>
      </c>
      <c r="AV473" s="64">
        <f t="shared" si="713"/>
        <v>0</v>
      </c>
      <c r="AW473" s="64">
        <f t="shared" si="714"/>
        <v>0</v>
      </c>
      <c r="AX473" s="64">
        <f t="shared" si="715"/>
        <v>0</v>
      </c>
      <c r="AY473" s="66" t="s">
        <v>1668</v>
      </c>
      <c r="AZ473" s="66" t="s">
        <v>1702</v>
      </c>
      <c r="BA473" s="39" t="s">
        <v>1719</v>
      </c>
      <c r="BC473" s="64">
        <f t="shared" si="716"/>
        <v>0</v>
      </c>
      <c r="BD473" s="64">
        <f t="shared" si="717"/>
        <v>0</v>
      </c>
      <c r="BE473" s="64">
        <v>0</v>
      </c>
      <c r="BF473" s="64">
        <f t="shared" si="718"/>
        <v>0</v>
      </c>
      <c r="BH473" s="62">
        <f t="shared" si="719"/>
        <v>0</v>
      </c>
      <c r="BI473" s="62">
        <f t="shared" si="720"/>
        <v>0</v>
      </c>
      <c r="BJ473" s="62">
        <f t="shared" si="721"/>
        <v>0</v>
      </c>
      <c r="BK473" s="62" t="s">
        <v>1725</v>
      </c>
      <c r="BL473" s="64">
        <v>9</v>
      </c>
    </row>
    <row r="474" spans="1:47" s="38" customFormat="1" ht="19.5" customHeight="1">
      <c r="A474" s="55"/>
      <c r="B474" s="56" t="s">
        <v>522</v>
      </c>
      <c r="C474" s="56" t="s">
        <v>97</v>
      </c>
      <c r="D474" s="140" t="s">
        <v>1351</v>
      </c>
      <c r="E474" s="141"/>
      <c r="F474" s="57" t="s">
        <v>6</v>
      </c>
      <c r="G474" s="57" t="s">
        <v>6</v>
      </c>
      <c r="H474" s="57" t="s">
        <v>6</v>
      </c>
      <c r="I474" s="58">
        <f>SUM(I475:I477)</f>
        <v>0</v>
      </c>
      <c r="J474" s="58">
        <f>SUM(J475:J477)</f>
        <v>0</v>
      </c>
      <c r="K474" s="58">
        <f>SUM(K475:K477)</f>
        <v>0</v>
      </c>
      <c r="L474" s="39"/>
      <c r="M474" s="58">
        <f>SUM(M475:M477)</f>
        <v>0</v>
      </c>
      <c r="N474" s="59"/>
      <c r="O474" s="54"/>
      <c r="AI474" s="39" t="s">
        <v>522</v>
      </c>
      <c r="AS474" s="58">
        <f>SUM(AJ475:AJ477)</f>
        <v>0</v>
      </c>
      <c r="AT474" s="58">
        <f>SUM(AK475:AK477)</f>
        <v>0</v>
      </c>
      <c r="AU474" s="58">
        <f>SUM(AL475:AL477)</f>
        <v>0</v>
      </c>
    </row>
    <row r="475" spans="1:64" s="38" customFormat="1" ht="19.5" customHeight="1">
      <c r="A475" s="60" t="s">
        <v>401</v>
      </c>
      <c r="B475" s="61" t="s">
        <v>522</v>
      </c>
      <c r="C475" s="61" t="s">
        <v>923</v>
      </c>
      <c r="D475" s="142" t="s">
        <v>1464</v>
      </c>
      <c r="E475" s="143"/>
      <c r="F475" s="61" t="s">
        <v>1584</v>
      </c>
      <c r="G475" s="62">
        <v>449.1</v>
      </c>
      <c r="H475" s="62">
        <v>0</v>
      </c>
      <c r="I475" s="62">
        <f>G475*AO475</f>
        <v>0</v>
      </c>
      <c r="J475" s="62">
        <f>G475*AP475</f>
        <v>0</v>
      </c>
      <c r="K475" s="62">
        <f>G475*H475</f>
        <v>0</v>
      </c>
      <c r="L475" s="62">
        <v>0</v>
      </c>
      <c r="M475" s="62">
        <f>G475*L475</f>
        <v>0</v>
      </c>
      <c r="N475" s="63" t="s">
        <v>1611</v>
      </c>
      <c r="O475" s="54"/>
      <c r="Z475" s="64">
        <f>IF(AQ475="5",BJ475,0)</f>
        <v>0</v>
      </c>
      <c r="AB475" s="64">
        <f>IF(AQ475="1",BH475,0)</f>
        <v>0</v>
      </c>
      <c r="AC475" s="64">
        <f>IF(AQ475="1",BI475,0)</f>
        <v>0</v>
      </c>
      <c r="AD475" s="64">
        <f>IF(AQ475="7",BH475,0)</f>
        <v>0</v>
      </c>
      <c r="AE475" s="64">
        <f>IF(AQ475="7",BI475,0)</f>
        <v>0</v>
      </c>
      <c r="AF475" s="64">
        <f>IF(AQ475="2",BH475,0)</f>
        <v>0</v>
      </c>
      <c r="AG475" s="64">
        <f>IF(AQ475="2",BI475,0)</f>
        <v>0</v>
      </c>
      <c r="AH475" s="64">
        <f>IF(AQ475="0",BJ475,0)</f>
        <v>0</v>
      </c>
      <c r="AI475" s="39" t="s">
        <v>522</v>
      </c>
      <c r="AJ475" s="62">
        <f>IF(AN475=0,K475,0)</f>
        <v>0</v>
      </c>
      <c r="AK475" s="62">
        <f>IF(AN475=15,K475,0)</f>
        <v>0</v>
      </c>
      <c r="AL475" s="62">
        <f>IF(AN475=21,K475,0)</f>
        <v>0</v>
      </c>
      <c r="AN475" s="64">
        <v>21</v>
      </c>
      <c r="AO475" s="64">
        <f>H475*0</f>
        <v>0</v>
      </c>
      <c r="AP475" s="64">
        <f>H475*(1-0)</f>
        <v>0</v>
      </c>
      <c r="AQ475" s="65" t="s">
        <v>7</v>
      </c>
      <c r="AV475" s="64">
        <f>AW475+AX475</f>
        <v>0</v>
      </c>
      <c r="AW475" s="64">
        <f>G475*AO475</f>
        <v>0</v>
      </c>
      <c r="AX475" s="64">
        <f>G475*AP475</f>
        <v>0</v>
      </c>
      <c r="AY475" s="66" t="s">
        <v>1662</v>
      </c>
      <c r="AZ475" s="66" t="s">
        <v>1702</v>
      </c>
      <c r="BA475" s="39" t="s">
        <v>1719</v>
      </c>
      <c r="BC475" s="64">
        <f>AW475+AX475</f>
        <v>0</v>
      </c>
      <c r="BD475" s="64">
        <f>H475/(100-BE475)*100</f>
        <v>0</v>
      </c>
      <c r="BE475" s="64">
        <v>0</v>
      </c>
      <c r="BF475" s="64">
        <f>M475</f>
        <v>0</v>
      </c>
      <c r="BH475" s="62">
        <f>G475*AO475</f>
        <v>0</v>
      </c>
      <c r="BI475" s="62">
        <f>G475*AP475</f>
        <v>0</v>
      </c>
      <c r="BJ475" s="62">
        <f>G475*H475</f>
        <v>0</v>
      </c>
      <c r="BK475" s="62" t="s">
        <v>1725</v>
      </c>
      <c r="BL475" s="64">
        <v>91</v>
      </c>
    </row>
    <row r="476" spans="1:64" s="38" customFormat="1" ht="19.5" customHeight="1">
      <c r="A476" s="60" t="s">
        <v>402</v>
      </c>
      <c r="B476" s="61" t="s">
        <v>522</v>
      </c>
      <c r="C476" s="61" t="s">
        <v>924</v>
      </c>
      <c r="D476" s="142" t="s">
        <v>1465</v>
      </c>
      <c r="E476" s="143"/>
      <c r="F476" s="61" t="s">
        <v>1583</v>
      </c>
      <c r="G476" s="62">
        <v>453.591</v>
      </c>
      <c r="H476" s="62">
        <v>0</v>
      </c>
      <c r="I476" s="62">
        <f>G476*AO476</f>
        <v>0</v>
      </c>
      <c r="J476" s="62">
        <f>G476*AP476</f>
        <v>0</v>
      </c>
      <c r="K476" s="62">
        <f>G476*H476</f>
        <v>0</v>
      </c>
      <c r="L476" s="62">
        <v>0</v>
      </c>
      <c r="M476" s="62">
        <f>G476*L476</f>
        <v>0</v>
      </c>
      <c r="N476" s="63" t="s">
        <v>1611</v>
      </c>
      <c r="O476" s="54"/>
      <c r="Z476" s="64">
        <f>IF(AQ476="5",BJ476,0)</f>
        <v>0</v>
      </c>
      <c r="AB476" s="64">
        <f>IF(AQ476="1",BH476,0)</f>
        <v>0</v>
      </c>
      <c r="AC476" s="64">
        <f>IF(AQ476="1",BI476,0)</f>
        <v>0</v>
      </c>
      <c r="AD476" s="64">
        <f>IF(AQ476="7",BH476,0)</f>
        <v>0</v>
      </c>
      <c r="AE476" s="64">
        <f>IF(AQ476="7",BI476,0)</f>
        <v>0</v>
      </c>
      <c r="AF476" s="64">
        <f>IF(AQ476="2",BH476,0)</f>
        <v>0</v>
      </c>
      <c r="AG476" s="64">
        <f>IF(AQ476="2",BI476,0)</f>
        <v>0</v>
      </c>
      <c r="AH476" s="64">
        <f>IF(AQ476="0",BJ476,0)</f>
        <v>0</v>
      </c>
      <c r="AI476" s="39" t="s">
        <v>522</v>
      </c>
      <c r="AJ476" s="62">
        <f>IF(AN476=0,K476,0)</f>
        <v>0</v>
      </c>
      <c r="AK476" s="62">
        <f>IF(AN476=15,K476,0)</f>
        <v>0</v>
      </c>
      <c r="AL476" s="62">
        <f>IF(AN476=21,K476,0)</f>
        <v>0</v>
      </c>
      <c r="AN476" s="64">
        <v>21</v>
      </c>
      <c r="AO476" s="64">
        <f>H476*0</f>
        <v>0</v>
      </c>
      <c r="AP476" s="64">
        <f>H476*(1-0)</f>
        <v>0</v>
      </c>
      <c r="AQ476" s="65" t="s">
        <v>7</v>
      </c>
      <c r="AV476" s="64">
        <f>AW476+AX476</f>
        <v>0</v>
      </c>
      <c r="AW476" s="64">
        <f>G476*AO476</f>
        <v>0</v>
      </c>
      <c r="AX476" s="64">
        <f>G476*AP476</f>
        <v>0</v>
      </c>
      <c r="AY476" s="66" t="s">
        <v>1662</v>
      </c>
      <c r="AZ476" s="66" t="s">
        <v>1702</v>
      </c>
      <c r="BA476" s="39" t="s">
        <v>1719</v>
      </c>
      <c r="BC476" s="64">
        <f>AW476+AX476</f>
        <v>0</v>
      </c>
      <c r="BD476" s="64">
        <f>H476/(100-BE476)*100</f>
        <v>0</v>
      </c>
      <c r="BE476" s="64">
        <v>0</v>
      </c>
      <c r="BF476" s="64">
        <f>M476</f>
        <v>0</v>
      </c>
      <c r="BH476" s="62">
        <f>G476*AO476</f>
        <v>0</v>
      </c>
      <c r="BI476" s="62">
        <f>G476*AP476</f>
        <v>0</v>
      </c>
      <c r="BJ476" s="62">
        <f>G476*H476</f>
        <v>0</v>
      </c>
      <c r="BK476" s="62" t="s">
        <v>1725</v>
      </c>
      <c r="BL476" s="64">
        <v>91</v>
      </c>
    </row>
    <row r="477" spans="1:64" s="38" customFormat="1" ht="19.5" customHeight="1">
      <c r="A477" s="60" t="s">
        <v>403</v>
      </c>
      <c r="B477" s="61" t="s">
        <v>522</v>
      </c>
      <c r="C477" s="61" t="s">
        <v>925</v>
      </c>
      <c r="D477" s="142" t="s">
        <v>1466</v>
      </c>
      <c r="E477" s="143"/>
      <c r="F477" s="61" t="s">
        <v>1582</v>
      </c>
      <c r="G477" s="62">
        <v>4.5</v>
      </c>
      <c r="H477" s="62">
        <v>0</v>
      </c>
      <c r="I477" s="62">
        <f>G477*AO477</f>
        <v>0</v>
      </c>
      <c r="J477" s="62">
        <f>G477*AP477</f>
        <v>0</v>
      </c>
      <c r="K477" s="62">
        <f>G477*H477</f>
        <v>0</v>
      </c>
      <c r="L477" s="62">
        <v>0</v>
      </c>
      <c r="M477" s="62">
        <f>G477*L477</f>
        <v>0</v>
      </c>
      <c r="N477" s="63" t="s">
        <v>1611</v>
      </c>
      <c r="O477" s="54"/>
      <c r="Z477" s="64">
        <f>IF(AQ477="5",BJ477,0)</f>
        <v>0</v>
      </c>
      <c r="AB477" s="64">
        <f>IF(AQ477="1",BH477,0)</f>
        <v>0</v>
      </c>
      <c r="AC477" s="64">
        <f>IF(AQ477="1",BI477,0)</f>
        <v>0</v>
      </c>
      <c r="AD477" s="64">
        <f>IF(AQ477="7",BH477,0)</f>
        <v>0</v>
      </c>
      <c r="AE477" s="64">
        <f>IF(AQ477="7",BI477,0)</f>
        <v>0</v>
      </c>
      <c r="AF477" s="64">
        <f>IF(AQ477="2",BH477,0)</f>
        <v>0</v>
      </c>
      <c r="AG477" s="64">
        <f>IF(AQ477="2",BI477,0)</f>
        <v>0</v>
      </c>
      <c r="AH477" s="64">
        <f>IF(AQ477="0",BJ477,0)</f>
        <v>0</v>
      </c>
      <c r="AI477" s="39" t="s">
        <v>522</v>
      </c>
      <c r="AJ477" s="62">
        <f>IF(AN477=0,K477,0)</f>
        <v>0</v>
      </c>
      <c r="AK477" s="62">
        <f>IF(AN477=15,K477,0)</f>
        <v>0</v>
      </c>
      <c r="AL477" s="62">
        <f>IF(AN477=21,K477,0)</f>
        <v>0</v>
      </c>
      <c r="AN477" s="64">
        <v>21</v>
      </c>
      <c r="AO477" s="64">
        <f>H477*0</f>
        <v>0</v>
      </c>
      <c r="AP477" s="64">
        <f>H477*(1-0)</f>
        <v>0</v>
      </c>
      <c r="AQ477" s="65" t="s">
        <v>7</v>
      </c>
      <c r="AV477" s="64">
        <f>AW477+AX477</f>
        <v>0</v>
      </c>
      <c r="AW477" s="64">
        <f>G477*AO477</f>
        <v>0</v>
      </c>
      <c r="AX477" s="64">
        <f>G477*AP477</f>
        <v>0</v>
      </c>
      <c r="AY477" s="66" t="s">
        <v>1662</v>
      </c>
      <c r="AZ477" s="66" t="s">
        <v>1702</v>
      </c>
      <c r="BA477" s="39" t="s">
        <v>1719</v>
      </c>
      <c r="BC477" s="64">
        <f>AW477+AX477</f>
        <v>0</v>
      </c>
      <c r="BD477" s="64">
        <f>H477/(100-BE477)*100</f>
        <v>0</v>
      </c>
      <c r="BE477" s="64">
        <v>0</v>
      </c>
      <c r="BF477" s="64">
        <f>M477</f>
        <v>0</v>
      </c>
      <c r="BH477" s="62">
        <f>G477*AO477</f>
        <v>0</v>
      </c>
      <c r="BI477" s="62">
        <f>G477*AP477</f>
        <v>0</v>
      </c>
      <c r="BJ477" s="62">
        <f>G477*H477</f>
        <v>0</v>
      </c>
      <c r="BK477" s="62" t="s">
        <v>1725</v>
      </c>
      <c r="BL477" s="64">
        <v>91</v>
      </c>
    </row>
    <row r="478" spans="1:47" s="38" customFormat="1" ht="19.5" customHeight="1">
      <c r="A478" s="55"/>
      <c r="B478" s="56" t="s">
        <v>522</v>
      </c>
      <c r="C478" s="56" t="s">
        <v>105</v>
      </c>
      <c r="D478" s="140" t="s">
        <v>1086</v>
      </c>
      <c r="E478" s="141"/>
      <c r="F478" s="57" t="s">
        <v>6</v>
      </c>
      <c r="G478" s="57" t="s">
        <v>6</v>
      </c>
      <c r="H478" s="57" t="s">
        <v>6</v>
      </c>
      <c r="I478" s="58">
        <f>SUM(I479:I488)</f>
        <v>0</v>
      </c>
      <c r="J478" s="58">
        <f>SUM(J479:J488)</f>
        <v>0</v>
      </c>
      <c r="K478" s="58">
        <f>SUM(K479:K488)</f>
        <v>0</v>
      </c>
      <c r="L478" s="39"/>
      <c r="M478" s="58">
        <f>SUM(M479:M488)</f>
        <v>0</v>
      </c>
      <c r="N478" s="59"/>
      <c r="O478" s="54"/>
      <c r="AI478" s="39" t="s">
        <v>522</v>
      </c>
      <c r="AS478" s="58">
        <f>SUM(AJ479:AJ488)</f>
        <v>0</v>
      </c>
      <c r="AT478" s="58">
        <f>SUM(AK479:AK488)</f>
        <v>0</v>
      </c>
      <c r="AU478" s="58">
        <f>SUM(AL479:AL488)</f>
        <v>0</v>
      </c>
    </row>
    <row r="479" spans="1:64" s="38" customFormat="1" ht="19.5" customHeight="1">
      <c r="A479" s="60" t="s">
        <v>404</v>
      </c>
      <c r="B479" s="61" t="s">
        <v>522</v>
      </c>
      <c r="C479" s="61" t="s">
        <v>926</v>
      </c>
      <c r="D479" s="142" t="s">
        <v>1467</v>
      </c>
      <c r="E479" s="143"/>
      <c r="F479" s="61" t="s">
        <v>1586</v>
      </c>
      <c r="G479" s="62">
        <v>193.896</v>
      </c>
      <c r="H479" s="62">
        <v>0</v>
      </c>
      <c r="I479" s="62">
        <f aca="true" t="shared" si="722" ref="I479:I488">G479*AO479</f>
        <v>0</v>
      </c>
      <c r="J479" s="62">
        <f aca="true" t="shared" si="723" ref="J479:J488">G479*AP479</f>
        <v>0</v>
      </c>
      <c r="K479" s="62">
        <f aca="true" t="shared" si="724" ref="K479:K488">G479*H479</f>
        <v>0</v>
      </c>
      <c r="L479" s="62">
        <v>0</v>
      </c>
      <c r="M479" s="62">
        <f aca="true" t="shared" si="725" ref="M479:M488">G479*L479</f>
        <v>0</v>
      </c>
      <c r="N479" s="63" t="s">
        <v>1611</v>
      </c>
      <c r="O479" s="54"/>
      <c r="Z479" s="64">
        <f aca="true" t="shared" si="726" ref="Z479:Z488">IF(AQ479="5",BJ479,0)</f>
        <v>0</v>
      </c>
      <c r="AB479" s="64">
        <f aca="true" t="shared" si="727" ref="AB479:AB488">IF(AQ479="1",BH479,0)</f>
        <v>0</v>
      </c>
      <c r="AC479" s="64">
        <f aca="true" t="shared" si="728" ref="AC479:AC488">IF(AQ479="1",BI479,0)</f>
        <v>0</v>
      </c>
      <c r="AD479" s="64">
        <f aca="true" t="shared" si="729" ref="AD479:AD488">IF(AQ479="7",BH479,0)</f>
        <v>0</v>
      </c>
      <c r="AE479" s="64">
        <f aca="true" t="shared" si="730" ref="AE479:AE488">IF(AQ479="7",BI479,0)</f>
        <v>0</v>
      </c>
      <c r="AF479" s="64">
        <f aca="true" t="shared" si="731" ref="AF479:AF488">IF(AQ479="2",BH479,0)</f>
        <v>0</v>
      </c>
      <c r="AG479" s="64">
        <f aca="true" t="shared" si="732" ref="AG479:AG488">IF(AQ479="2",BI479,0)</f>
        <v>0</v>
      </c>
      <c r="AH479" s="64">
        <f aca="true" t="shared" si="733" ref="AH479:AH488">IF(AQ479="0",BJ479,0)</f>
        <v>0</v>
      </c>
      <c r="AI479" s="39" t="s">
        <v>522</v>
      </c>
      <c r="AJ479" s="62">
        <f aca="true" t="shared" si="734" ref="AJ479:AJ488">IF(AN479=0,K479,0)</f>
        <v>0</v>
      </c>
      <c r="AK479" s="62">
        <f aca="true" t="shared" si="735" ref="AK479:AK488">IF(AN479=15,K479,0)</f>
        <v>0</v>
      </c>
      <c r="AL479" s="62">
        <f aca="true" t="shared" si="736" ref="AL479:AL488">IF(AN479=21,K479,0)</f>
        <v>0</v>
      </c>
      <c r="AN479" s="64">
        <v>21</v>
      </c>
      <c r="AO479" s="64">
        <f aca="true" t="shared" si="737" ref="AO479:AO488">H479*0</f>
        <v>0</v>
      </c>
      <c r="AP479" s="64">
        <f aca="true" t="shared" si="738" ref="AP479:AP488">H479*(1-0)</f>
        <v>0</v>
      </c>
      <c r="AQ479" s="65" t="s">
        <v>7</v>
      </c>
      <c r="AV479" s="64">
        <f aca="true" t="shared" si="739" ref="AV479:AV488">AW479+AX479</f>
        <v>0</v>
      </c>
      <c r="AW479" s="64">
        <f aca="true" t="shared" si="740" ref="AW479:AW488">G479*AO479</f>
        <v>0</v>
      </c>
      <c r="AX479" s="64">
        <f aca="true" t="shared" si="741" ref="AX479:AX488">G479*AP479</f>
        <v>0</v>
      </c>
      <c r="AY479" s="66" t="s">
        <v>1630</v>
      </c>
      <c r="AZ479" s="66" t="s">
        <v>1702</v>
      </c>
      <c r="BA479" s="39" t="s">
        <v>1719</v>
      </c>
      <c r="BC479" s="64">
        <f aca="true" t="shared" si="742" ref="BC479:BC488">AW479+AX479</f>
        <v>0</v>
      </c>
      <c r="BD479" s="64">
        <f aca="true" t="shared" si="743" ref="BD479:BD488">H479/(100-BE479)*100</f>
        <v>0</v>
      </c>
      <c r="BE479" s="64">
        <v>0</v>
      </c>
      <c r="BF479" s="64">
        <f aca="true" t="shared" si="744" ref="BF479:BF488">M479</f>
        <v>0</v>
      </c>
      <c r="BH479" s="62">
        <f aca="true" t="shared" si="745" ref="BH479:BH488">G479*AO479</f>
        <v>0</v>
      </c>
      <c r="BI479" s="62">
        <f aca="true" t="shared" si="746" ref="BI479:BI488">G479*AP479</f>
        <v>0</v>
      </c>
      <c r="BJ479" s="62">
        <f aca="true" t="shared" si="747" ref="BJ479:BJ488">G479*H479</f>
        <v>0</v>
      </c>
      <c r="BK479" s="62" t="s">
        <v>1725</v>
      </c>
      <c r="BL479" s="64">
        <v>99</v>
      </c>
    </row>
    <row r="480" spans="1:64" s="38" customFormat="1" ht="19.5" customHeight="1">
      <c r="A480" s="60" t="s">
        <v>405</v>
      </c>
      <c r="B480" s="61" t="s">
        <v>522</v>
      </c>
      <c r="C480" s="61" t="s">
        <v>927</v>
      </c>
      <c r="D480" s="142" t="s">
        <v>1468</v>
      </c>
      <c r="E480" s="143"/>
      <c r="F480" s="61" t="s">
        <v>1586</v>
      </c>
      <c r="G480" s="62">
        <v>71.353</v>
      </c>
      <c r="H480" s="62">
        <v>0</v>
      </c>
      <c r="I480" s="62">
        <f t="shared" si="722"/>
        <v>0</v>
      </c>
      <c r="J480" s="62">
        <f t="shared" si="723"/>
        <v>0</v>
      </c>
      <c r="K480" s="62">
        <f t="shared" si="724"/>
        <v>0</v>
      </c>
      <c r="L480" s="62">
        <v>0</v>
      </c>
      <c r="M480" s="62">
        <f t="shared" si="725"/>
        <v>0</v>
      </c>
      <c r="N480" s="63" t="s">
        <v>1611</v>
      </c>
      <c r="O480" s="54"/>
      <c r="Z480" s="64">
        <f t="shared" si="726"/>
        <v>0</v>
      </c>
      <c r="AB480" s="64">
        <f t="shared" si="727"/>
        <v>0</v>
      </c>
      <c r="AC480" s="64">
        <f t="shared" si="728"/>
        <v>0</v>
      </c>
      <c r="AD480" s="64">
        <f t="shared" si="729"/>
        <v>0</v>
      </c>
      <c r="AE480" s="64">
        <f t="shared" si="730"/>
        <v>0</v>
      </c>
      <c r="AF480" s="64">
        <f t="shared" si="731"/>
        <v>0</v>
      </c>
      <c r="AG480" s="64">
        <f t="shared" si="732"/>
        <v>0</v>
      </c>
      <c r="AH480" s="64">
        <f t="shared" si="733"/>
        <v>0</v>
      </c>
      <c r="AI480" s="39" t="s">
        <v>522</v>
      </c>
      <c r="AJ480" s="62">
        <f t="shared" si="734"/>
        <v>0</v>
      </c>
      <c r="AK480" s="62">
        <f t="shared" si="735"/>
        <v>0</v>
      </c>
      <c r="AL480" s="62">
        <f t="shared" si="736"/>
        <v>0</v>
      </c>
      <c r="AN480" s="64">
        <v>21</v>
      </c>
      <c r="AO480" s="64">
        <f t="shared" si="737"/>
        <v>0</v>
      </c>
      <c r="AP480" s="64">
        <f t="shared" si="738"/>
        <v>0</v>
      </c>
      <c r="AQ480" s="65" t="s">
        <v>7</v>
      </c>
      <c r="AV480" s="64">
        <f t="shared" si="739"/>
        <v>0</v>
      </c>
      <c r="AW480" s="64">
        <f t="shared" si="740"/>
        <v>0</v>
      </c>
      <c r="AX480" s="64">
        <f t="shared" si="741"/>
        <v>0</v>
      </c>
      <c r="AY480" s="66" t="s">
        <v>1630</v>
      </c>
      <c r="AZ480" s="66" t="s">
        <v>1702</v>
      </c>
      <c r="BA480" s="39" t="s">
        <v>1719</v>
      </c>
      <c r="BC480" s="64">
        <f t="shared" si="742"/>
        <v>0</v>
      </c>
      <c r="BD480" s="64">
        <f t="shared" si="743"/>
        <v>0</v>
      </c>
      <c r="BE480" s="64">
        <v>0</v>
      </c>
      <c r="BF480" s="64">
        <f t="shared" si="744"/>
        <v>0</v>
      </c>
      <c r="BH480" s="62">
        <f t="shared" si="745"/>
        <v>0</v>
      </c>
      <c r="BI480" s="62">
        <f t="shared" si="746"/>
        <v>0</v>
      </c>
      <c r="BJ480" s="62">
        <f t="shared" si="747"/>
        <v>0</v>
      </c>
      <c r="BK480" s="62" t="s">
        <v>1725</v>
      </c>
      <c r="BL480" s="64">
        <v>99</v>
      </c>
    </row>
    <row r="481" spans="1:64" s="38" customFormat="1" ht="19.5" customHeight="1">
      <c r="A481" s="60" t="s">
        <v>406</v>
      </c>
      <c r="B481" s="61" t="s">
        <v>522</v>
      </c>
      <c r="C481" s="61" t="s">
        <v>928</v>
      </c>
      <c r="D481" s="142" t="s">
        <v>1469</v>
      </c>
      <c r="E481" s="143"/>
      <c r="F481" s="61" t="s">
        <v>1586</v>
      </c>
      <c r="G481" s="62">
        <v>193.896</v>
      </c>
      <c r="H481" s="62">
        <v>0</v>
      </c>
      <c r="I481" s="62">
        <f t="shared" si="722"/>
        <v>0</v>
      </c>
      <c r="J481" s="62">
        <f t="shared" si="723"/>
        <v>0</v>
      </c>
      <c r="K481" s="62">
        <f t="shared" si="724"/>
        <v>0</v>
      </c>
      <c r="L481" s="62">
        <v>0</v>
      </c>
      <c r="M481" s="62">
        <f t="shared" si="725"/>
        <v>0</v>
      </c>
      <c r="N481" s="63" t="s">
        <v>1611</v>
      </c>
      <c r="O481" s="54"/>
      <c r="Z481" s="64">
        <f t="shared" si="726"/>
        <v>0</v>
      </c>
      <c r="AB481" s="64">
        <f t="shared" si="727"/>
        <v>0</v>
      </c>
      <c r="AC481" s="64">
        <f t="shared" si="728"/>
        <v>0</v>
      </c>
      <c r="AD481" s="64">
        <f t="shared" si="729"/>
        <v>0</v>
      </c>
      <c r="AE481" s="64">
        <f t="shared" si="730"/>
        <v>0</v>
      </c>
      <c r="AF481" s="64">
        <f t="shared" si="731"/>
        <v>0</v>
      </c>
      <c r="AG481" s="64">
        <f t="shared" si="732"/>
        <v>0</v>
      </c>
      <c r="AH481" s="64">
        <f t="shared" si="733"/>
        <v>0</v>
      </c>
      <c r="AI481" s="39" t="s">
        <v>522</v>
      </c>
      <c r="AJ481" s="62">
        <f t="shared" si="734"/>
        <v>0</v>
      </c>
      <c r="AK481" s="62">
        <f t="shared" si="735"/>
        <v>0</v>
      </c>
      <c r="AL481" s="62">
        <f t="shared" si="736"/>
        <v>0</v>
      </c>
      <c r="AN481" s="64">
        <v>21</v>
      </c>
      <c r="AO481" s="64">
        <f t="shared" si="737"/>
        <v>0</v>
      </c>
      <c r="AP481" s="64">
        <f t="shared" si="738"/>
        <v>0</v>
      </c>
      <c r="AQ481" s="65" t="s">
        <v>7</v>
      </c>
      <c r="AV481" s="64">
        <f t="shared" si="739"/>
        <v>0</v>
      </c>
      <c r="AW481" s="64">
        <f t="shared" si="740"/>
        <v>0</v>
      </c>
      <c r="AX481" s="64">
        <f t="shared" si="741"/>
        <v>0</v>
      </c>
      <c r="AY481" s="66" t="s">
        <v>1630</v>
      </c>
      <c r="AZ481" s="66" t="s">
        <v>1702</v>
      </c>
      <c r="BA481" s="39" t="s">
        <v>1719</v>
      </c>
      <c r="BC481" s="64">
        <f t="shared" si="742"/>
        <v>0</v>
      </c>
      <c r="BD481" s="64">
        <f t="shared" si="743"/>
        <v>0</v>
      </c>
      <c r="BE481" s="64">
        <v>0</v>
      </c>
      <c r="BF481" s="64">
        <f t="shared" si="744"/>
        <v>0</v>
      </c>
      <c r="BH481" s="62">
        <f t="shared" si="745"/>
        <v>0</v>
      </c>
      <c r="BI481" s="62">
        <f t="shared" si="746"/>
        <v>0</v>
      </c>
      <c r="BJ481" s="62">
        <f t="shared" si="747"/>
        <v>0</v>
      </c>
      <c r="BK481" s="62" t="s">
        <v>1725</v>
      </c>
      <c r="BL481" s="64">
        <v>99</v>
      </c>
    </row>
    <row r="482" spans="1:64" s="38" customFormat="1" ht="19.5" customHeight="1">
      <c r="A482" s="60" t="s">
        <v>407</v>
      </c>
      <c r="B482" s="61" t="s">
        <v>522</v>
      </c>
      <c r="C482" s="61" t="s">
        <v>929</v>
      </c>
      <c r="D482" s="142" t="s">
        <v>1470</v>
      </c>
      <c r="E482" s="143"/>
      <c r="F482" s="61" t="s">
        <v>1586</v>
      </c>
      <c r="G482" s="62">
        <v>1745.064</v>
      </c>
      <c r="H482" s="62">
        <v>0</v>
      </c>
      <c r="I482" s="62">
        <f t="shared" si="722"/>
        <v>0</v>
      </c>
      <c r="J482" s="62">
        <f t="shared" si="723"/>
        <v>0</v>
      </c>
      <c r="K482" s="62">
        <f t="shared" si="724"/>
        <v>0</v>
      </c>
      <c r="L482" s="62">
        <v>0</v>
      </c>
      <c r="M482" s="62">
        <f t="shared" si="725"/>
        <v>0</v>
      </c>
      <c r="N482" s="63" t="s">
        <v>1611</v>
      </c>
      <c r="O482" s="54"/>
      <c r="Z482" s="64">
        <f t="shared" si="726"/>
        <v>0</v>
      </c>
      <c r="AB482" s="64">
        <f t="shared" si="727"/>
        <v>0</v>
      </c>
      <c r="AC482" s="64">
        <f t="shared" si="728"/>
        <v>0</v>
      </c>
      <c r="AD482" s="64">
        <f t="shared" si="729"/>
        <v>0</v>
      </c>
      <c r="AE482" s="64">
        <f t="shared" si="730"/>
        <v>0</v>
      </c>
      <c r="AF482" s="64">
        <f t="shared" si="731"/>
        <v>0</v>
      </c>
      <c r="AG482" s="64">
        <f t="shared" si="732"/>
        <v>0</v>
      </c>
      <c r="AH482" s="64">
        <f t="shared" si="733"/>
        <v>0</v>
      </c>
      <c r="AI482" s="39" t="s">
        <v>522</v>
      </c>
      <c r="AJ482" s="62">
        <f t="shared" si="734"/>
        <v>0</v>
      </c>
      <c r="AK482" s="62">
        <f t="shared" si="735"/>
        <v>0</v>
      </c>
      <c r="AL482" s="62">
        <f t="shared" si="736"/>
        <v>0</v>
      </c>
      <c r="AN482" s="64">
        <v>21</v>
      </c>
      <c r="AO482" s="64">
        <f t="shared" si="737"/>
        <v>0</v>
      </c>
      <c r="AP482" s="64">
        <f t="shared" si="738"/>
        <v>0</v>
      </c>
      <c r="AQ482" s="65" t="s">
        <v>7</v>
      </c>
      <c r="AV482" s="64">
        <f t="shared" si="739"/>
        <v>0</v>
      </c>
      <c r="AW482" s="64">
        <f t="shared" si="740"/>
        <v>0</v>
      </c>
      <c r="AX482" s="64">
        <f t="shared" si="741"/>
        <v>0</v>
      </c>
      <c r="AY482" s="66" t="s">
        <v>1630</v>
      </c>
      <c r="AZ482" s="66" t="s">
        <v>1702</v>
      </c>
      <c r="BA482" s="39" t="s">
        <v>1719</v>
      </c>
      <c r="BC482" s="64">
        <f t="shared" si="742"/>
        <v>0</v>
      </c>
      <c r="BD482" s="64">
        <f t="shared" si="743"/>
        <v>0</v>
      </c>
      <c r="BE482" s="64">
        <v>0</v>
      </c>
      <c r="BF482" s="64">
        <f t="shared" si="744"/>
        <v>0</v>
      </c>
      <c r="BH482" s="62">
        <f t="shared" si="745"/>
        <v>0</v>
      </c>
      <c r="BI482" s="62">
        <f t="shared" si="746"/>
        <v>0</v>
      </c>
      <c r="BJ482" s="62">
        <f t="shared" si="747"/>
        <v>0</v>
      </c>
      <c r="BK482" s="62" t="s">
        <v>1725</v>
      </c>
      <c r="BL482" s="64">
        <v>99</v>
      </c>
    </row>
    <row r="483" spans="1:64" s="38" customFormat="1" ht="19.5" customHeight="1">
      <c r="A483" s="60" t="s">
        <v>408</v>
      </c>
      <c r="B483" s="61" t="s">
        <v>522</v>
      </c>
      <c r="C483" s="61" t="s">
        <v>845</v>
      </c>
      <c r="D483" s="142" t="s">
        <v>1377</v>
      </c>
      <c r="E483" s="143"/>
      <c r="F483" s="61" t="s">
        <v>1586</v>
      </c>
      <c r="G483" s="62">
        <v>71.353</v>
      </c>
      <c r="H483" s="62">
        <v>0</v>
      </c>
      <c r="I483" s="62">
        <f t="shared" si="722"/>
        <v>0</v>
      </c>
      <c r="J483" s="62">
        <f t="shared" si="723"/>
        <v>0</v>
      </c>
      <c r="K483" s="62">
        <f t="shared" si="724"/>
        <v>0</v>
      </c>
      <c r="L483" s="62">
        <v>0</v>
      </c>
      <c r="M483" s="62">
        <f t="shared" si="725"/>
        <v>0</v>
      </c>
      <c r="N483" s="63" t="s">
        <v>1611</v>
      </c>
      <c r="O483" s="54"/>
      <c r="Z483" s="64">
        <f t="shared" si="726"/>
        <v>0</v>
      </c>
      <c r="AB483" s="64">
        <f t="shared" si="727"/>
        <v>0</v>
      </c>
      <c r="AC483" s="64">
        <f t="shared" si="728"/>
        <v>0</v>
      </c>
      <c r="AD483" s="64">
        <f t="shared" si="729"/>
        <v>0</v>
      </c>
      <c r="AE483" s="64">
        <f t="shared" si="730"/>
        <v>0</v>
      </c>
      <c r="AF483" s="64">
        <f t="shared" si="731"/>
        <v>0</v>
      </c>
      <c r="AG483" s="64">
        <f t="shared" si="732"/>
        <v>0</v>
      </c>
      <c r="AH483" s="64">
        <f t="shared" si="733"/>
        <v>0</v>
      </c>
      <c r="AI483" s="39" t="s">
        <v>522</v>
      </c>
      <c r="AJ483" s="62">
        <f t="shared" si="734"/>
        <v>0</v>
      </c>
      <c r="AK483" s="62">
        <f t="shared" si="735"/>
        <v>0</v>
      </c>
      <c r="AL483" s="62">
        <f t="shared" si="736"/>
        <v>0</v>
      </c>
      <c r="AN483" s="64">
        <v>21</v>
      </c>
      <c r="AO483" s="64">
        <f t="shared" si="737"/>
        <v>0</v>
      </c>
      <c r="AP483" s="64">
        <f t="shared" si="738"/>
        <v>0</v>
      </c>
      <c r="AQ483" s="65" t="s">
        <v>7</v>
      </c>
      <c r="AV483" s="64">
        <f t="shared" si="739"/>
        <v>0</v>
      </c>
      <c r="AW483" s="64">
        <f t="shared" si="740"/>
        <v>0</v>
      </c>
      <c r="AX483" s="64">
        <f t="shared" si="741"/>
        <v>0</v>
      </c>
      <c r="AY483" s="66" t="s">
        <v>1630</v>
      </c>
      <c r="AZ483" s="66" t="s">
        <v>1702</v>
      </c>
      <c r="BA483" s="39" t="s">
        <v>1719</v>
      </c>
      <c r="BC483" s="64">
        <f t="shared" si="742"/>
        <v>0</v>
      </c>
      <c r="BD483" s="64">
        <f t="shared" si="743"/>
        <v>0</v>
      </c>
      <c r="BE483" s="64">
        <v>0</v>
      </c>
      <c r="BF483" s="64">
        <f t="shared" si="744"/>
        <v>0</v>
      </c>
      <c r="BH483" s="62">
        <f t="shared" si="745"/>
        <v>0</v>
      </c>
      <c r="BI483" s="62">
        <f t="shared" si="746"/>
        <v>0</v>
      </c>
      <c r="BJ483" s="62">
        <f t="shared" si="747"/>
        <v>0</v>
      </c>
      <c r="BK483" s="62" t="s">
        <v>1725</v>
      </c>
      <c r="BL483" s="64">
        <v>99</v>
      </c>
    </row>
    <row r="484" spans="1:64" s="38" customFormat="1" ht="19.5" customHeight="1">
      <c r="A484" s="60" t="s">
        <v>409</v>
      </c>
      <c r="B484" s="61" t="s">
        <v>522</v>
      </c>
      <c r="C484" s="61" t="s">
        <v>846</v>
      </c>
      <c r="D484" s="142" t="s">
        <v>1378</v>
      </c>
      <c r="E484" s="143"/>
      <c r="F484" s="61" t="s">
        <v>1586</v>
      </c>
      <c r="G484" s="62">
        <v>642.177</v>
      </c>
      <c r="H484" s="62">
        <v>0</v>
      </c>
      <c r="I484" s="62">
        <f t="shared" si="722"/>
        <v>0</v>
      </c>
      <c r="J484" s="62">
        <f t="shared" si="723"/>
        <v>0</v>
      </c>
      <c r="K484" s="62">
        <f t="shared" si="724"/>
        <v>0</v>
      </c>
      <c r="L484" s="62">
        <v>0</v>
      </c>
      <c r="M484" s="62">
        <f t="shared" si="725"/>
        <v>0</v>
      </c>
      <c r="N484" s="63" t="s">
        <v>1611</v>
      </c>
      <c r="O484" s="54"/>
      <c r="Z484" s="64">
        <f t="shared" si="726"/>
        <v>0</v>
      </c>
      <c r="AB484" s="64">
        <f t="shared" si="727"/>
        <v>0</v>
      </c>
      <c r="AC484" s="64">
        <f t="shared" si="728"/>
        <v>0</v>
      </c>
      <c r="AD484" s="64">
        <f t="shared" si="729"/>
        <v>0</v>
      </c>
      <c r="AE484" s="64">
        <f t="shared" si="730"/>
        <v>0</v>
      </c>
      <c r="AF484" s="64">
        <f t="shared" si="731"/>
        <v>0</v>
      </c>
      <c r="AG484" s="64">
        <f t="shared" si="732"/>
        <v>0</v>
      </c>
      <c r="AH484" s="64">
        <f t="shared" si="733"/>
        <v>0</v>
      </c>
      <c r="AI484" s="39" t="s">
        <v>522</v>
      </c>
      <c r="AJ484" s="62">
        <f t="shared" si="734"/>
        <v>0</v>
      </c>
      <c r="AK484" s="62">
        <f t="shared" si="735"/>
        <v>0</v>
      </c>
      <c r="AL484" s="62">
        <f t="shared" si="736"/>
        <v>0</v>
      </c>
      <c r="AN484" s="64">
        <v>21</v>
      </c>
      <c r="AO484" s="64">
        <f t="shared" si="737"/>
        <v>0</v>
      </c>
      <c r="AP484" s="64">
        <f t="shared" si="738"/>
        <v>0</v>
      </c>
      <c r="AQ484" s="65" t="s">
        <v>7</v>
      </c>
      <c r="AV484" s="64">
        <f t="shared" si="739"/>
        <v>0</v>
      </c>
      <c r="AW484" s="64">
        <f t="shared" si="740"/>
        <v>0</v>
      </c>
      <c r="AX484" s="64">
        <f t="shared" si="741"/>
        <v>0</v>
      </c>
      <c r="AY484" s="66" t="s">
        <v>1630</v>
      </c>
      <c r="AZ484" s="66" t="s">
        <v>1702</v>
      </c>
      <c r="BA484" s="39" t="s">
        <v>1719</v>
      </c>
      <c r="BC484" s="64">
        <f t="shared" si="742"/>
        <v>0</v>
      </c>
      <c r="BD484" s="64">
        <f t="shared" si="743"/>
        <v>0</v>
      </c>
      <c r="BE484" s="64">
        <v>0</v>
      </c>
      <c r="BF484" s="64">
        <f t="shared" si="744"/>
        <v>0</v>
      </c>
      <c r="BH484" s="62">
        <f t="shared" si="745"/>
        <v>0</v>
      </c>
      <c r="BI484" s="62">
        <f t="shared" si="746"/>
        <v>0</v>
      </c>
      <c r="BJ484" s="62">
        <f t="shared" si="747"/>
        <v>0</v>
      </c>
      <c r="BK484" s="62" t="s">
        <v>1725</v>
      </c>
      <c r="BL484" s="64">
        <v>99</v>
      </c>
    </row>
    <row r="485" spans="1:64" s="38" customFormat="1" ht="19.5" customHeight="1">
      <c r="A485" s="60" t="s">
        <v>410</v>
      </c>
      <c r="B485" s="61" t="s">
        <v>522</v>
      </c>
      <c r="C485" s="61" t="s">
        <v>930</v>
      </c>
      <c r="D485" s="142" t="s">
        <v>1471</v>
      </c>
      <c r="E485" s="143"/>
      <c r="F485" s="61" t="s">
        <v>1586</v>
      </c>
      <c r="G485" s="62">
        <v>193.896</v>
      </c>
      <c r="H485" s="62">
        <v>0</v>
      </c>
      <c r="I485" s="62">
        <f t="shared" si="722"/>
        <v>0</v>
      </c>
      <c r="J485" s="62">
        <f t="shared" si="723"/>
        <v>0</v>
      </c>
      <c r="K485" s="62">
        <f t="shared" si="724"/>
        <v>0</v>
      </c>
      <c r="L485" s="62">
        <v>0</v>
      </c>
      <c r="M485" s="62">
        <f t="shared" si="725"/>
        <v>0</v>
      </c>
      <c r="N485" s="63" t="s">
        <v>1611</v>
      </c>
      <c r="O485" s="54"/>
      <c r="Z485" s="64">
        <f t="shared" si="726"/>
        <v>0</v>
      </c>
      <c r="AB485" s="64">
        <f t="shared" si="727"/>
        <v>0</v>
      </c>
      <c r="AC485" s="64">
        <f t="shared" si="728"/>
        <v>0</v>
      </c>
      <c r="AD485" s="64">
        <f t="shared" si="729"/>
        <v>0</v>
      </c>
      <c r="AE485" s="64">
        <f t="shared" si="730"/>
        <v>0</v>
      </c>
      <c r="AF485" s="64">
        <f t="shared" si="731"/>
        <v>0</v>
      </c>
      <c r="AG485" s="64">
        <f t="shared" si="732"/>
        <v>0</v>
      </c>
      <c r="AH485" s="64">
        <f t="shared" si="733"/>
        <v>0</v>
      </c>
      <c r="AI485" s="39" t="s">
        <v>522</v>
      </c>
      <c r="AJ485" s="62">
        <f t="shared" si="734"/>
        <v>0</v>
      </c>
      <c r="AK485" s="62">
        <f t="shared" si="735"/>
        <v>0</v>
      </c>
      <c r="AL485" s="62">
        <f t="shared" si="736"/>
        <v>0</v>
      </c>
      <c r="AN485" s="64">
        <v>21</v>
      </c>
      <c r="AO485" s="64">
        <f t="shared" si="737"/>
        <v>0</v>
      </c>
      <c r="AP485" s="64">
        <f t="shared" si="738"/>
        <v>0</v>
      </c>
      <c r="AQ485" s="65" t="s">
        <v>7</v>
      </c>
      <c r="AV485" s="64">
        <f t="shared" si="739"/>
        <v>0</v>
      </c>
      <c r="AW485" s="64">
        <f t="shared" si="740"/>
        <v>0</v>
      </c>
      <c r="AX485" s="64">
        <f t="shared" si="741"/>
        <v>0</v>
      </c>
      <c r="AY485" s="66" t="s">
        <v>1630</v>
      </c>
      <c r="AZ485" s="66" t="s">
        <v>1702</v>
      </c>
      <c r="BA485" s="39" t="s">
        <v>1719</v>
      </c>
      <c r="BC485" s="64">
        <f t="shared" si="742"/>
        <v>0</v>
      </c>
      <c r="BD485" s="64">
        <f t="shared" si="743"/>
        <v>0</v>
      </c>
      <c r="BE485" s="64">
        <v>0</v>
      </c>
      <c r="BF485" s="64">
        <f t="shared" si="744"/>
        <v>0</v>
      </c>
      <c r="BH485" s="62">
        <f t="shared" si="745"/>
        <v>0</v>
      </c>
      <c r="BI485" s="62">
        <f t="shared" si="746"/>
        <v>0</v>
      </c>
      <c r="BJ485" s="62">
        <f t="shared" si="747"/>
        <v>0</v>
      </c>
      <c r="BK485" s="62" t="s">
        <v>1725</v>
      </c>
      <c r="BL485" s="64">
        <v>99</v>
      </c>
    </row>
    <row r="486" spans="1:64" s="38" customFormat="1" ht="19.5" customHeight="1">
      <c r="A486" s="60" t="s">
        <v>411</v>
      </c>
      <c r="B486" s="61" t="s">
        <v>522</v>
      </c>
      <c r="C486" s="61" t="s">
        <v>931</v>
      </c>
      <c r="D486" s="142" t="s">
        <v>1472</v>
      </c>
      <c r="E486" s="143"/>
      <c r="F486" s="61" t="s">
        <v>1586</v>
      </c>
      <c r="G486" s="62">
        <v>71.353</v>
      </c>
      <c r="H486" s="62">
        <v>0</v>
      </c>
      <c r="I486" s="62">
        <f t="shared" si="722"/>
        <v>0</v>
      </c>
      <c r="J486" s="62">
        <f t="shared" si="723"/>
        <v>0</v>
      </c>
      <c r="K486" s="62">
        <f t="shared" si="724"/>
        <v>0</v>
      </c>
      <c r="L486" s="62">
        <v>0</v>
      </c>
      <c r="M486" s="62">
        <f t="shared" si="725"/>
        <v>0</v>
      </c>
      <c r="N486" s="63" t="s">
        <v>1611</v>
      </c>
      <c r="O486" s="54"/>
      <c r="Z486" s="64">
        <f t="shared" si="726"/>
        <v>0</v>
      </c>
      <c r="AB486" s="64">
        <f t="shared" si="727"/>
        <v>0</v>
      </c>
      <c r="AC486" s="64">
        <f t="shared" si="728"/>
        <v>0</v>
      </c>
      <c r="AD486" s="64">
        <f t="shared" si="729"/>
        <v>0</v>
      </c>
      <c r="AE486" s="64">
        <f t="shared" si="730"/>
        <v>0</v>
      </c>
      <c r="AF486" s="64">
        <f t="shared" si="731"/>
        <v>0</v>
      </c>
      <c r="AG486" s="64">
        <f t="shared" si="732"/>
        <v>0</v>
      </c>
      <c r="AH486" s="64">
        <f t="shared" si="733"/>
        <v>0</v>
      </c>
      <c r="AI486" s="39" t="s">
        <v>522</v>
      </c>
      <c r="AJ486" s="62">
        <f t="shared" si="734"/>
        <v>0</v>
      </c>
      <c r="AK486" s="62">
        <f t="shared" si="735"/>
        <v>0</v>
      </c>
      <c r="AL486" s="62">
        <f t="shared" si="736"/>
        <v>0</v>
      </c>
      <c r="AN486" s="64">
        <v>21</v>
      </c>
      <c r="AO486" s="64">
        <f t="shared" si="737"/>
        <v>0</v>
      </c>
      <c r="AP486" s="64">
        <f t="shared" si="738"/>
        <v>0</v>
      </c>
      <c r="AQ486" s="65" t="s">
        <v>7</v>
      </c>
      <c r="AV486" s="64">
        <f t="shared" si="739"/>
        <v>0</v>
      </c>
      <c r="AW486" s="64">
        <f t="shared" si="740"/>
        <v>0</v>
      </c>
      <c r="AX486" s="64">
        <f t="shared" si="741"/>
        <v>0</v>
      </c>
      <c r="AY486" s="66" t="s">
        <v>1630</v>
      </c>
      <c r="AZ486" s="66" t="s">
        <v>1702</v>
      </c>
      <c r="BA486" s="39" t="s">
        <v>1719</v>
      </c>
      <c r="BC486" s="64">
        <f t="shared" si="742"/>
        <v>0</v>
      </c>
      <c r="BD486" s="64">
        <f t="shared" si="743"/>
        <v>0</v>
      </c>
      <c r="BE486" s="64">
        <v>0</v>
      </c>
      <c r="BF486" s="64">
        <f t="shared" si="744"/>
        <v>0</v>
      </c>
      <c r="BH486" s="62">
        <f t="shared" si="745"/>
        <v>0</v>
      </c>
      <c r="BI486" s="62">
        <f t="shared" si="746"/>
        <v>0</v>
      </c>
      <c r="BJ486" s="62">
        <f t="shared" si="747"/>
        <v>0</v>
      </c>
      <c r="BK486" s="62" t="s">
        <v>1725</v>
      </c>
      <c r="BL486" s="64">
        <v>99</v>
      </c>
    </row>
    <row r="487" spans="1:64" s="38" customFormat="1" ht="19.5" customHeight="1">
      <c r="A487" s="60" t="s">
        <v>412</v>
      </c>
      <c r="B487" s="61" t="s">
        <v>522</v>
      </c>
      <c r="C487" s="61" t="s">
        <v>850</v>
      </c>
      <c r="D487" s="142" t="s">
        <v>1473</v>
      </c>
      <c r="E487" s="143"/>
      <c r="F487" s="61" t="s">
        <v>1586</v>
      </c>
      <c r="G487" s="62">
        <v>265.249</v>
      </c>
      <c r="H487" s="62">
        <v>0</v>
      </c>
      <c r="I487" s="62">
        <f t="shared" si="722"/>
        <v>0</v>
      </c>
      <c r="J487" s="62">
        <f t="shared" si="723"/>
        <v>0</v>
      </c>
      <c r="K487" s="62">
        <f t="shared" si="724"/>
        <v>0</v>
      </c>
      <c r="L487" s="62">
        <v>0</v>
      </c>
      <c r="M487" s="62">
        <f t="shared" si="725"/>
        <v>0</v>
      </c>
      <c r="N487" s="63" t="s">
        <v>1611</v>
      </c>
      <c r="O487" s="54"/>
      <c r="Z487" s="64">
        <f t="shared" si="726"/>
        <v>0</v>
      </c>
      <c r="AB487" s="64">
        <f t="shared" si="727"/>
        <v>0</v>
      </c>
      <c r="AC487" s="64">
        <f t="shared" si="728"/>
        <v>0</v>
      </c>
      <c r="AD487" s="64">
        <f t="shared" si="729"/>
        <v>0</v>
      </c>
      <c r="AE487" s="64">
        <f t="shared" si="730"/>
        <v>0</v>
      </c>
      <c r="AF487" s="64">
        <f t="shared" si="731"/>
        <v>0</v>
      </c>
      <c r="AG487" s="64">
        <f t="shared" si="732"/>
        <v>0</v>
      </c>
      <c r="AH487" s="64">
        <f t="shared" si="733"/>
        <v>0</v>
      </c>
      <c r="AI487" s="39" t="s">
        <v>522</v>
      </c>
      <c r="AJ487" s="62">
        <f t="shared" si="734"/>
        <v>0</v>
      </c>
      <c r="AK487" s="62">
        <f t="shared" si="735"/>
        <v>0</v>
      </c>
      <c r="AL487" s="62">
        <f t="shared" si="736"/>
        <v>0</v>
      </c>
      <c r="AN487" s="64">
        <v>21</v>
      </c>
      <c r="AO487" s="64">
        <f t="shared" si="737"/>
        <v>0</v>
      </c>
      <c r="AP487" s="64">
        <f t="shared" si="738"/>
        <v>0</v>
      </c>
      <c r="AQ487" s="65" t="s">
        <v>7</v>
      </c>
      <c r="AV487" s="64">
        <f t="shared" si="739"/>
        <v>0</v>
      </c>
      <c r="AW487" s="64">
        <f t="shared" si="740"/>
        <v>0</v>
      </c>
      <c r="AX487" s="64">
        <f t="shared" si="741"/>
        <v>0</v>
      </c>
      <c r="AY487" s="66" t="s">
        <v>1630</v>
      </c>
      <c r="AZ487" s="66" t="s">
        <v>1702</v>
      </c>
      <c r="BA487" s="39" t="s">
        <v>1719</v>
      </c>
      <c r="BC487" s="64">
        <f t="shared" si="742"/>
        <v>0</v>
      </c>
      <c r="BD487" s="64">
        <f t="shared" si="743"/>
        <v>0</v>
      </c>
      <c r="BE487" s="64">
        <v>0</v>
      </c>
      <c r="BF487" s="64">
        <f t="shared" si="744"/>
        <v>0</v>
      </c>
      <c r="BH487" s="62">
        <f t="shared" si="745"/>
        <v>0</v>
      </c>
      <c r="BI487" s="62">
        <f t="shared" si="746"/>
        <v>0</v>
      </c>
      <c r="BJ487" s="62">
        <f t="shared" si="747"/>
        <v>0</v>
      </c>
      <c r="BK487" s="62" t="s">
        <v>1725</v>
      </c>
      <c r="BL487" s="64">
        <v>99</v>
      </c>
    </row>
    <row r="488" spans="1:64" s="38" customFormat="1" ht="19.5" customHeight="1">
      <c r="A488" s="60" t="s">
        <v>413</v>
      </c>
      <c r="B488" s="61" t="s">
        <v>522</v>
      </c>
      <c r="C488" s="61" t="s">
        <v>932</v>
      </c>
      <c r="D488" s="142" t="s">
        <v>1474</v>
      </c>
      <c r="E488" s="143"/>
      <c r="F488" s="61" t="s">
        <v>1586</v>
      </c>
      <c r="G488" s="62">
        <v>228.024</v>
      </c>
      <c r="H488" s="62">
        <v>0</v>
      </c>
      <c r="I488" s="62">
        <f t="shared" si="722"/>
        <v>0</v>
      </c>
      <c r="J488" s="62">
        <f t="shared" si="723"/>
        <v>0</v>
      </c>
      <c r="K488" s="62">
        <f t="shared" si="724"/>
        <v>0</v>
      </c>
      <c r="L488" s="62">
        <v>0</v>
      </c>
      <c r="M488" s="62">
        <f t="shared" si="725"/>
        <v>0</v>
      </c>
      <c r="N488" s="63" t="s">
        <v>1611</v>
      </c>
      <c r="O488" s="54"/>
      <c r="Z488" s="64">
        <f t="shared" si="726"/>
        <v>0</v>
      </c>
      <c r="AB488" s="64">
        <f t="shared" si="727"/>
        <v>0</v>
      </c>
      <c r="AC488" s="64">
        <f t="shared" si="728"/>
        <v>0</v>
      </c>
      <c r="AD488" s="64">
        <f t="shared" si="729"/>
        <v>0</v>
      </c>
      <c r="AE488" s="64">
        <f t="shared" si="730"/>
        <v>0</v>
      </c>
      <c r="AF488" s="64">
        <f t="shared" si="731"/>
        <v>0</v>
      </c>
      <c r="AG488" s="64">
        <f t="shared" si="732"/>
        <v>0</v>
      </c>
      <c r="AH488" s="64">
        <f t="shared" si="733"/>
        <v>0</v>
      </c>
      <c r="AI488" s="39" t="s">
        <v>522</v>
      </c>
      <c r="AJ488" s="62">
        <f t="shared" si="734"/>
        <v>0</v>
      </c>
      <c r="AK488" s="62">
        <f t="shared" si="735"/>
        <v>0</v>
      </c>
      <c r="AL488" s="62">
        <f t="shared" si="736"/>
        <v>0</v>
      </c>
      <c r="AN488" s="64">
        <v>21</v>
      </c>
      <c r="AO488" s="64">
        <f t="shared" si="737"/>
        <v>0</v>
      </c>
      <c r="AP488" s="64">
        <f t="shared" si="738"/>
        <v>0</v>
      </c>
      <c r="AQ488" s="65" t="s">
        <v>11</v>
      </c>
      <c r="AV488" s="64">
        <f t="shared" si="739"/>
        <v>0</v>
      </c>
      <c r="AW488" s="64">
        <f t="shared" si="740"/>
        <v>0</v>
      </c>
      <c r="AX488" s="64">
        <f t="shared" si="741"/>
        <v>0</v>
      </c>
      <c r="AY488" s="66" t="s">
        <v>1630</v>
      </c>
      <c r="AZ488" s="66" t="s">
        <v>1702</v>
      </c>
      <c r="BA488" s="39" t="s">
        <v>1719</v>
      </c>
      <c r="BC488" s="64">
        <f t="shared" si="742"/>
        <v>0</v>
      </c>
      <c r="BD488" s="64">
        <f t="shared" si="743"/>
        <v>0</v>
      </c>
      <c r="BE488" s="64">
        <v>0</v>
      </c>
      <c r="BF488" s="64">
        <f t="shared" si="744"/>
        <v>0</v>
      </c>
      <c r="BH488" s="62">
        <f t="shared" si="745"/>
        <v>0</v>
      </c>
      <c r="BI488" s="62">
        <f t="shared" si="746"/>
        <v>0</v>
      </c>
      <c r="BJ488" s="62">
        <f t="shared" si="747"/>
        <v>0</v>
      </c>
      <c r="BK488" s="62" t="s">
        <v>1725</v>
      </c>
      <c r="BL488" s="64">
        <v>99</v>
      </c>
    </row>
    <row r="489" spans="1:47" s="38" customFormat="1" ht="19.5" customHeight="1">
      <c r="A489" s="55"/>
      <c r="B489" s="56" t="s">
        <v>522</v>
      </c>
      <c r="C489" s="56" t="s">
        <v>933</v>
      </c>
      <c r="D489" s="140" t="s">
        <v>1475</v>
      </c>
      <c r="E489" s="141"/>
      <c r="F489" s="57" t="s">
        <v>6</v>
      </c>
      <c r="G489" s="57" t="s">
        <v>6</v>
      </c>
      <c r="H489" s="57" t="s">
        <v>6</v>
      </c>
      <c r="I489" s="58">
        <f>SUM(I490:I492)</f>
        <v>0</v>
      </c>
      <c r="J489" s="58">
        <f>SUM(J490:J492)</f>
        <v>0</v>
      </c>
      <c r="K489" s="58">
        <f>SUM(K490:K492)</f>
        <v>0</v>
      </c>
      <c r="L489" s="39"/>
      <c r="M489" s="58">
        <f>SUM(M490:M492)</f>
        <v>0</v>
      </c>
      <c r="N489" s="59"/>
      <c r="O489" s="54"/>
      <c r="AI489" s="39" t="s">
        <v>522</v>
      </c>
      <c r="AS489" s="58">
        <f>SUM(AJ490:AJ492)</f>
        <v>0</v>
      </c>
      <c r="AT489" s="58">
        <f>SUM(AK490:AK492)</f>
        <v>0</v>
      </c>
      <c r="AU489" s="58">
        <f>SUM(AL490:AL492)</f>
        <v>0</v>
      </c>
    </row>
    <row r="490" spans="1:64" s="38" customFormat="1" ht="19.5" customHeight="1">
      <c r="A490" s="60" t="s">
        <v>414</v>
      </c>
      <c r="B490" s="61" t="s">
        <v>522</v>
      </c>
      <c r="C490" s="61" t="s">
        <v>934</v>
      </c>
      <c r="D490" s="142" t="s">
        <v>1476</v>
      </c>
      <c r="E490" s="143"/>
      <c r="F490" s="61" t="s">
        <v>1582</v>
      </c>
      <c r="G490" s="62">
        <v>45.058</v>
      </c>
      <c r="H490" s="62">
        <v>0</v>
      </c>
      <c r="I490" s="62">
        <f>G490*AO490</f>
        <v>0</v>
      </c>
      <c r="J490" s="62">
        <f>G490*AP490</f>
        <v>0</v>
      </c>
      <c r="K490" s="62">
        <f>G490*H490</f>
        <v>0</v>
      </c>
      <c r="L490" s="62">
        <v>0</v>
      </c>
      <c r="M490" s="62">
        <f>G490*L490</f>
        <v>0</v>
      </c>
      <c r="N490" s="63" t="s">
        <v>1611</v>
      </c>
      <c r="O490" s="54"/>
      <c r="Z490" s="64">
        <f>IF(AQ490="5",BJ490,0)</f>
        <v>0</v>
      </c>
      <c r="AB490" s="64">
        <f>IF(AQ490="1",BH490,0)</f>
        <v>0</v>
      </c>
      <c r="AC490" s="64">
        <f>IF(AQ490="1",BI490,0)</f>
        <v>0</v>
      </c>
      <c r="AD490" s="64">
        <f>IF(AQ490="7",BH490,0)</f>
        <v>0</v>
      </c>
      <c r="AE490" s="64">
        <f>IF(AQ490="7",BI490,0)</f>
        <v>0</v>
      </c>
      <c r="AF490" s="64">
        <f>IF(AQ490="2",BH490,0)</f>
        <v>0</v>
      </c>
      <c r="AG490" s="64">
        <f>IF(AQ490="2",BI490,0)</f>
        <v>0</v>
      </c>
      <c r="AH490" s="64">
        <f>IF(AQ490="0",BJ490,0)</f>
        <v>0</v>
      </c>
      <c r="AI490" s="39" t="s">
        <v>522</v>
      </c>
      <c r="AJ490" s="62">
        <f>IF(AN490=0,K490,0)</f>
        <v>0</v>
      </c>
      <c r="AK490" s="62">
        <f>IF(AN490=15,K490,0)</f>
        <v>0</v>
      </c>
      <c r="AL490" s="62">
        <f>IF(AN490=21,K490,0)</f>
        <v>0</v>
      </c>
      <c r="AN490" s="64">
        <v>21</v>
      </c>
      <c r="AO490" s="64">
        <f>H490*0</f>
        <v>0</v>
      </c>
      <c r="AP490" s="64">
        <f>H490*(1-0)</f>
        <v>0</v>
      </c>
      <c r="AQ490" s="65" t="s">
        <v>13</v>
      </c>
      <c r="AV490" s="64">
        <f>AW490+AX490</f>
        <v>0</v>
      </c>
      <c r="AW490" s="64">
        <f>G490*AO490</f>
        <v>0</v>
      </c>
      <c r="AX490" s="64">
        <f>G490*AP490</f>
        <v>0</v>
      </c>
      <c r="AY490" s="66" t="s">
        <v>1669</v>
      </c>
      <c r="AZ490" s="66" t="s">
        <v>1703</v>
      </c>
      <c r="BA490" s="39" t="s">
        <v>1719</v>
      </c>
      <c r="BC490" s="64">
        <f>AW490+AX490</f>
        <v>0</v>
      </c>
      <c r="BD490" s="64">
        <f>H490/(100-BE490)*100</f>
        <v>0</v>
      </c>
      <c r="BE490" s="64">
        <v>0</v>
      </c>
      <c r="BF490" s="64">
        <f>M490</f>
        <v>0</v>
      </c>
      <c r="BH490" s="62">
        <f>G490*AO490</f>
        <v>0</v>
      </c>
      <c r="BI490" s="62">
        <f>G490*AP490</f>
        <v>0</v>
      </c>
      <c r="BJ490" s="62">
        <f>G490*H490</f>
        <v>0</v>
      </c>
      <c r="BK490" s="62" t="s">
        <v>1725</v>
      </c>
      <c r="BL490" s="64">
        <v>712</v>
      </c>
    </row>
    <row r="491" spans="1:64" s="38" customFormat="1" ht="19.5" customHeight="1">
      <c r="A491" s="60" t="s">
        <v>415</v>
      </c>
      <c r="B491" s="61" t="s">
        <v>522</v>
      </c>
      <c r="C491" s="61" t="s">
        <v>935</v>
      </c>
      <c r="D491" s="142" t="s">
        <v>1477</v>
      </c>
      <c r="E491" s="143"/>
      <c r="F491" s="61" t="s">
        <v>1582</v>
      </c>
      <c r="G491" s="62">
        <v>51.8167</v>
      </c>
      <c r="H491" s="62">
        <v>0</v>
      </c>
      <c r="I491" s="62">
        <f>G491*AO491</f>
        <v>0</v>
      </c>
      <c r="J491" s="62">
        <f>G491*AP491</f>
        <v>0</v>
      </c>
      <c r="K491" s="62">
        <f>G491*H491</f>
        <v>0</v>
      </c>
      <c r="L491" s="62">
        <v>0</v>
      </c>
      <c r="M491" s="62">
        <f>G491*L491</f>
        <v>0</v>
      </c>
      <c r="N491" s="63" t="s">
        <v>1611</v>
      </c>
      <c r="O491" s="54"/>
      <c r="Z491" s="64">
        <f>IF(AQ491="5",BJ491,0)</f>
        <v>0</v>
      </c>
      <c r="AB491" s="64">
        <f>IF(AQ491="1",BH491,0)</f>
        <v>0</v>
      </c>
      <c r="AC491" s="64">
        <f>IF(AQ491="1",BI491,0)</f>
        <v>0</v>
      </c>
      <c r="AD491" s="64">
        <f>IF(AQ491="7",BH491,0)</f>
        <v>0</v>
      </c>
      <c r="AE491" s="64">
        <f>IF(AQ491="7",BI491,0)</f>
        <v>0</v>
      </c>
      <c r="AF491" s="64">
        <f>IF(AQ491="2",BH491,0)</f>
        <v>0</v>
      </c>
      <c r="AG491" s="64">
        <f>IF(AQ491="2",BI491,0)</f>
        <v>0</v>
      </c>
      <c r="AH491" s="64">
        <f>IF(AQ491="0",BJ491,0)</f>
        <v>0</v>
      </c>
      <c r="AI491" s="39" t="s">
        <v>522</v>
      </c>
      <c r="AJ491" s="62">
        <f>IF(AN491=0,K491,0)</f>
        <v>0</v>
      </c>
      <c r="AK491" s="62">
        <f>IF(AN491=15,K491,0)</f>
        <v>0</v>
      </c>
      <c r="AL491" s="62">
        <f>IF(AN491=21,K491,0)</f>
        <v>0</v>
      </c>
      <c r="AN491" s="64">
        <v>21</v>
      </c>
      <c r="AO491" s="64">
        <f>H491*0</f>
        <v>0</v>
      </c>
      <c r="AP491" s="64">
        <f>H491*(1-0)</f>
        <v>0</v>
      </c>
      <c r="AQ491" s="65" t="s">
        <v>13</v>
      </c>
      <c r="AV491" s="64">
        <f>AW491+AX491</f>
        <v>0</v>
      </c>
      <c r="AW491" s="64">
        <f>G491*AO491</f>
        <v>0</v>
      </c>
      <c r="AX491" s="64">
        <f>G491*AP491</f>
        <v>0</v>
      </c>
      <c r="AY491" s="66" t="s">
        <v>1669</v>
      </c>
      <c r="AZ491" s="66" t="s">
        <v>1703</v>
      </c>
      <c r="BA491" s="39" t="s">
        <v>1719</v>
      </c>
      <c r="BC491" s="64">
        <f>AW491+AX491</f>
        <v>0</v>
      </c>
      <c r="BD491" s="64">
        <f>H491/(100-BE491)*100</f>
        <v>0</v>
      </c>
      <c r="BE491" s="64">
        <v>0</v>
      </c>
      <c r="BF491" s="64">
        <f>M491</f>
        <v>0</v>
      </c>
      <c r="BH491" s="62">
        <f>G491*AO491</f>
        <v>0</v>
      </c>
      <c r="BI491" s="62">
        <f>G491*AP491</f>
        <v>0</v>
      </c>
      <c r="BJ491" s="62">
        <f>G491*H491</f>
        <v>0</v>
      </c>
      <c r="BK491" s="62" t="s">
        <v>1725</v>
      </c>
      <c r="BL491" s="64">
        <v>712</v>
      </c>
    </row>
    <row r="492" spans="1:64" s="38" customFormat="1" ht="19.5" customHeight="1">
      <c r="A492" s="60" t="s">
        <v>416</v>
      </c>
      <c r="B492" s="61" t="s">
        <v>522</v>
      </c>
      <c r="C492" s="61" t="s">
        <v>936</v>
      </c>
      <c r="D492" s="142" t="s">
        <v>1478</v>
      </c>
      <c r="E492" s="143"/>
      <c r="F492" s="61" t="s">
        <v>1591</v>
      </c>
      <c r="G492" s="62">
        <v>0</v>
      </c>
      <c r="H492" s="62">
        <v>3.41</v>
      </c>
      <c r="I492" s="62">
        <f>G492*AO492</f>
        <v>0</v>
      </c>
      <c r="J492" s="62">
        <f>G492*AP492</f>
        <v>0</v>
      </c>
      <c r="K492" s="62">
        <f>G492*H492</f>
        <v>0</v>
      </c>
      <c r="L492" s="62">
        <v>0</v>
      </c>
      <c r="M492" s="62">
        <f>G492*L492</f>
        <v>0</v>
      </c>
      <c r="N492" s="63" t="s">
        <v>1611</v>
      </c>
      <c r="O492" s="54"/>
      <c r="Z492" s="64">
        <f>IF(AQ492="5",BJ492,0)</f>
        <v>0</v>
      </c>
      <c r="AB492" s="64">
        <f>IF(AQ492="1",BH492,0)</f>
        <v>0</v>
      </c>
      <c r="AC492" s="64">
        <f>IF(AQ492="1",BI492,0)</f>
        <v>0</v>
      </c>
      <c r="AD492" s="64">
        <f>IF(AQ492="7",BH492,0)</f>
        <v>0</v>
      </c>
      <c r="AE492" s="64">
        <f>IF(AQ492="7",BI492,0)</f>
        <v>0</v>
      </c>
      <c r="AF492" s="64">
        <f>IF(AQ492="2",BH492,0)</f>
        <v>0</v>
      </c>
      <c r="AG492" s="64">
        <f>IF(AQ492="2",BI492,0)</f>
        <v>0</v>
      </c>
      <c r="AH492" s="64">
        <f>IF(AQ492="0",BJ492,0)</f>
        <v>0</v>
      </c>
      <c r="AI492" s="39" t="s">
        <v>522</v>
      </c>
      <c r="AJ492" s="62">
        <f>IF(AN492=0,K492,0)</f>
        <v>0</v>
      </c>
      <c r="AK492" s="62">
        <f>IF(AN492=15,K492,0)</f>
        <v>0</v>
      </c>
      <c r="AL492" s="62">
        <f>IF(AN492=21,K492,0)</f>
        <v>0</v>
      </c>
      <c r="AN492" s="64">
        <v>21</v>
      </c>
      <c r="AO492" s="64">
        <f>H492*0</f>
        <v>0</v>
      </c>
      <c r="AP492" s="64">
        <f>H492*(1-0)</f>
        <v>3.41</v>
      </c>
      <c r="AQ492" s="65" t="s">
        <v>11</v>
      </c>
      <c r="AV492" s="64">
        <f>AW492+AX492</f>
        <v>0</v>
      </c>
      <c r="AW492" s="64">
        <f>G492*AO492</f>
        <v>0</v>
      </c>
      <c r="AX492" s="64">
        <f>G492*AP492</f>
        <v>0</v>
      </c>
      <c r="AY492" s="66" t="s">
        <v>1669</v>
      </c>
      <c r="AZ492" s="66" t="s">
        <v>1703</v>
      </c>
      <c r="BA492" s="39" t="s">
        <v>1719</v>
      </c>
      <c r="BC492" s="64">
        <f>AW492+AX492</f>
        <v>0</v>
      </c>
      <c r="BD492" s="64">
        <f>H492/(100-BE492)*100</f>
        <v>3.4099999999999997</v>
      </c>
      <c r="BE492" s="64">
        <v>0</v>
      </c>
      <c r="BF492" s="64">
        <f>M492</f>
        <v>0</v>
      </c>
      <c r="BH492" s="62">
        <f>G492*AO492</f>
        <v>0</v>
      </c>
      <c r="BI492" s="62">
        <f>G492*AP492</f>
        <v>0</v>
      </c>
      <c r="BJ492" s="62">
        <f>G492*H492</f>
        <v>0</v>
      </c>
      <c r="BK492" s="62" t="s">
        <v>1725</v>
      </c>
      <c r="BL492" s="64">
        <v>712</v>
      </c>
    </row>
    <row r="493" spans="1:47" s="38" customFormat="1" ht="19.5" customHeight="1">
      <c r="A493" s="55"/>
      <c r="B493" s="56" t="s">
        <v>522</v>
      </c>
      <c r="C493" s="56" t="s">
        <v>937</v>
      </c>
      <c r="D493" s="140" t="s">
        <v>1479</v>
      </c>
      <c r="E493" s="141"/>
      <c r="F493" s="57" t="s">
        <v>6</v>
      </c>
      <c r="G493" s="57" t="s">
        <v>6</v>
      </c>
      <c r="H493" s="57" t="s">
        <v>6</v>
      </c>
      <c r="I493" s="58">
        <f>SUM(I494:I503)</f>
        <v>0</v>
      </c>
      <c r="J493" s="58">
        <f>SUM(J494:J503)</f>
        <v>0</v>
      </c>
      <c r="K493" s="58">
        <f>SUM(K494:K503)</f>
        <v>0</v>
      </c>
      <c r="L493" s="39"/>
      <c r="M493" s="58">
        <f>SUM(M494:M503)</f>
        <v>0.1312245</v>
      </c>
      <c r="N493" s="59"/>
      <c r="O493" s="54"/>
      <c r="AI493" s="39" t="s">
        <v>522</v>
      </c>
      <c r="AS493" s="58">
        <f>SUM(AJ494:AJ503)</f>
        <v>0</v>
      </c>
      <c r="AT493" s="58">
        <f>SUM(AK494:AK503)</f>
        <v>0</v>
      </c>
      <c r="AU493" s="58">
        <f>SUM(AL494:AL503)</f>
        <v>0</v>
      </c>
    </row>
    <row r="494" spans="1:64" s="38" customFormat="1" ht="19.5" customHeight="1">
      <c r="A494" s="60" t="s">
        <v>417</v>
      </c>
      <c r="B494" s="61" t="s">
        <v>522</v>
      </c>
      <c r="C494" s="61" t="s">
        <v>938</v>
      </c>
      <c r="D494" s="142" t="s">
        <v>1480</v>
      </c>
      <c r="E494" s="143"/>
      <c r="F494" s="61" t="s">
        <v>1590</v>
      </c>
      <c r="G494" s="62">
        <v>174.5</v>
      </c>
      <c r="H494" s="62">
        <v>0</v>
      </c>
      <c r="I494" s="62">
        <f aca="true" t="shared" si="748" ref="I494:I503">G494*AO494</f>
        <v>0</v>
      </c>
      <c r="J494" s="62">
        <f aca="true" t="shared" si="749" ref="J494:J503">G494*AP494</f>
        <v>0</v>
      </c>
      <c r="K494" s="62">
        <f aca="true" t="shared" si="750" ref="K494:K503">G494*H494</f>
        <v>0</v>
      </c>
      <c r="L494" s="62">
        <v>0</v>
      </c>
      <c r="M494" s="62">
        <f aca="true" t="shared" si="751" ref="M494:M503">G494*L494</f>
        <v>0</v>
      </c>
      <c r="N494" s="63" t="s">
        <v>1611</v>
      </c>
      <c r="O494" s="54"/>
      <c r="Z494" s="64">
        <f aca="true" t="shared" si="752" ref="Z494:Z503">IF(AQ494="5",BJ494,0)</f>
        <v>0</v>
      </c>
      <c r="AB494" s="64">
        <f aca="true" t="shared" si="753" ref="AB494:AB503">IF(AQ494="1",BH494,0)</f>
        <v>0</v>
      </c>
      <c r="AC494" s="64">
        <f aca="true" t="shared" si="754" ref="AC494:AC503">IF(AQ494="1",BI494,0)</f>
        <v>0</v>
      </c>
      <c r="AD494" s="64">
        <f aca="true" t="shared" si="755" ref="AD494:AD503">IF(AQ494="7",BH494,0)</f>
        <v>0</v>
      </c>
      <c r="AE494" s="64">
        <f aca="true" t="shared" si="756" ref="AE494:AE503">IF(AQ494="7",BI494,0)</f>
        <v>0</v>
      </c>
      <c r="AF494" s="64">
        <f aca="true" t="shared" si="757" ref="AF494:AF503">IF(AQ494="2",BH494,0)</f>
        <v>0</v>
      </c>
      <c r="AG494" s="64">
        <f aca="true" t="shared" si="758" ref="AG494:AG503">IF(AQ494="2",BI494,0)</f>
        <v>0</v>
      </c>
      <c r="AH494" s="64">
        <f aca="true" t="shared" si="759" ref="AH494:AH503">IF(AQ494="0",BJ494,0)</f>
        <v>0</v>
      </c>
      <c r="AI494" s="39" t="s">
        <v>522</v>
      </c>
      <c r="AJ494" s="62">
        <f aca="true" t="shared" si="760" ref="AJ494:AJ503">IF(AN494=0,K494,0)</f>
        <v>0</v>
      </c>
      <c r="AK494" s="62">
        <f aca="true" t="shared" si="761" ref="AK494:AK503">IF(AN494=15,K494,0)</f>
        <v>0</v>
      </c>
      <c r="AL494" s="62">
        <f aca="true" t="shared" si="762" ref="AL494:AL503">IF(AN494=21,K494,0)</f>
        <v>0</v>
      </c>
      <c r="AN494" s="64">
        <v>21</v>
      </c>
      <c r="AO494" s="64">
        <f aca="true" t="shared" si="763" ref="AO494:AO503">H494*0</f>
        <v>0</v>
      </c>
      <c r="AP494" s="64">
        <f aca="true" t="shared" si="764" ref="AP494:AP503">H494*(1-0)</f>
        <v>0</v>
      </c>
      <c r="AQ494" s="65" t="s">
        <v>13</v>
      </c>
      <c r="AV494" s="64">
        <f aca="true" t="shared" si="765" ref="AV494:AV503">AW494+AX494</f>
        <v>0</v>
      </c>
      <c r="AW494" s="64">
        <f aca="true" t="shared" si="766" ref="AW494:AW503">G494*AO494</f>
        <v>0</v>
      </c>
      <c r="AX494" s="64">
        <f aca="true" t="shared" si="767" ref="AX494:AX503">G494*AP494</f>
        <v>0</v>
      </c>
      <c r="AY494" s="66" t="s">
        <v>1670</v>
      </c>
      <c r="AZ494" s="66" t="s">
        <v>1704</v>
      </c>
      <c r="BA494" s="39" t="s">
        <v>1719</v>
      </c>
      <c r="BC494" s="64">
        <f aca="true" t="shared" si="768" ref="BC494:BC503">AW494+AX494</f>
        <v>0</v>
      </c>
      <c r="BD494" s="64">
        <f aca="true" t="shared" si="769" ref="BD494:BD503">H494/(100-BE494)*100</f>
        <v>0</v>
      </c>
      <c r="BE494" s="64">
        <v>0</v>
      </c>
      <c r="BF494" s="64">
        <f aca="true" t="shared" si="770" ref="BF494:BF503">M494</f>
        <v>0</v>
      </c>
      <c r="BH494" s="62">
        <f aca="true" t="shared" si="771" ref="BH494:BH503">G494*AO494</f>
        <v>0</v>
      </c>
      <c r="BI494" s="62">
        <f aca="true" t="shared" si="772" ref="BI494:BI503">G494*AP494</f>
        <v>0</v>
      </c>
      <c r="BJ494" s="62">
        <f aca="true" t="shared" si="773" ref="BJ494:BJ503">G494*H494</f>
        <v>0</v>
      </c>
      <c r="BK494" s="62" t="s">
        <v>1725</v>
      </c>
      <c r="BL494" s="64">
        <v>762</v>
      </c>
    </row>
    <row r="495" spans="1:64" s="38" customFormat="1" ht="19.5" customHeight="1">
      <c r="A495" s="60" t="s">
        <v>418</v>
      </c>
      <c r="B495" s="61" t="s">
        <v>522</v>
      </c>
      <c r="C495" s="61" t="s">
        <v>939</v>
      </c>
      <c r="D495" s="142" t="s">
        <v>1481</v>
      </c>
      <c r="E495" s="143"/>
      <c r="F495" s="61" t="s">
        <v>1590</v>
      </c>
      <c r="G495" s="62">
        <v>174.5</v>
      </c>
      <c r="H495" s="62">
        <v>0</v>
      </c>
      <c r="I495" s="62">
        <f t="shared" si="748"/>
        <v>0</v>
      </c>
      <c r="J495" s="62">
        <f t="shared" si="749"/>
        <v>0</v>
      </c>
      <c r="K495" s="62">
        <f t="shared" si="750"/>
        <v>0</v>
      </c>
      <c r="L495" s="62">
        <v>0</v>
      </c>
      <c r="M495" s="62">
        <f t="shared" si="751"/>
        <v>0</v>
      </c>
      <c r="N495" s="63" t="s">
        <v>1611</v>
      </c>
      <c r="O495" s="54"/>
      <c r="Z495" s="64">
        <f t="shared" si="752"/>
        <v>0</v>
      </c>
      <c r="AB495" s="64">
        <f t="shared" si="753"/>
        <v>0</v>
      </c>
      <c r="AC495" s="64">
        <f t="shared" si="754"/>
        <v>0</v>
      </c>
      <c r="AD495" s="64">
        <f t="shared" si="755"/>
        <v>0</v>
      </c>
      <c r="AE495" s="64">
        <f t="shared" si="756"/>
        <v>0</v>
      </c>
      <c r="AF495" s="64">
        <f t="shared" si="757"/>
        <v>0</v>
      </c>
      <c r="AG495" s="64">
        <f t="shared" si="758"/>
        <v>0</v>
      </c>
      <c r="AH495" s="64">
        <f t="shared" si="759"/>
        <v>0</v>
      </c>
      <c r="AI495" s="39" t="s">
        <v>522</v>
      </c>
      <c r="AJ495" s="62">
        <f t="shared" si="760"/>
        <v>0</v>
      </c>
      <c r="AK495" s="62">
        <f t="shared" si="761"/>
        <v>0</v>
      </c>
      <c r="AL495" s="62">
        <f t="shared" si="762"/>
        <v>0</v>
      </c>
      <c r="AN495" s="64">
        <v>21</v>
      </c>
      <c r="AO495" s="64">
        <f t="shared" si="763"/>
        <v>0</v>
      </c>
      <c r="AP495" s="64">
        <f t="shared" si="764"/>
        <v>0</v>
      </c>
      <c r="AQ495" s="65" t="s">
        <v>13</v>
      </c>
      <c r="AV495" s="64">
        <f t="shared" si="765"/>
        <v>0</v>
      </c>
      <c r="AW495" s="64">
        <f t="shared" si="766"/>
        <v>0</v>
      </c>
      <c r="AX495" s="64">
        <f t="shared" si="767"/>
        <v>0</v>
      </c>
      <c r="AY495" s="66" t="s">
        <v>1670</v>
      </c>
      <c r="AZ495" s="66" t="s">
        <v>1704</v>
      </c>
      <c r="BA495" s="39" t="s">
        <v>1719</v>
      </c>
      <c r="BC495" s="64">
        <f t="shared" si="768"/>
        <v>0</v>
      </c>
      <c r="BD495" s="64">
        <f t="shared" si="769"/>
        <v>0</v>
      </c>
      <c r="BE495" s="64">
        <v>0</v>
      </c>
      <c r="BF495" s="64">
        <f t="shared" si="770"/>
        <v>0</v>
      </c>
      <c r="BH495" s="62">
        <f t="shared" si="771"/>
        <v>0</v>
      </c>
      <c r="BI495" s="62">
        <f t="shared" si="772"/>
        <v>0</v>
      </c>
      <c r="BJ495" s="62">
        <f t="shared" si="773"/>
        <v>0</v>
      </c>
      <c r="BK495" s="62" t="s">
        <v>1725</v>
      </c>
      <c r="BL495" s="64">
        <v>762</v>
      </c>
    </row>
    <row r="496" spans="1:64" s="38" customFormat="1" ht="19.5" customHeight="1">
      <c r="A496" s="60" t="s">
        <v>419</v>
      </c>
      <c r="B496" s="61" t="s">
        <v>522</v>
      </c>
      <c r="C496" s="61" t="s">
        <v>940</v>
      </c>
      <c r="D496" s="142" t="s">
        <v>1482</v>
      </c>
      <c r="E496" s="143"/>
      <c r="F496" s="61" t="s">
        <v>1584</v>
      </c>
      <c r="G496" s="62">
        <v>53.9</v>
      </c>
      <c r="H496" s="62">
        <v>0</v>
      </c>
      <c r="I496" s="62">
        <f t="shared" si="748"/>
        <v>0</v>
      </c>
      <c r="J496" s="62">
        <f t="shared" si="749"/>
        <v>0</v>
      </c>
      <c r="K496" s="62">
        <f t="shared" si="750"/>
        <v>0</v>
      </c>
      <c r="L496" s="62">
        <v>0</v>
      </c>
      <c r="M496" s="62">
        <f t="shared" si="751"/>
        <v>0</v>
      </c>
      <c r="N496" s="63" t="s">
        <v>1611</v>
      </c>
      <c r="O496" s="54"/>
      <c r="Z496" s="64">
        <f t="shared" si="752"/>
        <v>0</v>
      </c>
      <c r="AB496" s="64">
        <f t="shared" si="753"/>
        <v>0</v>
      </c>
      <c r="AC496" s="64">
        <f t="shared" si="754"/>
        <v>0</v>
      </c>
      <c r="AD496" s="64">
        <f t="shared" si="755"/>
        <v>0</v>
      </c>
      <c r="AE496" s="64">
        <f t="shared" si="756"/>
        <v>0</v>
      </c>
      <c r="AF496" s="64">
        <f t="shared" si="757"/>
        <v>0</v>
      </c>
      <c r="AG496" s="64">
        <f t="shared" si="758"/>
        <v>0</v>
      </c>
      <c r="AH496" s="64">
        <f t="shared" si="759"/>
        <v>0</v>
      </c>
      <c r="AI496" s="39" t="s">
        <v>522</v>
      </c>
      <c r="AJ496" s="62">
        <f t="shared" si="760"/>
        <v>0</v>
      </c>
      <c r="AK496" s="62">
        <f t="shared" si="761"/>
        <v>0</v>
      </c>
      <c r="AL496" s="62">
        <f t="shared" si="762"/>
        <v>0</v>
      </c>
      <c r="AN496" s="64">
        <v>21</v>
      </c>
      <c r="AO496" s="64">
        <f t="shared" si="763"/>
        <v>0</v>
      </c>
      <c r="AP496" s="64">
        <f t="shared" si="764"/>
        <v>0</v>
      </c>
      <c r="AQ496" s="65" t="s">
        <v>13</v>
      </c>
      <c r="AV496" s="64">
        <f t="shared" si="765"/>
        <v>0</v>
      </c>
      <c r="AW496" s="64">
        <f t="shared" si="766"/>
        <v>0</v>
      </c>
      <c r="AX496" s="64">
        <f t="shared" si="767"/>
        <v>0</v>
      </c>
      <c r="AY496" s="66" t="s">
        <v>1670</v>
      </c>
      <c r="AZ496" s="66" t="s">
        <v>1704</v>
      </c>
      <c r="BA496" s="39" t="s">
        <v>1719</v>
      </c>
      <c r="BC496" s="64">
        <f t="shared" si="768"/>
        <v>0</v>
      </c>
      <c r="BD496" s="64">
        <f t="shared" si="769"/>
        <v>0</v>
      </c>
      <c r="BE496" s="64">
        <v>0</v>
      </c>
      <c r="BF496" s="64">
        <f t="shared" si="770"/>
        <v>0</v>
      </c>
      <c r="BH496" s="62">
        <f t="shared" si="771"/>
        <v>0</v>
      </c>
      <c r="BI496" s="62">
        <f t="shared" si="772"/>
        <v>0</v>
      </c>
      <c r="BJ496" s="62">
        <f t="shared" si="773"/>
        <v>0</v>
      </c>
      <c r="BK496" s="62" t="s">
        <v>1725</v>
      </c>
      <c r="BL496" s="64">
        <v>762</v>
      </c>
    </row>
    <row r="497" spans="1:64" s="38" customFormat="1" ht="19.5" customHeight="1">
      <c r="A497" s="60" t="s">
        <v>420</v>
      </c>
      <c r="B497" s="61" t="s">
        <v>522</v>
      </c>
      <c r="C497" s="61" t="s">
        <v>941</v>
      </c>
      <c r="D497" s="142" t="s">
        <v>1483</v>
      </c>
      <c r="E497" s="143"/>
      <c r="F497" s="61" t="s">
        <v>1581</v>
      </c>
      <c r="G497" s="62">
        <v>1.38</v>
      </c>
      <c r="H497" s="62">
        <v>0</v>
      </c>
      <c r="I497" s="62">
        <f t="shared" si="748"/>
        <v>0</v>
      </c>
      <c r="J497" s="62">
        <f t="shared" si="749"/>
        <v>0</v>
      </c>
      <c r="K497" s="62">
        <f t="shared" si="750"/>
        <v>0</v>
      </c>
      <c r="L497" s="62">
        <v>0</v>
      </c>
      <c r="M497" s="62">
        <f t="shared" si="751"/>
        <v>0</v>
      </c>
      <c r="N497" s="63" t="s">
        <v>1611</v>
      </c>
      <c r="O497" s="54"/>
      <c r="Z497" s="64">
        <f t="shared" si="752"/>
        <v>0</v>
      </c>
      <c r="AB497" s="64">
        <f t="shared" si="753"/>
        <v>0</v>
      </c>
      <c r="AC497" s="64">
        <f t="shared" si="754"/>
        <v>0</v>
      </c>
      <c r="AD497" s="64">
        <f t="shared" si="755"/>
        <v>0</v>
      </c>
      <c r="AE497" s="64">
        <f t="shared" si="756"/>
        <v>0</v>
      </c>
      <c r="AF497" s="64">
        <f t="shared" si="757"/>
        <v>0</v>
      </c>
      <c r="AG497" s="64">
        <f t="shared" si="758"/>
        <v>0</v>
      </c>
      <c r="AH497" s="64">
        <f t="shared" si="759"/>
        <v>0</v>
      </c>
      <c r="AI497" s="39" t="s">
        <v>522</v>
      </c>
      <c r="AJ497" s="62">
        <f t="shared" si="760"/>
        <v>0</v>
      </c>
      <c r="AK497" s="62">
        <f t="shared" si="761"/>
        <v>0</v>
      </c>
      <c r="AL497" s="62">
        <f t="shared" si="762"/>
        <v>0</v>
      </c>
      <c r="AN497" s="64">
        <v>21</v>
      </c>
      <c r="AO497" s="64">
        <f t="shared" si="763"/>
        <v>0</v>
      </c>
      <c r="AP497" s="64">
        <f t="shared" si="764"/>
        <v>0</v>
      </c>
      <c r="AQ497" s="65" t="s">
        <v>13</v>
      </c>
      <c r="AV497" s="64">
        <f t="shared" si="765"/>
        <v>0</v>
      </c>
      <c r="AW497" s="64">
        <f t="shared" si="766"/>
        <v>0</v>
      </c>
      <c r="AX497" s="64">
        <f t="shared" si="767"/>
        <v>0</v>
      </c>
      <c r="AY497" s="66" t="s">
        <v>1670</v>
      </c>
      <c r="AZ497" s="66" t="s">
        <v>1704</v>
      </c>
      <c r="BA497" s="39" t="s">
        <v>1719</v>
      </c>
      <c r="BC497" s="64">
        <f t="shared" si="768"/>
        <v>0</v>
      </c>
      <c r="BD497" s="64">
        <f t="shared" si="769"/>
        <v>0</v>
      </c>
      <c r="BE497" s="64">
        <v>0</v>
      </c>
      <c r="BF497" s="64">
        <f t="shared" si="770"/>
        <v>0</v>
      </c>
      <c r="BH497" s="62">
        <f t="shared" si="771"/>
        <v>0</v>
      </c>
      <c r="BI497" s="62">
        <f t="shared" si="772"/>
        <v>0</v>
      </c>
      <c r="BJ497" s="62">
        <f t="shared" si="773"/>
        <v>0</v>
      </c>
      <c r="BK497" s="62" t="s">
        <v>1725</v>
      </c>
      <c r="BL497" s="64">
        <v>762</v>
      </c>
    </row>
    <row r="498" spans="1:64" s="38" customFormat="1" ht="19.5" customHeight="1">
      <c r="A498" s="60" t="s">
        <v>421</v>
      </c>
      <c r="B498" s="61" t="s">
        <v>522</v>
      </c>
      <c r="C498" s="61" t="s">
        <v>942</v>
      </c>
      <c r="D498" s="142" t="s">
        <v>1484</v>
      </c>
      <c r="E498" s="143"/>
      <c r="F498" s="61" t="s">
        <v>1584</v>
      </c>
      <c r="G498" s="62">
        <v>32.5</v>
      </c>
      <c r="H498" s="62">
        <v>0</v>
      </c>
      <c r="I498" s="62">
        <f t="shared" si="748"/>
        <v>0</v>
      </c>
      <c r="J498" s="62">
        <f t="shared" si="749"/>
        <v>0</v>
      </c>
      <c r="K498" s="62">
        <f t="shared" si="750"/>
        <v>0</v>
      </c>
      <c r="L498" s="62">
        <v>0</v>
      </c>
      <c r="M498" s="62">
        <f t="shared" si="751"/>
        <v>0</v>
      </c>
      <c r="N498" s="63" t="s">
        <v>1611</v>
      </c>
      <c r="O498" s="54"/>
      <c r="Z498" s="64">
        <f t="shared" si="752"/>
        <v>0</v>
      </c>
      <c r="AB498" s="64">
        <f t="shared" si="753"/>
        <v>0</v>
      </c>
      <c r="AC498" s="64">
        <f t="shared" si="754"/>
        <v>0</v>
      </c>
      <c r="AD498" s="64">
        <f t="shared" si="755"/>
        <v>0</v>
      </c>
      <c r="AE498" s="64">
        <f t="shared" si="756"/>
        <v>0</v>
      </c>
      <c r="AF498" s="64">
        <f t="shared" si="757"/>
        <v>0</v>
      </c>
      <c r="AG498" s="64">
        <f t="shared" si="758"/>
        <v>0</v>
      </c>
      <c r="AH498" s="64">
        <f t="shared" si="759"/>
        <v>0</v>
      </c>
      <c r="AI498" s="39" t="s">
        <v>522</v>
      </c>
      <c r="AJ498" s="62">
        <f t="shared" si="760"/>
        <v>0</v>
      </c>
      <c r="AK498" s="62">
        <f t="shared" si="761"/>
        <v>0</v>
      </c>
      <c r="AL498" s="62">
        <f t="shared" si="762"/>
        <v>0</v>
      </c>
      <c r="AN498" s="64">
        <v>21</v>
      </c>
      <c r="AO498" s="64">
        <f t="shared" si="763"/>
        <v>0</v>
      </c>
      <c r="AP498" s="64">
        <f t="shared" si="764"/>
        <v>0</v>
      </c>
      <c r="AQ498" s="65" t="s">
        <v>13</v>
      </c>
      <c r="AV498" s="64">
        <f t="shared" si="765"/>
        <v>0</v>
      </c>
      <c r="AW498" s="64">
        <f t="shared" si="766"/>
        <v>0</v>
      </c>
      <c r="AX498" s="64">
        <f t="shared" si="767"/>
        <v>0</v>
      </c>
      <c r="AY498" s="66" t="s">
        <v>1670</v>
      </c>
      <c r="AZ498" s="66" t="s">
        <v>1704</v>
      </c>
      <c r="BA498" s="39" t="s">
        <v>1719</v>
      </c>
      <c r="BC498" s="64">
        <f t="shared" si="768"/>
        <v>0</v>
      </c>
      <c r="BD498" s="64">
        <f t="shared" si="769"/>
        <v>0</v>
      </c>
      <c r="BE498" s="64">
        <v>0</v>
      </c>
      <c r="BF498" s="64">
        <f t="shared" si="770"/>
        <v>0</v>
      </c>
      <c r="BH498" s="62">
        <f t="shared" si="771"/>
        <v>0</v>
      </c>
      <c r="BI498" s="62">
        <f t="shared" si="772"/>
        <v>0</v>
      </c>
      <c r="BJ498" s="62">
        <f t="shared" si="773"/>
        <v>0</v>
      </c>
      <c r="BK498" s="62" t="s">
        <v>1725</v>
      </c>
      <c r="BL498" s="64">
        <v>762</v>
      </c>
    </row>
    <row r="499" spans="1:64" s="38" customFormat="1" ht="19.5" customHeight="1">
      <c r="A499" s="60" t="s">
        <v>422</v>
      </c>
      <c r="B499" s="61" t="s">
        <v>522</v>
      </c>
      <c r="C499" s="61" t="s">
        <v>943</v>
      </c>
      <c r="D499" s="142" t="s">
        <v>1485</v>
      </c>
      <c r="E499" s="143"/>
      <c r="F499" s="61" t="s">
        <v>1584</v>
      </c>
      <c r="G499" s="62">
        <v>100.05</v>
      </c>
      <c r="H499" s="62">
        <v>0</v>
      </c>
      <c r="I499" s="62">
        <f t="shared" si="748"/>
        <v>0</v>
      </c>
      <c r="J499" s="62">
        <f t="shared" si="749"/>
        <v>0</v>
      </c>
      <c r="K499" s="62">
        <f t="shared" si="750"/>
        <v>0</v>
      </c>
      <c r="L499" s="62">
        <v>0.00099</v>
      </c>
      <c r="M499" s="62">
        <f t="shared" si="751"/>
        <v>0.0990495</v>
      </c>
      <c r="N499" s="63" t="s">
        <v>1611</v>
      </c>
      <c r="O499" s="54"/>
      <c r="Z499" s="64">
        <f t="shared" si="752"/>
        <v>0</v>
      </c>
      <c r="AB499" s="64">
        <f t="shared" si="753"/>
        <v>0</v>
      </c>
      <c r="AC499" s="64">
        <f t="shared" si="754"/>
        <v>0</v>
      </c>
      <c r="AD499" s="64">
        <f t="shared" si="755"/>
        <v>0</v>
      </c>
      <c r="AE499" s="64">
        <f t="shared" si="756"/>
        <v>0</v>
      </c>
      <c r="AF499" s="64">
        <f t="shared" si="757"/>
        <v>0</v>
      </c>
      <c r="AG499" s="64">
        <f t="shared" si="758"/>
        <v>0</v>
      </c>
      <c r="AH499" s="64">
        <f t="shared" si="759"/>
        <v>0</v>
      </c>
      <c r="AI499" s="39" t="s">
        <v>522</v>
      </c>
      <c r="AJ499" s="62">
        <f t="shared" si="760"/>
        <v>0</v>
      </c>
      <c r="AK499" s="62">
        <f t="shared" si="761"/>
        <v>0</v>
      </c>
      <c r="AL499" s="62">
        <f t="shared" si="762"/>
        <v>0</v>
      </c>
      <c r="AN499" s="64">
        <v>21</v>
      </c>
      <c r="AO499" s="64">
        <f t="shared" si="763"/>
        <v>0</v>
      </c>
      <c r="AP499" s="64">
        <f t="shared" si="764"/>
        <v>0</v>
      </c>
      <c r="AQ499" s="65" t="s">
        <v>13</v>
      </c>
      <c r="AV499" s="64">
        <f t="shared" si="765"/>
        <v>0</v>
      </c>
      <c r="AW499" s="64">
        <f t="shared" si="766"/>
        <v>0</v>
      </c>
      <c r="AX499" s="64">
        <f t="shared" si="767"/>
        <v>0</v>
      </c>
      <c r="AY499" s="66" t="s">
        <v>1670</v>
      </c>
      <c r="AZ499" s="66" t="s">
        <v>1704</v>
      </c>
      <c r="BA499" s="39" t="s">
        <v>1719</v>
      </c>
      <c r="BC499" s="64">
        <f t="shared" si="768"/>
        <v>0</v>
      </c>
      <c r="BD499" s="64">
        <f t="shared" si="769"/>
        <v>0</v>
      </c>
      <c r="BE499" s="64">
        <v>0</v>
      </c>
      <c r="BF499" s="64">
        <f t="shared" si="770"/>
        <v>0.0990495</v>
      </c>
      <c r="BH499" s="62">
        <f t="shared" si="771"/>
        <v>0</v>
      </c>
      <c r="BI499" s="62">
        <f t="shared" si="772"/>
        <v>0</v>
      </c>
      <c r="BJ499" s="62">
        <f t="shared" si="773"/>
        <v>0</v>
      </c>
      <c r="BK499" s="62" t="s">
        <v>1725</v>
      </c>
      <c r="BL499" s="64">
        <v>762</v>
      </c>
    </row>
    <row r="500" spans="1:64" s="38" customFormat="1" ht="19.5" customHeight="1">
      <c r="A500" s="60" t="s">
        <v>423</v>
      </c>
      <c r="B500" s="61" t="s">
        <v>522</v>
      </c>
      <c r="C500" s="61" t="s">
        <v>944</v>
      </c>
      <c r="D500" s="142" t="s">
        <v>1486</v>
      </c>
      <c r="E500" s="143"/>
      <c r="F500" s="61" t="s">
        <v>1584</v>
      </c>
      <c r="G500" s="62">
        <v>32.5</v>
      </c>
      <c r="H500" s="62">
        <v>0</v>
      </c>
      <c r="I500" s="62">
        <f t="shared" si="748"/>
        <v>0</v>
      </c>
      <c r="J500" s="62">
        <f t="shared" si="749"/>
        <v>0</v>
      </c>
      <c r="K500" s="62">
        <f t="shared" si="750"/>
        <v>0</v>
      </c>
      <c r="L500" s="62">
        <v>0.00099</v>
      </c>
      <c r="M500" s="62">
        <f t="shared" si="751"/>
        <v>0.032175</v>
      </c>
      <c r="N500" s="63" t="s">
        <v>1611</v>
      </c>
      <c r="O500" s="54"/>
      <c r="Z500" s="64">
        <f t="shared" si="752"/>
        <v>0</v>
      </c>
      <c r="AB500" s="64">
        <f t="shared" si="753"/>
        <v>0</v>
      </c>
      <c r="AC500" s="64">
        <f t="shared" si="754"/>
        <v>0</v>
      </c>
      <c r="AD500" s="64">
        <f t="shared" si="755"/>
        <v>0</v>
      </c>
      <c r="AE500" s="64">
        <f t="shared" si="756"/>
        <v>0</v>
      </c>
      <c r="AF500" s="64">
        <f t="shared" si="757"/>
        <v>0</v>
      </c>
      <c r="AG500" s="64">
        <f t="shared" si="758"/>
        <v>0</v>
      </c>
      <c r="AH500" s="64">
        <f t="shared" si="759"/>
        <v>0</v>
      </c>
      <c r="AI500" s="39" t="s">
        <v>522</v>
      </c>
      <c r="AJ500" s="62">
        <f t="shared" si="760"/>
        <v>0</v>
      </c>
      <c r="AK500" s="62">
        <f t="shared" si="761"/>
        <v>0</v>
      </c>
      <c r="AL500" s="62">
        <f t="shared" si="762"/>
        <v>0</v>
      </c>
      <c r="AN500" s="64">
        <v>21</v>
      </c>
      <c r="AO500" s="64">
        <f t="shared" si="763"/>
        <v>0</v>
      </c>
      <c r="AP500" s="64">
        <f t="shared" si="764"/>
        <v>0</v>
      </c>
      <c r="AQ500" s="65" t="s">
        <v>13</v>
      </c>
      <c r="AV500" s="64">
        <f t="shared" si="765"/>
        <v>0</v>
      </c>
      <c r="AW500" s="64">
        <f t="shared" si="766"/>
        <v>0</v>
      </c>
      <c r="AX500" s="64">
        <f t="shared" si="767"/>
        <v>0</v>
      </c>
      <c r="AY500" s="66" t="s">
        <v>1670</v>
      </c>
      <c r="AZ500" s="66" t="s">
        <v>1704</v>
      </c>
      <c r="BA500" s="39" t="s">
        <v>1719</v>
      </c>
      <c r="BC500" s="64">
        <f t="shared" si="768"/>
        <v>0</v>
      </c>
      <c r="BD500" s="64">
        <f t="shared" si="769"/>
        <v>0</v>
      </c>
      <c r="BE500" s="64">
        <v>0</v>
      </c>
      <c r="BF500" s="64">
        <f t="shared" si="770"/>
        <v>0.032175</v>
      </c>
      <c r="BH500" s="62">
        <f t="shared" si="771"/>
        <v>0</v>
      </c>
      <c r="BI500" s="62">
        <f t="shared" si="772"/>
        <v>0</v>
      </c>
      <c r="BJ500" s="62">
        <f t="shared" si="773"/>
        <v>0</v>
      </c>
      <c r="BK500" s="62" t="s">
        <v>1725</v>
      </c>
      <c r="BL500" s="64">
        <v>762</v>
      </c>
    </row>
    <row r="501" spans="1:64" s="38" customFormat="1" ht="19.5" customHeight="1">
      <c r="A501" s="60" t="s">
        <v>424</v>
      </c>
      <c r="B501" s="61" t="s">
        <v>522</v>
      </c>
      <c r="C501" s="61" t="s">
        <v>945</v>
      </c>
      <c r="D501" s="142" t="s">
        <v>1487</v>
      </c>
      <c r="E501" s="143"/>
      <c r="F501" s="61" t="s">
        <v>1581</v>
      </c>
      <c r="G501" s="62">
        <v>3.23</v>
      </c>
      <c r="H501" s="62">
        <v>0</v>
      </c>
      <c r="I501" s="62">
        <f t="shared" si="748"/>
        <v>0</v>
      </c>
      <c r="J501" s="62">
        <f t="shared" si="749"/>
        <v>0</v>
      </c>
      <c r="K501" s="62">
        <f t="shared" si="750"/>
        <v>0</v>
      </c>
      <c r="L501" s="62">
        <v>0</v>
      </c>
      <c r="M501" s="62">
        <f t="shared" si="751"/>
        <v>0</v>
      </c>
      <c r="N501" s="63" t="s">
        <v>1611</v>
      </c>
      <c r="O501" s="54"/>
      <c r="Z501" s="64">
        <f t="shared" si="752"/>
        <v>0</v>
      </c>
      <c r="AB501" s="64">
        <f t="shared" si="753"/>
        <v>0</v>
      </c>
      <c r="AC501" s="64">
        <f t="shared" si="754"/>
        <v>0</v>
      </c>
      <c r="AD501" s="64">
        <f t="shared" si="755"/>
        <v>0</v>
      </c>
      <c r="AE501" s="64">
        <f t="shared" si="756"/>
        <v>0</v>
      </c>
      <c r="AF501" s="64">
        <f t="shared" si="757"/>
        <v>0</v>
      </c>
      <c r="AG501" s="64">
        <f t="shared" si="758"/>
        <v>0</v>
      </c>
      <c r="AH501" s="64">
        <f t="shared" si="759"/>
        <v>0</v>
      </c>
      <c r="AI501" s="39" t="s">
        <v>522</v>
      </c>
      <c r="AJ501" s="62">
        <f t="shared" si="760"/>
        <v>0</v>
      </c>
      <c r="AK501" s="62">
        <f t="shared" si="761"/>
        <v>0</v>
      </c>
      <c r="AL501" s="62">
        <f t="shared" si="762"/>
        <v>0</v>
      </c>
      <c r="AN501" s="64">
        <v>21</v>
      </c>
      <c r="AO501" s="64">
        <f t="shared" si="763"/>
        <v>0</v>
      </c>
      <c r="AP501" s="64">
        <f t="shared" si="764"/>
        <v>0</v>
      </c>
      <c r="AQ501" s="65" t="s">
        <v>13</v>
      </c>
      <c r="AV501" s="64">
        <f t="shared" si="765"/>
        <v>0</v>
      </c>
      <c r="AW501" s="64">
        <f t="shared" si="766"/>
        <v>0</v>
      </c>
      <c r="AX501" s="64">
        <f t="shared" si="767"/>
        <v>0</v>
      </c>
      <c r="AY501" s="66" t="s">
        <v>1670</v>
      </c>
      <c r="AZ501" s="66" t="s">
        <v>1704</v>
      </c>
      <c r="BA501" s="39" t="s">
        <v>1719</v>
      </c>
      <c r="BC501" s="64">
        <f t="shared" si="768"/>
        <v>0</v>
      </c>
      <c r="BD501" s="64">
        <f t="shared" si="769"/>
        <v>0</v>
      </c>
      <c r="BE501" s="64">
        <v>0</v>
      </c>
      <c r="BF501" s="64">
        <f t="shared" si="770"/>
        <v>0</v>
      </c>
      <c r="BH501" s="62">
        <f t="shared" si="771"/>
        <v>0</v>
      </c>
      <c r="BI501" s="62">
        <f t="shared" si="772"/>
        <v>0</v>
      </c>
      <c r="BJ501" s="62">
        <f t="shared" si="773"/>
        <v>0</v>
      </c>
      <c r="BK501" s="62" t="s">
        <v>1725</v>
      </c>
      <c r="BL501" s="64">
        <v>762</v>
      </c>
    </row>
    <row r="502" spans="1:64" s="38" customFormat="1" ht="19.5" customHeight="1">
      <c r="A502" s="60" t="s">
        <v>425</v>
      </c>
      <c r="B502" s="61" t="s">
        <v>522</v>
      </c>
      <c r="C502" s="61" t="s">
        <v>946</v>
      </c>
      <c r="D502" s="142" t="s">
        <v>1488</v>
      </c>
      <c r="E502" s="143"/>
      <c r="F502" s="61" t="s">
        <v>1582</v>
      </c>
      <c r="G502" s="62">
        <v>90.115</v>
      </c>
      <c r="H502" s="62">
        <v>0</v>
      </c>
      <c r="I502" s="62">
        <f t="shared" si="748"/>
        <v>0</v>
      </c>
      <c r="J502" s="62">
        <f t="shared" si="749"/>
        <v>0</v>
      </c>
      <c r="K502" s="62">
        <f t="shared" si="750"/>
        <v>0</v>
      </c>
      <c r="L502" s="62">
        <v>0</v>
      </c>
      <c r="M502" s="62">
        <f t="shared" si="751"/>
        <v>0</v>
      </c>
      <c r="N502" s="63" t="s">
        <v>1611</v>
      </c>
      <c r="O502" s="54"/>
      <c r="Z502" s="64">
        <f t="shared" si="752"/>
        <v>0</v>
      </c>
      <c r="AB502" s="64">
        <f t="shared" si="753"/>
        <v>0</v>
      </c>
      <c r="AC502" s="64">
        <f t="shared" si="754"/>
        <v>0</v>
      </c>
      <c r="AD502" s="64">
        <f t="shared" si="755"/>
        <v>0</v>
      </c>
      <c r="AE502" s="64">
        <f t="shared" si="756"/>
        <v>0</v>
      </c>
      <c r="AF502" s="64">
        <f t="shared" si="757"/>
        <v>0</v>
      </c>
      <c r="AG502" s="64">
        <f t="shared" si="758"/>
        <v>0</v>
      </c>
      <c r="AH502" s="64">
        <f t="shared" si="759"/>
        <v>0</v>
      </c>
      <c r="AI502" s="39" t="s">
        <v>522</v>
      </c>
      <c r="AJ502" s="62">
        <f t="shared" si="760"/>
        <v>0</v>
      </c>
      <c r="AK502" s="62">
        <f t="shared" si="761"/>
        <v>0</v>
      </c>
      <c r="AL502" s="62">
        <f t="shared" si="762"/>
        <v>0</v>
      </c>
      <c r="AN502" s="64">
        <v>21</v>
      </c>
      <c r="AO502" s="64">
        <f t="shared" si="763"/>
        <v>0</v>
      </c>
      <c r="AP502" s="64">
        <f t="shared" si="764"/>
        <v>0</v>
      </c>
      <c r="AQ502" s="65" t="s">
        <v>13</v>
      </c>
      <c r="AV502" s="64">
        <f t="shared" si="765"/>
        <v>0</v>
      </c>
      <c r="AW502" s="64">
        <f t="shared" si="766"/>
        <v>0</v>
      </c>
      <c r="AX502" s="64">
        <f t="shared" si="767"/>
        <v>0</v>
      </c>
      <c r="AY502" s="66" t="s">
        <v>1670</v>
      </c>
      <c r="AZ502" s="66" t="s">
        <v>1704</v>
      </c>
      <c r="BA502" s="39" t="s">
        <v>1719</v>
      </c>
      <c r="BC502" s="64">
        <f t="shared" si="768"/>
        <v>0</v>
      </c>
      <c r="BD502" s="64">
        <f t="shared" si="769"/>
        <v>0</v>
      </c>
      <c r="BE502" s="64">
        <v>0</v>
      </c>
      <c r="BF502" s="64">
        <f t="shared" si="770"/>
        <v>0</v>
      </c>
      <c r="BH502" s="62">
        <f t="shared" si="771"/>
        <v>0</v>
      </c>
      <c r="BI502" s="62">
        <f t="shared" si="772"/>
        <v>0</v>
      </c>
      <c r="BJ502" s="62">
        <f t="shared" si="773"/>
        <v>0</v>
      </c>
      <c r="BK502" s="62" t="s">
        <v>1725</v>
      </c>
      <c r="BL502" s="64">
        <v>762</v>
      </c>
    </row>
    <row r="503" spans="1:64" s="38" customFormat="1" ht="19.5" customHeight="1">
      <c r="A503" s="60" t="s">
        <v>426</v>
      </c>
      <c r="B503" s="61" t="s">
        <v>522</v>
      </c>
      <c r="C503" s="61" t="s">
        <v>947</v>
      </c>
      <c r="D503" s="142" t="s">
        <v>1489</v>
      </c>
      <c r="E503" s="143"/>
      <c r="F503" s="61" t="s">
        <v>1591</v>
      </c>
      <c r="G503" s="62">
        <v>0</v>
      </c>
      <c r="H503" s="62">
        <v>6.5</v>
      </c>
      <c r="I503" s="62">
        <f t="shared" si="748"/>
        <v>0</v>
      </c>
      <c r="J503" s="62">
        <f t="shared" si="749"/>
        <v>0</v>
      </c>
      <c r="K503" s="62">
        <f t="shared" si="750"/>
        <v>0</v>
      </c>
      <c r="L503" s="62">
        <v>0</v>
      </c>
      <c r="M503" s="62">
        <f t="shared" si="751"/>
        <v>0</v>
      </c>
      <c r="N503" s="63" t="s">
        <v>1611</v>
      </c>
      <c r="O503" s="54"/>
      <c r="Z503" s="64">
        <f t="shared" si="752"/>
        <v>0</v>
      </c>
      <c r="AB503" s="64">
        <f t="shared" si="753"/>
        <v>0</v>
      </c>
      <c r="AC503" s="64">
        <f t="shared" si="754"/>
        <v>0</v>
      </c>
      <c r="AD503" s="64">
        <f t="shared" si="755"/>
        <v>0</v>
      </c>
      <c r="AE503" s="64">
        <f t="shared" si="756"/>
        <v>0</v>
      </c>
      <c r="AF503" s="64">
        <f t="shared" si="757"/>
        <v>0</v>
      </c>
      <c r="AG503" s="64">
        <f t="shared" si="758"/>
        <v>0</v>
      </c>
      <c r="AH503" s="64">
        <f t="shared" si="759"/>
        <v>0</v>
      </c>
      <c r="AI503" s="39" t="s">
        <v>522</v>
      </c>
      <c r="AJ503" s="62">
        <f t="shared" si="760"/>
        <v>0</v>
      </c>
      <c r="AK503" s="62">
        <f t="shared" si="761"/>
        <v>0</v>
      </c>
      <c r="AL503" s="62">
        <f t="shared" si="762"/>
        <v>0</v>
      </c>
      <c r="AN503" s="64">
        <v>21</v>
      </c>
      <c r="AO503" s="64">
        <f t="shared" si="763"/>
        <v>0</v>
      </c>
      <c r="AP503" s="64">
        <f t="shared" si="764"/>
        <v>6.5</v>
      </c>
      <c r="AQ503" s="65" t="s">
        <v>11</v>
      </c>
      <c r="AV503" s="64">
        <f t="shared" si="765"/>
        <v>0</v>
      </c>
      <c r="AW503" s="64">
        <f t="shared" si="766"/>
        <v>0</v>
      </c>
      <c r="AX503" s="64">
        <f t="shared" si="767"/>
        <v>0</v>
      </c>
      <c r="AY503" s="66" t="s">
        <v>1670</v>
      </c>
      <c r="AZ503" s="66" t="s">
        <v>1704</v>
      </c>
      <c r="BA503" s="39" t="s">
        <v>1719</v>
      </c>
      <c r="BC503" s="64">
        <f t="shared" si="768"/>
        <v>0</v>
      </c>
      <c r="BD503" s="64">
        <f t="shared" si="769"/>
        <v>6.5</v>
      </c>
      <c r="BE503" s="64">
        <v>0</v>
      </c>
      <c r="BF503" s="64">
        <f t="shared" si="770"/>
        <v>0</v>
      </c>
      <c r="BH503" s="62">
        <f t="shared" si="771"/>
        <v>0</v>
      </c>
      <c r="BI503" s="62">
        <f t="shared" si="772"/>
        <v>0</v>
      </c>
      <c r="BJ503" s="62">
        <f t="shared" si="773"/>
        <v>0</v>
      </c>
      <c r="BK503" s="62" t="s">
        <v>1725</v>
      </c>
      <c r="BL503" s="64">
        <v>762</v>
      </c>
    </row>
    <row r="504" spans="1:47" s="38" customFormat="1" ht="19.5" customHeight="1">
      <c r="A504" s="55"/>
      <c r="B504" s="56" t="s">
        <v>522</v>
      </c>
      <c r="C504" s="56" t="s">
        <v>948</v>
      </c>
      <c r="D504" s="140" t="s">
        <v>1490</v>
      </c>
      <c r="E504" s="141"/>
      <c r="F504" s="57" t="s">
        <v>6</v>
      </c>
      <c r="G504" s="57" t="s">
        <v>6</v>
      </c>
      <c r="H504" s="57" t="s">
        <v>6</v>
      </c>
      <c r="I504" s="58">
        <f>SUM(I505:I509)</f>
        <v>0</v>
      </c>
      <c r="J504" s="58">
        <f>SUM(J505:J509)</f>
        <v>0</v>
      </c>
      <c r="K504" s="58">
        <f>SUM(K505:K509)</f>
        <v>0</v>
      </c>
      <c r="L504" s="39"/>
      <c r="M504" s="58">
        <f>SUM(M505:M509)</f>
        <v>0</v>
      </c>
      <c r="N504" s="59"/>
      <c r="O504" s="54"/>
      <c r="AI504" s="39" t="s">
        <v>522</v>
      </c>
      <c r="AS504" s="58">
        <f>SUM(AJ505:AJ509)</f>
        <v>0</v>
      </c>
      <c r="AT504" s="58">
        <f>SUM(AK505:AK509)</f>
        <v>0</v>
      </c>
      <c r="AU504" s="58">
        <f>SUM(AL505:AL509)</f>
        <v>0</v>
      </c>
    </row>
    <row r="505" spans="1:64" s="38" customFormat="1" ht="19.5" customHeight="1">
      <c r="A505" s="60" t="s">
        <v>427</v>
      </c>
      <c r="B505" s="61" t="s">
        <v>522</v>
      </c>
      <c r="C505" s="61" t="s">
        <v>949</v>
      </c>
      <c r="D505" s="142" t="s">
        <v>1491</v>
      </c>
      <c r="E505" s="143"/>
      <c r="F505" s="61" t="s">
        <v>1584</v>
      </c>
      <c r="G505" s="62">
        <v>13.4</v>
      </c>
      <c r="H505" s="62">
        <v>0</v>
      </c>
      <c r="I505" s="62">
        <f>G505*AO505</f>
        <v>0</v>
      </c>
      <c r="J505" s="62">
        <f>G505*AP505</f>
        <v>0</v>
      </c>
      <c r="K505" s="62">
        <f>G505*H505</f>
        <v>0</v>
      </c>
      <c r="L505" s="62">
        <v>0</v>
      </c>
      <c r="M505" s="62">
        <f>G505*L505</f>
        <v>0</v>
      </c>
      <c r="N505" s="63" t="s">
        <v>1611</v>
      </c>
      <c r="O505" s="54"/>
      <c r="Z505" s="64">
        <f>IF(AQ505="5",BJ505,0)</f>
        <v>0</v>
      </c>
      <c r="AB505" s="64">
        <f>IF(AQ505="1",BH505,0)</f>
        <v>0</v>
      </c>
      <c r="AC505" s="64">
        <f>IF(AQ505="1",BI505,0)</f>
        <v>0</v>
      </c>
      <c r="AD505" s="64">
        <f>IF(AQ505="7",BH505,0)</f>
        <v>0</v>
      </c>
      <c r="AE505" s="64">
        <f>IF(AQ505="7",BI505,0)</f>
        <v>0</v>
      </c>
      <c r="AF505" s="64">
        <f>IF(AQ505="2",BH505,0)</f>
        <v>0</v>
      </c>
      <c r="AG505" s="64">
        <f>IF(AQ505="2",BI505,0)</f>
        <v>0</v>
      </c>
      <c r="AH505" s="64">
        <f>IF(AQ505="0",BJ505,0)</f>
        <v>0</v>
      </c>
      <c r="AI505" s="39" t="s">
        <v>522</v>
      </c>
      <c r="AJ505" s="62">
        <f>IF(AN505=0,K505,0)</f>
        <v>0</v>
      </c>
      <c r="AK505" s="62">
        <f>IF(AN505=15,K505,0)</f>
        <v>0</v>
      </c>
      <c r="AL505" s="62">
        <f>IF(AN505=21,K505,0)</f>
        <v>0</v>
      </c>
      <c r="AN505" s="64">
        <v>21</v>
      </c>
      <c r="AO505" s="64">
        <f>H505*0</f>
        <v>0</v>
      </c>
      <c r="AP505" s="64">
        <f>H505*(1-0)</f>
        <v>0</v>
      </c>
      <c r="AQ505" s="65" t="s">
        <v>13</v>
      </c>
      <c r="AV505" s="64">
        <f>AW505+AX505</f>
        <v>0</v>
      </c>
      <c r="AW505" s="64">
        <f>G505*AO505</f>
        <v>0</v>
      </c>
      <c r="AX505" s="64">
        <f>G505*AP505</f>
        <v>0</v>
      </c>
      <c r="AY505" s="66" t="s">
        <v>1671</v>
      </c>
      <c r="AZ505" s="66" t="s">
        <v>1704</v>
      </c>
      <c r="BA505" s="39" t="s">
        <v>1719</v>
      </c>
      <c r="BC505" s="64">
        <f>AW505+AX505</f>
        <v>0</v>
      </c>
      <c r="BD505" s="64">
        <f>H505/(100-BE505)*100</f>
        <v>0</v>
      </c>
      <c r="BE505" s="64">
        <v>0</v>
      </c>
      <c r="BF505" s="64">
        <f>M505</f>
        <v>0</v>
      </c>
      <c r="BH505" s="62">
        <f>G505*AO505</f>
        <v>0</v>
      </c>
      <c r="BI505" s="62">
        <f>G505*AP505</f>
        <v>0</v>
      </c>
      <c r="BJ505" s="62">
        <f>G505*H505</f>
        <v>0</v>
      </c>
      <c r="BK505" s="62" t="s">
        <v>1725</v>
      </c>
      <c r="BL505" s="64">
        <v>764</v>
      </c>
    </row>
    <row r="506" spans="1:64" s="38" customFormat="1" ht="19.5" customHeight="1">
      <c r="A506" s="60" t="s">
        <v>428</v>
      </c>
      <c r="B506" s="61" t="s">
        <v>522</v>
      </c>
      <c r="C506" s="61" t="s">
        <v>950</v>
      </c>
      <c r="D506" s="142" t="s">
        <v>1492</v>
      </c>
      <c r="E506" s="143"/>
      <c r="F506" s="61" t="s">
        <v>1584</v>
      </c>
      <c r="G506" s="62">
        <v>3.4</v>
      </c>
      <c r="H506" s="62">
        <v>0</v>
      </c>
      <c r="I506" s="62">
        <f>G506*AO506</f>
        <v>0</v>
      </c>
      <c r="J506" s="62">
        <f>G506*AP506</f>
        <v>0</v>
      </c>
      <c r="K506" s="62">
        <f>G506*H506</f>
        <v>0</v>
      </c>
      <c r="L506" s="62">
        <v>0</v>
      </c>
      <c r="M506" s="62">
        <f>G506*L506</f>
        <v>0</v>
      </c>
      <c r="N506" s="63" t="s">
        <v>1611</v>
      </c>
      <c r="O506" s="54"/>
      <c r="Z506" s="64">
        <f>IF(AQ506="5",BJ506,0)</f>
        <v>0</v>
      </c>
      <c r="AB506" s="64">
        <f>IF(AQ506="1",BH506,0)</f>
        <v>0</v>
      </c>
      <c r="AC506" s="64">
        <f>IF(AQ506="1",BI506,0)</f>
        <v>0</v>
      </c>
      <c r="AD506" s="64">
        <f>IF(AQ506="7",BH506,0)</f>
        <v>0</v>
      </c>
      <c r="AE506" s="64">
        <f>IF(AQ506="7",BI506,0)</f>
        <v>0</v>
      </c>
      <c r="AF506" s="64">
        <f>IF(AQ506="2",BH506,0)</f>
        <v>0</v>
      </c>
      <c r="AG506" s="64">
        <f>IF(AQ506="2",BI506,0)</f>
        <v>0</v>
      </c>
      <c r="AH506" s="64">
        <f>IF(AQ506="0",BJ506,0)</f>
        <v>0</v>
      </c>
      <c r="AI506" s="39" t="s">
        <v>522</v>
      </c>
      <c r="AJ506" s="62">
        <f>IF(AN506=0,K506,0)</f>
        <v>0</v>
      </c>
      <c r="AK506" s="62">
        <f>IF(AN506=15,K506,0)</f>
        <v>0</v>
      </c>
      <c r="AL506" s="62">
        <f>IF(AN506=21,K506,0)</f>
        <v>0</v>
      </c>
      <c r="AN506" s="64">
        <v>21</v>
      </c>
      <c r="AO506" s="64">
        <f>H506*0</f>
        <v>0</v>
      </c>
      <c r="AP506" s="64">
        <f>H506*(1-0)</f>
        <v>0</v>
      </c>
      <c r="AQ506" s="65" t="s">
        <v>13</v>
      </c>
      <c r="AV506" s="64">
        <f>AW506+AX506</f>
        <v>0</v>
      </c>
      <c r="AW506" s="64">
        <f>G506*AO506</f>
        <v>0</v>
      </c>
      <c r="AX506" s="64">
        <f>G506*AP506</f>
        <v>0</v>
      </c>
      <c r="AY506" s="66" t="s">
        <v>1671</v>
      </c>
      <c r="AZ506" s="66" t="s">
        <v>1704</v>
      </c>
      <c r="BA506" s="39" t="s">
        <v>1719</v>
      </c>
      <c r="BC506" s="64">
        <f>AW506+AX506</f>
        <v>0</v>
      </c>
      <c r="BD506" s="64">
        <f>H506/(100-BE506)*100</f>
        <v>0</v>
      </c>
      <c r="BE506" s="64">
        <v>0</v>
      </c>
      <c r="BF506" s="64">
        <f>M506</f>
        <v>0</v>
      </c>
      <c r="BH506" s="62">
        <f>G506*AO506</f>
        <v>0</v>
      </c>
      <c r="BI506" s="62">
        <f>G506*AP506</f>
        <v>0</v>
      </c>
      <c r="BJ506" s="62">
        <f>G506*H506</f>
        <v>0</v>
      </c>
      <c r="BK506" s="62" t="s">
        <v>1725</v>
      </c>
      <c r="BL506" s="64">
        <v>764</v>
      </c>
    </row>
    <row r="507" spans="1:64" s="38" customFormat="1" ht="19.5" customHeight="1">
      <c r="A507" s="60" t="s">
        <v>429</v>
      </c>
      <c r="B507" s="61" t="s">
        <v>522</v>
      </c>
      <c r="C507" s="61" t="s">
        <v>951</v>
      </c>
      <c r="D507" s="142" t="s">
        <v>1493</v>
      </c>
      <c r="E507" s="143"/>
      <c r="F507" s="61" t="s">
        <v>1584</v>
      </c>
      <c r="G507" s="62">
        <v>19</v>
      </c>
      <c r="H507" s="62">
        <v>0</v>
      </c>
      <c r="I507" s="62">
        <f>G507*AO507</f>
        <v>0</v>
      </c>
      <c r="J507" s="62">
        <f>G507*AP507</f>
        <v>0</v>
      </c>
      <c r="K507" s="62">
        <f>G507*H507</f>
        <v>0</v>
      </c>
      <c r="L507" s="62">
        <v>0</v>
      </c>
      <c r="M507" s="62">
        <f>G507*L507</f>
        <v>0</v>
      </c>
      <c r="N507" s="63" t="s">
        <v>1611</v>
      </c>
      <c r="O507" s="54"/>
      <c r="Z507" s="64">
        <f>IF(AQ507="5",BJ507,0)</f>
        <v>0</v>
      </c>
      <c r="AB507" s="64">
        <f>IF(AQ507="1",BH507,0)</f>
        <v>0</v>
      </c>
      <c r="AC507" s="64">
        <f>IF(AQ507="1",BI507,0)</f>
        <v>0</v>
      </c>
      <c r="AD507" s="64">
        <f>IF(AQ507="7",BH507,0)</f>
        <v>0</v>
      </c>
      <c r="AE507" s="64">
        <f>IF(AQ507="7",BI507,0)</f>
        <v>0</v>
      </c>
      <c r="AF507" s="64">
        <f>IF(AQ507="2",BH507,0)</f>
        <v>0</v>
      </c>
      <c r="AG507" s="64">
        <f>IF(AQ507="2",BI507,0)</f>
        <v>0</v>
      </c>
      <c r="AH507" s="64">
        <f>IF(AQ507="0",BJ507,0)</f>
        <v>0</v>
      </c>
      <c r="AI507" s="39" t="s">
        <v>522</v>
      </c>
      <c r="AJ507" s="62">
        <f>IF(AN507=0,K507,0)</f>
        <v>0</v>
      </c>
      <c r="AK507" s="62">
        <f>IF(AN507=15,K507,0)</f>
        <v>0</v>
      </c>
      <c r="AL507" s="62">
        <f>IF(AN507=21,K507,0)</f>
        <v>0</v>
      </c>
      <c r="AN507" s="64">
        <v>21</v>
      </c>
      <c r="AO507" s="64">
        <f>H507*0</f>
        <v>0</v>
      </c>
      <c r="AP507" s="64">
        <f>H507*(1-0)</f>
        <v>0</v>
      </c>
      <c r="AQ507" s="65" t="s">
        <v>13</v>
      </c>
      <c r="AV507" s="64">
        <f>AW507+AX507</f>
        <v>0</v>
      </c>
      <c r="AW507" s="64">
        <f>G507*AO507</f>
        <v>0</v>
      </c>
      <c r="AX507" s="64">
        <f>G507*AP507</f>
        <v>0</v>
      </c>
      <c r="AY507" s="66" t="s">
        <v>1671</v>
      </c>
      <c r="AZ507" s="66" t="s">
        <v>1704</v>
      </c>
      <c r="BA507" s="39" t="s">
        <v>1719</v>
      </c>
      <c r="BC507" s="64">
        <f>AW507+AX507</f>
        <v>0</v>
      </c>
      <c r="BD507" s="64">
        <f>H507/(100-BE507)*100</f>
        <v>0</v>
      </c>
      <c r="BE507" s="64">
        <v>0</v>
      </c>
      <c r="BF507" s="64">
        <f>M507</f>
        <v>0</v>
      </c>
      <c r="BH507" s="62">
        <f>G507*AO507</f>
        <v>0</v>
      </c>
      <c r="BI507" s="62">
        <f>G507*AP507</f>
        <v>0</v>
      </c>
      <c r="BJ507" s="62">
        <f>G507*H507</f>
        <v>0</v>
      </c>
      <c r="BK507" s="62" t="s">
        <v>1725</v>
      </c>
      <c r="BL507" s="64">
        <v>764</v>
      </c>
    </row>
    <row r="508" spans="1:64" s="38" customFormat="1" ht="19.5" customHeight="1">
      <c r="A508" s="60" t="s">
        <v>430</v>
      </c>
      <c r="B508" s="61" t="s">
        <v>522</v>
      </c>
      <c r="C508" s="61" t="s">
        <v>952</v>
      </c>
      <c r="D508" s="142" t="s">
        <v>1494</v>
      </c>
      <c r="E508" s="143"/>
      <c r="F508" s="61" t="s">
        <v>1584</v>
      </c>
      <c r="G508" s="62">
        <v>13.4</v>
      </c>
      <c r="H508" s="62">
        <v>0</v>
      </c>
      <c r="I508" s="62">
        <f>G508*AO508</f>
        <v>0</v>
      </c>
      <c r="J508" s="62">
        <f>G508*AP508</f>
        <v>0</v>
      </c>
      <c r="K508" s="62">
        <f>G508*H508</f>
        <v>0</v>
      </c>
      <c r="L508" s="62">
        <v>0</v>
      </c>
      <c r="M508" s="62">
        <f>G508*L508</f>
        <v>0</v>
      </c>
      <c r="N508" s="63" t="s">
        <v>1611</v>
      </c>
      <c r="O508" s="54"/>
      <c r="Z508" s="64">
        <f>IF(AQ508="5",BJ508,0)</f>
        <v>0</v>
      </c>
      <c r="AB508" s="64">
        <f>IF(AQ508="1",BH508,0)</f>
        <v>0</v>
      </c>
      <c r="AC508" s="64">
        <f>IF(AQ508="1",BI508,0)</f>
        <v>0</v>
      </c>
      <c r="AD508" s="64">
        <f>IF(AQ508="7",BH508,0)</f>
        <v>0</v>
      </c>
      <c r="AE508" s="64">
        <f>IF(AQ508="7",BI508,0)</f>
        <v>0</v>
      </c>
      <c r="AF508" s="64">
        <f>IF(AQ508="2",BH508,0)</f>
        <v>0</v>
      </c>
      <c r="AG508" s="64">
        <f>IF(AQ508="2",BI508,0)</f>
        <v>0</v>
      </c>
      <c r="AH508" s="64">
        <f>IF(AQ508="0",BJ508,0)</f>
        <v>0</v>
      </c>
      <c r="AI508" s="39" t="s">
        <v>522</v>
      </c>
      <c r="AJ508" s="62">
        <f>IF(AN508=0,K508,0)</f>
        <v>0</v>
      </c>
      <c r="AK508" s="62">
        <f>IF(AN508=15,K508,0)</f>
        <v>0</v>
      </c>
      <c r="AL508" s="62">
        <f>IF(AN508=21,K508,0)</f>
        <v>0</v>
      </c>
      <c r="AN508" s="64">
        <v>21</v>
      </c>
      <c r="AO508" s="64">
        <f>H508*0</f>
        <v>0</v>
      </c>
      <c r="AP508" s="64">
        <f>H508*(1-0)</f>
        <v>0</v>
      </c>
      <c r="AQ508" s="65" t="s">
        <v>13</v>
      </c>
      <c r="AV508" s="64">
        <f>AW508+AX508</f>
        <v>0</v>
      </c>
      <c r="AW508" s="64">
        <f>G508*AO508</f>
        <v>0</v>
      </c>
      <c r="AX508" s="64">
        <f>G508*AP508</f>
        <v>0</v>
      </c>
      <c r="AY508" s="66" t="s">
        <v>1671</v>
      </c>
      <c r="AZ508" s="66" t="s">
        <v>1704</v>
      </c>
      <c r="BA508" s="39" t="s">
        <v>1719</v>
      </c>
      <c r="BC508" s="64">
        <f>AW508+AX508</f>
        <v>0</v>
      </c>
      <c r="BD508" s="64">
        <f>H508/(100-BE508)*100</f>
        <v>0</v>
      </c>
      <c r="BE508" s="64">
        <v>0</v>
      </c>
      <c r="BF508" s="64">
        <f>M508</f>
        <v>0</v>
      </c>
      <c r="BH508" s="62">
        <f>G508*AO508</f>
        <v>0</v>
      </c>
      <c r="BI508" s="62">
        <f>G508*AP508</f>
        <v>0</v>
      </c>
      <c r="BJ508" s="62">
        <f>G508*H508</f>
        <v>0</v>
      </c>
      <c r="BK508" s="62" t="s">
        <v>1725</v>
      </c>
      <c r="BL508" s="64">
        <v>764</v>
      </c>
    </row>
    <row r="509" spans="1:64" s="38" customFormat="1" ht="19.5" customHeight="1">
      <c r="A509" s="60" t="s">
        <v>431</v>
      </c>
      <c r="B509" s="61" t="s">
        <v>522</v>
      </c>
      <c r="C509" s="61" t="s">
        <v>953</v>
      </c>
      <c r="D509" s="142" t="s">
        <v>1495</v>
      </c>
      <c r="E509" s="143"/>
      <c r="F509" s="61" t="s">
        <v>1591</v>
      </c>
      <c r="G509" s="62">
        <v>0</v>
      </c>
      <c r="H509" s="62">
        <v>1.8</v>
      </c>
      <c r="I509" s="62">
        <f>G509*AO509</f>
        <v>0</v>
      </c>
      <c r="J509" s="62">
        <f>G509*AP509</f>
        <v>0</v>
      </c>
      <c r="K509" s="62">
        <f>G509*H509</f>
        <v>0</v>
      </c>
      <c r="L509" s="62">
        <v>0</v>
      </c>
      <c r="M509" s="62">
        <f>G509*L509</f>
        <v>0</v>
      </c>
      <c r="N509" s="63" t="s">
        <v>1611</v>
      </c>
      <c r="O509" s="54"/>
      <c r="Z509" s="64">
        <f>IF(AQ509="5",BJ509,0)</f>
        <v>0</v>
      </c>
      <c r="AB509" s="64">
        <f>IF(AQ509="1",BH509,0)</f>
        <v>0</v>
      </c>
      <c r="AC509" s="64">
        <f>IF(AQ509="1",BI509,0)</f>
        <v>0</v>
      </c>
      <c r="AD509" s="64">
        <f>IF(AQ509="7",BH509,0)</f>
        <v>0</v>
      </c>
      <c r="AE509" s="64">
        <f>IF(AQ509="7",BI509,0)</f>
        <v>0</v>
      </c>
      <c r="AF509" s="64">
        <f>IF(AQ509="2",BH509,0)</f>
        <v>0</v>
      </c>
      <c r="AG509" s="64">
        <f>IF(AQ509="2",BI509,0)</f>
        <v>0</v>
      </c>
      <c r="AH509" s="64">
        <f>IF(AQ509="0",BJ509,0)</f>
        <v>0</v>
      </c>
      <c r="AI509" s="39" t="s">
        <v>522</v>
      </c>
      <c r="AJ509" s="62">
        <f>IF(AN509=0,K509,0)</f>
        <v>0</v>
      </c>
      <c r="AK509" s="62">
        <f>IF(AN509=15,K509,0)</f>
        <v>0</v>
      </c>
      <c r="AL509" s="62">
        <f>IF(AN509=21,K509,0)</f>
        <v>0</v>
      </c>
      <c r="AN509" s="64">
        <v>21</v>
      </c>
      <c r="AO509" s="64">
        <f>H509*0</f>
        <v>0</v>
      </c>
      <c r="AP509" s="64">
        <f>H509*(1-0)</f>
        <v>1.8</v>
      </c>
      <c r="AQ509" s="65" t="s">
        <v>11</v>
      </c>
      <c r="AV509" s="64">
        <f>AW509+AX509</f>
        <v>0</v>
      </c>
      <c r="AW509" s="64">
        <f>G509*AO509</f>
        <v>0</v>
      </c>
      <c r="AX509" s="64">
        <f>G509*AP509</f>
        <v>0</v>
      </c>
      <c r="AY509" s="66" t="s">
        <v>1671</v>
      </c>
      <c r="AZ509" s="66" t="s">
        <v>1704</v>
      </c>
      <c r="BA509" s="39" t="s">
        <v>1719</v>
      </c>
      <c r="BC509" s="64">
        <f>AW509+AX509</f>
        <v>0</v>
      </c>
      <c r="BD509" s="64">
        <f>H509/(100-BE509)*100</f>
        <v>1.8000000000000003</v>
      </c>
      <c r="BE509" s="64">
        <v>0</v>
      </c>
      <c r="BF509" s="64">
        <f>M509</f>
        <v>0</v>
      </c>
      <c r="BH509" s="62">
        <f>G509*AO509</f>
        <v>0</v>
      </c>
      <c r="BI509" s="62">
        <f>G509*AP509</f>
        <v>0</v>
      </c>
      <c r="BJ509" s="62">
        <f>G509*H509</f>
        <v>0</v>
      </c>
      <c r="BK509" s="62" t="s">
        <v>1725</v>
      </c>
      <c r="BL509" s="64">
        <v>764</v>
      </c>
    </row>
    <row r="510" spans="1:47" s="38" customFormat="1" ht="19.5" customHeight="1">
      <c r="A510" s="55"/>
      <c r="B510" s="56" t="s">
        <v>522</v>
      </c>
      <c r="C510" s="56" t="s">
        <v>954</v>
      </c>
      <c r="D510" s="140" t="s">
        <v>1496</v>
      </c>
      <c r="E510" s="141"/>
      <c r="F510" s="57" t="s">
        <v>6</v>
      </c>
      <c r="G510" s="57" t="s">
        <v>6</v>
      </c>
      <c r="H510" s="57" t="s">
        <v>6</v>
      </c>
      <c r="I510" s="58">
        <f>SUM(I511:I513)</f>
        <v>0</v>
      </c>
      <c r="J510" s="58">
        <f>SUM(J511:J513)</f>
        <v>0</v>
      </c>
      <c r="K510" s="58">
        <f>SUM(K511:K513)</f>
        <v>0</v>
      </c>
      <c r="L510" s="39"/>
      <c r="M510" s="58">
        <f>SUM(M511:M513)</f>
        <v>0</v>
      </c>
      <c r="N510" s="59"/>
      <c r="O510" s="54"/>
      <c r="AI510" s="39" t="s">
        <v>522</v>
      </c>
      <c r="AS510" s="58">
        <f>SUM(AJ511:AJ513)</f>
        <v>0</v>
      </c>
      <c r="AT510" s="58">
        <f>SUM(AK511:AK513)</f>
        <v>0</v>
      </c>
      <c r="AU510" s="58">
        <f>SUM(AL511:AL513)</f>
        <v>0</v>
      </c>
    </row>
    <row r="511" spans="1:64" s="38" customFormat="1" ht="19.5" customHeight="1">
      <c r="A511" s="60" t="s">
        <v>432</v>
      </c>
      <c r="B511" s="61" t="s">
        <v>522</v>
      </c>
      <c r="C511" s="61" t="s">
        <v>955</v>
      </c>
      <c r="D511" s="142" t="s">
        <v>1497</v>
      </c>
      <c r="E511" s="143"/>
      <c r="F511" s="61" t="s">
        <v>1582</v>
      </c>
      <c r="G511" s="62">
        <v>45.058</v>
      </c>
      <c r="H511" s="62">
        <v>0</v>
      </c>
      <c r="I511" s="62">
        <f>G511*AO511</f>
        <v>0</v>
      </c>
      <c r="J511" s="62">
        <f>G511*AP511</f>
        <v>0</v>
      </c>
      <c r="K511" s="62">
        <f>G511*H511</f>
        <v>0</v>
      </c>
      <c r="L511" s="62">
        <v>0</v>
      </c>
      <c r="M511" s="62">
        <f>G511*L511</f>
        <v>0</v>
      </c>
      <c r="N511" s="63" t="s">
        <v>1611</v>
      </c>
      <c r="O511" s="54"/>
      <c r="Z511" s="64">
        <f>IF(AQ511="5",BJ511,0)</f>
        <v>0</v>
      </c>
      <c r="AB511" s="64">
        <f>IF(AQ511="1",BH511,0)</f>
        <v>0</v>
      </c>
      <c r="AC511" s="64">
        <f>IF(AQ511="1",BI511,0)</f>
        <v>0</v>
      </c>
      <c r="AD511" s="64">
        <f>IF(AQ511="7",BH511,0)</f>
        <v>0</v>
      </c>
      <c r="AE511" s="64">
        <f>IF(AQ511="7",BI511,0)</f>
        <v>0</v>
      </c>
      <c r="AF511" s="64">
        <f>IF(AQ511="2",BH511,0)</f>
        <v>0</v>
      </c>
      <c r="AG511" s="64">
        <f>IF(AQ511="2",BI511,0)</f>
        <v>0</v>
      </c>
      <c r="AH511" s="64">
        <f>IF(AQ511="0",BJ511,0)</f>
        <v>0</v>
      </c>
      <c r="AI511" s="39" t="s">
        <v>522</v>
      </c>
      <c r="AJ511" s="62">
        <f>IF(AN511=0,K511,0)</f>
        <v>0</v>
      </c>
      <c r="AK511" s="62">
        <f>IF(AN511=15,K511,0)</f>
        <v>0</v>
      </c>
      <c r="AL511" s="62">
        <f>IF(AN511=21,K511,0)</f>
        <v>0</v>
      </c>
      <c r="AN511" s="64">
        <v>21</v>
      </c>
      <c r="AO511" s="64">
        <f>H511*0</f>
        <v>0</v>
      </c>
      <c r="AP511" s="64">
        <f>H511*(1-0)</f>
        <v>0</v>
      </c>
      <c r="AQ511" s="65" t="s">
        <v>13</v>
      </c>
      <c r="AV511" s="64">
        <f>AW511+AX511</f>
        <v>0</v>
      </c>
      <c r="AW511" s="64">
        <f>G511*AO511</f>
        <v>0</v>
      </c>
      <c r="AX511" s="64">
        <f>G511*AP511</f>
        <v>0</v>
      </c>
      <c r="AY511" s="66" t="s">
        <v>1672</v>
      </c>
      <c r="AZ511" s="66" t="s">
        <v>1704</v>
      </c>
      <c r="BA511" s="39" t="s">
        <v>1719</v>
      </c>
      <c r="BC511" s="64">
        <f>AW511+AX511</f>
        <v>0</v>
      </c>
      <c r="BD511" s="64">
        <f>H511/(100-BE511)*100</f>
        <v>0</v>
      </c>
      <c r="BE511" s="64">
        <v>0</v>
      </c>
      <c r="BF511" s="64">
        <f>M511</f>
        <v>0</v>
      </c>
      <c r="BH511" s="62">
        <f>G511*AO511</f>
        <v>0</v>
      </c>
      <c r="BI511" s="62">
        <f>G511*AP511</f>
        <v>0</v>
      </c>
      <c r="BJ511" s="62">
        <f>G511*H511</f>
        <v>0</v>
      </c>
      <c r="BK511" s="62" t="s">
        <v>1725</v>
      </c>
      <c r="BL511" s="64">
        <v>765</v>
      </c>
    </row>
    <row r="512" spans="1:64" s="38" customFormat="1" ht="19.5" customHeight="1">
      <c r="A512" s="60" t="s">
        <v>433</v>
      </c>
      <c r="B512" s="61" t="s">
        <v>522</v>
      </c>
      <c r="C512" s="61" t="s">
        <v>956</v>
      </c>
      <c r="D512" s="142" t="s">
        <v>1498</v>
      </c>
      <c r="E512" s="143"/>
      <c r="F512" s="61" t="s">
        <v>1582</v>
      </c>
      <c r="G512" s="62">
        <v>51.817</v>
      </c>
      <c r="H512" s="62">
        <v>0</v>
      </c>
      <c r="I512" s="62">
        <f>G512*AO512</f>
        <v>0</v>
      </c>
      <c r="J512" s="62">
        <f>G512*AP512</f>
        <v>0</v>
      </c>
      <c r="K512" s="62">
        <f>G512*H512</f>
        <v>0</v>
      </c>
      <c r="L512" s="62">
        <v>0</v>
      </c>
      <c r="M512" s="62">
        <f>G512*L512</f>
        <v>0</v>
      </c>
      <c r="N512" s="63" t="s">
        <v>1611</v>
      </c>
      <c r="O512" s="54"/>
      <c r="Z512" s="64">
        <f>IF(AQ512="5",BJ512,0)</f>
        <v>0</v>
      </c>
      <c r="AB512" s="64">
        <f>IF(AQ512="1",BH512,0)</f>
        <v>0</v>
      </c>
      <c r="AC512" s="64">
        <f>IF(AQ512="1",BI512,0)</f>
        <v>0</v>
      </c>
      <c r="AD512" s="64">
        <f>IF(AQ512="7",BH512,0)</f>
        <v>0</v>
      </c>
      <c r="AE512" s="64">
        <f>IF(AQ512="7",BI512,0)</f>
        <v>0</v>
      </c>
      <c r="AF512" s="64">
        <f>IF(AQ512="2",BH512,0)</f>
        <v>0</v>
      </c>
      <c r="AG512" s="64">
        <f>IF(AQ512="2",BI512,0)</f>
        <v>0</v>
      </c>
      <c r="AH512" s="64">
        <f>IF(AQ512="0",BJ512,0)</f>
        <v>0</v>
      </c>
      <c r="AI512" s="39" t="s">
        <v>522</v>
      </c>
      <c r="AJ512" s="62">
        <f>IF(AN512=0,K512,0)</f>
        <v>0</v>
      </c>
      <c r="AK512" s="62">
        <f>IF(AN512=15,K512,0)</f>
        <v>0</v>
      </c>
      <c r="AL512" s="62">
        <f>IF(AN512=21,K512,0)</f>
        <v>0</v>
      </c>
      <c r="AN512" s="64">
        <v>21</v>
      </c>
      <c r="AO512" s="64">
        <f>H512*0</f>
        <v>0</v>
      </c>
      <c r="AP512" s="64">
        <f>H512*(1-0)</f>
        <v>0</v>
      </c>
      <c r="AQ512" s="65" t="s">
        <v>13</v>
      </c>
      <c r="AV512" s="64">
        <f>AW512+AX512</f>
        <v>0</v>
      </c>
      <c r="AW512" s="64">
        <f>G512*AO512</f>
        <v>0</v>
      </c>
      <c r="AX512" s="64">
        <f>G512*AP512</f>
        <v>0</v>
      </c>
      <c r="AY512" s="66" t="s">
        <v>1672</v>
      </c>
      <c r="AZ512" s="66" t="s">
        <v>1704</v>
      </c>
      <c r="BA512" s="39" t="s">
        <v>1719</v>
      </c>
      <c r="BC512" s="64">
        <f>AW512+AX512</f>
        <v>0</v>
      </c>
      <c r="BD512" s="64">
        <f>H512/(100-BE512)*100</f>
        <v>0</v>
      </c>
      <c r="BE512" s="64">
        <v>0</v>
      </c>
      <c r="BF512" s="64">
        <f>M512</f>
        <v>0</v>
      </c>
      <c r="BH512" s="62">
        <f>G512*AO512</f>
        <v>0</v>
      </c>
      <c r="BI512" s="62">
        <f>G512*AP512</f>
        <v>0</v>
      </c>
      <c r="BJ512" s="62">
        <f>G512*H512</f>
        <v>0</v>
      </c>
      <c r="BK512" s="62" t="s">
        <v>1725</v>
      </c>
      <c r="BL512" s="64">
        <v>765</v>
      </c>
    </row>
    <row r="513" spans="1:64" s="38" customFormat="1" ht="19.5" customHeight="1">
      <c r="A513" s="60" t="s">
        <v>434</v>
      </c>
      <c r="B513" s="61" t="s">
        <v>522</v>
      </c>
      <c r="C513" s="61" t="s">
        <v>957</v>
      </c>
      <c r="D513" s="142" t="s">
        <v>1499</v>
      </c>
      <c r="E513" s="143"/>
      <c r="F513" s="61" t="s">
        <v>1591</v>
      </c>
      <c r="G513" s="62">
        <v>0</v>
      </c>
      <c r="H513" s="62">
        <v>8.9</v>
      </c>
      <c r="I513" s="62">
        <f>G513*AO513</f>
        <v>0</v>
      </c>
      <c r="J513" s="62">
        <f>G513*AP513</f>
        <v>0</v>
      </c>
      <c r="K513" s="62">
        <f>G513*H513</f>
        <v>0</v>
      </c>
      <c r="L513" s="62">
        <v>0</v>
      </c>
      <c r="M513" s="62">
        <f>G513*L513</f>
        <v>0</v>
      </c>
      <c r="N513" s="63" t="s">
        <v>1611</v>
      </c>
      <c r="O513" s="54"/>
      <c r="Z513" s="64">
        <f>IF(AQ513="5",BJ513,0)</f>
        <v>0</v>
      </c>
      <c r="AB513" s="64">
        <f>IF(AQ513="1",BH513,0)</f>
        <v>0</v>
      </c>
      <c r="AC513" s="64">
        <f>IF(AQ513="1",BI513,0)</f>
        <v>0</v>
      </c>
      <c r="AD513" s="64">
        <f>IF(AQ513="7",BH513,0)</f>
        <v>0</v>
      </c>
      <c r="AE513" s="64">
        <f>IF(AQ513="7",BI513,0)</f>
        <v>0</v>
      </c>
      <c r="AF513" s="64">
        <f>IF(AQ513="2",BH513,0)</f>
        <v>0</v>
      </c>
      <c r="AG513" s="64">
        <f>IF(AQ513="2",BI513,0)</f>
        <v>0</v>
      </c>
      <c r="AH513" s="64">
        <f>IF(AQ513="0",BJ513,0)</f>
        <v>0</v>
      </c>
      <c r="AI513" s="39" t="s">
        <v>522</v>
      </c>
      <c r="AJ513" s="62">
        <f>IF(AN513=0,K513,0)</f>
        <v>0</v>
      </c>
      <c r="AK513" s="62">
        <f>IF(AN513=15,K513,0)</f>
        <v>0</v>
      </c>
      <c r="AL513" s="62">
        <f>IF(AN513=21,K513,0)</f>
        <v>0</v>
      </c>
      <c r="AN513" s="64">
        <v>21</v>
      </c>
      <c r="AO513" s="64">
        <f>H513*0</f>
        <v>0</v>
      </c>
      <c r="AP513" s="64">
        <f>H513*(1-0)</f>
        <v>8.9</v>
      </c>
      <c r="AQ513" s="65" t="s">
        <v>11</v>
      </c>
      <c r="AV513" s="64">
        <f>AW513+AX513</f>
        <v>0</v>
      </c>
      <c r="AW513" s="64">
        <f>G513*AO513</f>
        <v>0</v>
      </c>
      <c r="AX513" s="64">
        <f>G513*AP513</f>
        <v>0</v>
      </c>
      <c r="AY513" s="66" t="s">
        <v>1672</v>
      </c>
      <c r="AZ513" s="66" t="s">
        <v>1704</v>
      </c>
      <c r="BA513" s="39" t="s">
        <v>1719</v>
      </c>
      <c r="BC513" s="64">
        <f>AW513+AX513</f>
        <v>0</v>
      </c>
      <c r="BD513" s="64">
        <f>H513/(100-BE513)*100</f>
        <v>8.9</v>
      </c>
      <c r="BE513" s="64">
        <v>0</v>
      </c>
      <c r="BF513" s="64">
        <f>M513</f>
        <v>0</v>
      </c>
      <c r="BH513" s="62">
        <f>G513*AO513</f>
        <v>0</v>
      </c>
      <c r="BI513" s="62">
        <f>G513*AP513</f>
        <v>0</v>
      </c>
      <c r="BJ513" s="62">
        <f>G513*H513</f>
        <v>0</v>
      </c>
      <c r="BK513" s="62" t="s">
        <v>1725</v>
      </c>
      <c r="BL513" s="64">
        <v>765</v>
      </c>
    </row>
    <row r="514" spans="1:47" s="38" customFormat="1" ht="19.5" customHeight="1">
      <c r="A514" s="55"/>
      <c r="B514" s="56" t="s">
        <v>522</v>
      </c>
      <c r="C514" s="56" t="s">
        <v>706</v>
      </c>
      <c r="D514" s="140" t="s">
        <v>1225</v>
      </c>
      <c r="E514" s="141"/>
      <c r="F514" s="57" t="s">
        <v>6</v>
      </c>
      <c r="G514" s="57" t="s">
        <v>6</v>
      </c>
      <c r="H514" s="57" t="s">
        <v>6</v>
      </c>
      <c r="I514" s="58">
        <f>SUM(I515:I522)</f>
        <v>0</v>
      </c>
      <c r="J514" s="58">
        <f>SUM(J515:J522)</f>
        <v>0</v>
      </c>
      <c r="K514" s="58">
        <f>SUM(K515:K522)</f>
        <v>0</v>
      </c>
      <c r="L514" s="39"/>
      <c r="M514" s="58">
        <f>SUM(M515:M522)</f>
        <v>0</v>
      </c>
      <c r="N514" s="59"/>
      <c r="O514" s="54"/>
      <c r="AI514" s="39" t="s">
        <v>522</v>
      </c>
      <c r="AS514" s="58">
        <f>SUM(AJ515:AJ522)</f>
        <v>0</v>
      </c>
      <c r="AT514" s="58">
        <f>SUM(AK515:AK522)</f>
        <v>0</v>
      </c>
      <c r="AU514" s="58">
        <f>SUM(AL515:AL522)</f>
        <v>0</v>
      </c>
    </row>
    <row r="515" spans="1:64" s="38" customFormat="1" ht="19.5" customHeight="1">
      <c r="A515" s="60" t="s">
        <v>435</v>
      </c>
      <c r="B515" s="61" t="s">
        <v>522</v>
      </c>
      <c r="C515" s="61" t="s">
        <v>958</v>
      </c>
      <c r="D515" s="142" t="s">
        <v>1500</v>
      </c>
      <c r="E515" s="143"/>
      <c r="F515" s="61" t="s">
        <v>1587</v>
      </c>
      <c r="G515" s="62">
        <v>5</v>
      </c>
      <c r="H515" s="62">
        <v>0</v>
      </c>
      <c r="I515" s="62">
        <f aca="true" t="shared" si="774" ref="I515:I522">G515*AO515</f>
        <v>0</v>
      </c>
      <c r="J515" s="62">
        <f aca="true" t="shared" si="775" ref="J515:J522">G515*AP515</f>
        <v>0</v>
      </c>
      <c r="K515" s="62">
        <f aca="true" t="shared" si="776" ref="K515:K522">G515*H515</f>
        <v>0</v>
      </c>
      <c r="L515" s="62">
        <v>0</v>
      </c>
      <c r="M515" s="62">
        <f aca="true" t="shared" si="777" ref="M515:M522">G515*L515</f>
        <v>0</v>
      </c>
      <c r="N515" s="63" t="s">
        <v>1611</v>
      </c>
      <c r="O515" s="54"/>
      <c r="Z515" s="64">
        <f aca="true" t="shared" si="778" ref="Z515:Z522">IF(AQ515="5",BJ515,0)</f>
        <v>0</v>
      </c>
      <c r="AB515" s="64">
        <f aca="true" t="shared" si="779" ref="AB515:AB522">IF(AQ515="1",BH515,0)</f>
        <v>0</v>
      </c>
      <c r="AC515" s="64">
        <f aca="true" t="shared" si="780" ref="AC515:AC522">IF(AQ515="1",BI515,0)</f>
        <v>0</v>
      </c>
      <c r="AD515" s="64">
        <f aca="true" t="shared" si="781" ref="AD515:AD522">IF(AQ515="7",BH515,0)</f>
        <v>0</v>
      </c>
      <c r="AE515" s="64">
        <f aca="true" t="shared" si="782" ref="AE515:AE522">IF(AQ515="7",BI515,0)</f>
        <v>0</v>
      </c>
      <c r="AF515" s="64">
        <f aca="true" t="shared" si="783" ref="AF515:AF522">IF(AQ515="2",BH515,0)</f>
        <v>0</v>
      </c>
      <c r="AG515" s="64">
        <f aca="true" t="shared" si="784" ref="AG515:AG522">IF(AQ515="2",BI515,0)</f>
        <v>0</v>
      </c>
      <c r="AH515" s="64">
        <f aca="true" t="shared" si="785" ref="AH515:AH522">IF(AQ515="0",BJ515,0)</f>
        <v>0</v>
      </c>
      <c r="AI515" s="39" t="s">
        <v>522</v>
      </c>
      <c r="AJ515" s="62">
        <f aca="true" t="shared" si="786" ref="AJ515:AJ522">IF(AN515=0,K515,0)</f>
        <v>0</v>
      </c>
      <c r="AK515" s="62">
        <f aca="true" t="shared" si="787" ref="AK515:AK522">IF(AN515=15,K515,0)</f>
        <v>0</v>
      </c>
      <c r="AL515" s="62">
        <f aca="true" t="shared" si="788" ref="AL515:AL522">IF(AN515=21,K515,0)</f>
        <v>0</v>
      </c>
      <c r="AN515" s="64">
        <v>21</v>
      </c>
      <c r="AO515" s="64">
        <f aca="true" t="shared" si="789" ref="AO515:AO522">H515*0</f>
        <v>0</v>
      </c>
      <c r="AP515" s="64">
        <f aca="true" t="shared" si="790" ref="AP515:AP522">H515*(1-0)</f>
        <v>0</v>
      </c>
      <c r="AQ515" s="65" t="s">
        <v>13</v>
      </c>
      <c r="AV515" s="64">
        <f aca="true" t="shared" si="791" ref="AV515:AV522">AW515+AX515</f>
        <v>0</v>
      </c>
      <c r="AW515" s="64">
        <f aca="true" t="shared" si="792" ref="AW515:AW522">G515*AO515</f>
        <v>0</v>
      </c>
      <c r="AX515" s="64">
        <f aca="true" t="shared" si="793" ref="AX515:AX522">G515*AP515</f>
        <v>0</v>
      </c>
      <c r="AY515" s="66" t="s">
        <v>1643</v>
      </c>
      <c r="AZ515" s="66" t="s">
        <v>1704</v>
      </c>
      <c r="BA515" s="39" t="s">
        <v>1719</v>
      </c>
      <c r="BC515" s="64">
        <f aca="true" t="shared" si="794" ref="BC515:BC522">AW515+AX515</f>
        <v>0</v>
      </c>
      <c r="BD515" s="64">
        <f aca="true" t="shared" si="795" ref="BD515:BD522">H515/(100-BE515)*100</f>
        <v>0</v>
      </c>
      <c r="BE515" s="64">
        <v>0</v>
      </c>
      <c r="BF515" s="64">
        <f aca="true" t="shared" si="796" ref="BF515:BF522">M515</f>
        <v>0</v>
      </c>
      <c r="BH515" s="62">
        <f aca="true" t="shared" si="797" ref="BH515:BH522">G515*AO515</f>
        <v>0</v>
      </c>
      <c r="BI515" s="62">
        <f aca="true" t="shared" si="798" ref="BI515:BI522">G515*AP515</f>
        <v>0</v>
      </c>
      <c r="BJ515" s="62">
        <f aca="true" t="shared" si="799" ref="BJ515:BJ522">G515*H515</f>
        <v>0</v>
      </c>
      <c r="BK515" s="62" t="s">
        <v>1725</v>
      </c>
      <c r="BL515" s="64">
        <v>767</v>
      </c>
    </row>
    <row r="516" spans="1:64" s="38" customFormat="1" ht="19.5" customHeight="1">
      <c r="A516" s="60" t="s">
        <v>436</v>
      </c>
      <c r="B516" s="61" t="s">
        <v>522</v>
      </c>
      <c r="C516" s="61" t="s">
        <v>959</v>
      </c>
      <c r="D516" s="142" t="s">
        <v>1501</v>
      </c>
      <c r="E516" s="143"/>
      <c r="F516" s="61" t="s">
        <v>1587</v>
      </c>
      <c r="G516" s="62">
        <v>4</v>
      </c>
      <c r="H516" s="62">
        <v>0</v>
      </c>
      <c r="I516" s="62">
        <f t="shared" si="774"/>
        <v>0</v>
      </c>
      <c r="J516" s="62">
        <f t="shared" si="775"/>
        <v>0</v>
      </c>
      <c r="K516" s="62">
        <f t="shared" si="776"/>
        <v>0</v>
      </c>
      <c r="L516" s="62">
        <v>0</v>
      </c>
      <c r="M516" s="62">
        <f t="shared" si="777"/>
        <v>0</v>
      </c>
      <c r="N516" s="63" t="s">
        <v>1611</v>
      </c>
      <c r="O516" s="54"/>
      <c r="Z516" s="64">
        <f t="shared" si="778"/>
        <v>0</v>
      </c>
      <c r="AB516" s="64">
        <f t="shared" si="779"/>
        <v>0</v>
      </c>
      <c r="AC516" s="64">
        <f t="shared" si="780"/>
        <v>0</v>
      </c>
      <c r="AD516" s="64">
        <f t="shared" si="781"/>
        <v>0</v>
      </c>
      <c r="AE516" s="64">
        <f t="shared" si="782"/>
        <v>0</v>
      </c>
      <c r="AF516" s="64">
        <f t="shared" si="783"/>
        <v>0</v>
      </c>
      <c r="AG516" s="64">
        <f t="shared" si="784"/>
        <v>0</v>
      </c>
      <c r="AH516" s="64">
        <f t="shared" si="785"/>
        <v>0</v>
      </c>
      <c r="AI516" s="39" t="s">
        <v>522</v>
      </c>
      <c r="AJ516" s="62">
        <f t="shared" si="786"/>
        <v>0</v>
      </c>
      <c r="AK516" s="62">
        <f t="shared" si="787"/>
        <v>0</v>
      </c>
      <c r="AL516" s="62">
        <f t="shared" si="788"/>
        <v>0</v>
      </c>
      <c r="AN516" s="64">
        <v>21</v>
      </c>
      <c r="AO516" s="64">
        <f t="shared" si="789"/>
        <v>0</v>
      </c>
      <c r="AP516" s="64">
        <f t="shared" si="790"/>
        <v>0</v>
      </c>
      <c r="AQ516" s="65" t="s">
        <v>13</v>
      </c>
      <c r="AV516" s="64">
        <f t="shared" si="791"/>
        <v>0</v>
      </c>
      <c r="AW516" s="64">
        <f t="shared" si="792"/>
        <v>0</v>
      </c>
      <c r="AX516" s="64">
        <f t="shared" si="793"/>
        <v>0</v>
      </c>
      <c r="AY516" s="66" t="s">
        <v>1643</v>
      </c>
      <c r="AZ516" s="66" t="s">
        <v>1704</v>
      </c>
      <c r="BA516" s="39" t="s">
        <v>1719</v>
      </c>
      <c r="BC516" s="64">
        <f t="shared" si="794"/>
        <v>0</v>
      </c>
      <c r="BD516" s="64">
        <f t="shared" si="795"/>
        <v>0</v>
      </c>
      <c r="BE516" s="64">
        <v>0</v>
      </c>
      <c r="BF516" s="64">
        <f t="shared" si="796"/>
        <v>0</v>
      </c>
      <c r="BH516" s="62">
        <f t="shared" si="797"/>
        <v>0</v>
      </c>
      <c r="BI516" s="62">
        <f t="shared" si="798"/>
        <v>0</v>
      </c>
      <c r="BJ516" s="62">
        <f t="shared" si="799"/>
        <v>0</v>
      </c>
      <c r="BK516" s="62" t="s">
        <v>1725</v>
      </c>
      <c r="BL516" s="64">
        <v>767</v>
      </c>
    </row>
    <row r="517" spans="1:64" s="38" customFormat="1" ht="19.5" customHeight="1">
      <c r="A517" s="60" t="s">
        <v>437</v>
      </c>
      <c r="B517" s="61" t="s">
        <v>522</v>
      </c>
      <c r="C517" s="61" t="s">
        <v>960</v>
      </c>
      <c r="D517" s="142" t="s">
        <v>1502</v>
      </c>
      <c r="E517" s="143"/>
      <c r="F517" s="61" t="s">
        <v>1587</v>
      </c>
      <c r="G517" s="62">
        <v>10</v>
      </c>
      <c r="H517" s="62">
        <v>0</v>
      </c>
      <c r="I517" s="62">
        <f t="shared" si="774"/>
        <v>0</v>
      </c>
      <c r="J517" s="62">
        <f t="shared" si="775"/>
        <v>0</v>
      </c>
      <c r="K517" s="62">
        <f t="shared" si="776"/>
        <v>0</v>
      </c>
      <c r="L517" s="62">
        <v>0</v>
      </c>
      <c r="M517" s="62">
        <f t="shared" si="777"/>
        <v>0</v>
      </c>
      <c r="N517" s="63" t="s">
        <v>1611</v>
      </c>
      <c r="O517" s="54"/>
      <c r="Z517" s="64">
        <f t="shared" si="778"/>
        <v>0</v>
      </c>
      <c r="AB517" s="64">
        <f t="shared" si="779"/>
        <v>0</v>
      </c>
      <c r="AC517" s="64">
        <f t="shared" si="780"/>
        <v>0</v>
      </c>
      <c r="AD517" s="64">
        <f t="shared" si="781"/>
        <v>0</v>
      </c>
      <c r="AE517" s="64">
        <f t="shared" si="782"/>
        <v>0</v>
      </c>
      <c r="AF517" s="64">
        <f t="shared" si="783"/>
        <v>0</v>
      </c>
      <c r="AG517" s="64">
        <f t="shared" si="784"/>
        <v>0</v>
      </c>
      <c r="AH517" s="64">
        <f t="shared" si="785"/>
        <v>0</v>
      </c>
      <c r="AI517" s="39" t="s">
        <v>522</v>
      </c>
      <c r="AJ517" s="62">
        <f t="shared" si="786"/>
        <v>0</v>
      </c>
      <c r="AK517" s="62">
        <f t="shared" si="787"/>
        <v>0</v>
      </c>
      <c r="AL517" s="62">
        <f t="shared" si="788"/>
        <v>0</v>
      </c>
      <c r="AN517" s="64">
        <v>21</v>
      </c>
      <c r="AO517" s="64">
        <f t="shared" si="789"/>
        <v>0</v>
      </c>
      <c r="AP517" s="64">
        <f t="shared" si="790"/>
        <v>0</v>
      </c>
      <c r="AQ517" s="65" t="s">
        <v>13</v>
      </c>
      <c r="AV517" s="64">
        <f t="shared" si="791"/>
        <v>0</v>
      </c>
      <c r="AW517" s="64">
        <f t="shared" si="792"/>
        <v>0</v>
      </c>
      <c r="AX517" s="64">
        <f t="shared" si="793"/>
        <v>0</v>
      </c>
      <c r="AY517" s="66" t="s">
        <v>1643</v>
      </c>
      <c r="AZ517" s="66" t="s">
        <v>1704</v>
      </c>
      <c r="BA517" s="39" t="s">
        <v>1719</v>
      </c>
      <c r="BC517" s="64">
        <f t="shared" si="794"/>
        <v>0</v>
      </c>
      <c r="BD517" s="64">
        <f t="shared" si="795"/>
        <v>0</v>
      </c>
      <c r="BE517" s="64">
        <v>0</v>
      </c>
      <c r="BF517" s="64">
        <f t="shared" si="796"/>
        <v>0</v>
      </c>
      <c r="BH517" s="62">
        <f t="shared" si="797"/>
        <v>0</v>
      </c>
      <c r="BI517" s="62">
        <f t="shared" si="798"/>
        <v>0</v>
      </c>
      <c r="BJ517" s="62">
        <f t="shared" si="799"/>
        <v>0</v>
      </c>
      <c r="BK517" s="62" t="s">
        <v>1725</v>
      </c>
      <c r="BL517" s="64">
        <v>767</v>
      </c>
    </row>
    <row r="518" spans="1:64" s="38" customFormat="1" ht="19.5" customHeight="1">
      <c r="A518" s="60" t="s">
        <v>438</v>
      </c>
      <c r="B518" s="61" t="s">
        <v>522</v>
      </c>
      <c r="C518" s="61" t="s">
        <v>961</v>
      </c>
      <c r="D518" s="142" t="s">
        <v>1503</v>
      </c>
      <c r="E518" s="143"/>
      <c r="F518" s="61" t="s">
        <v>1587</v>
      </c>
      <c r="G518" s="62">
        <v>1</v>
      </c>
      <c r="H518" s="62">
        <v>0</v>
      </c>
      <c r="I518" s="62">
        <f t="shared" si="774"/>
        <v>0</v>
      </c>
      <c r="J518" s="62">
        <f t="shared" si="775"/>
        <v>0</v>
      </c>
      <c r="K518" s="62">
        <f t="shared" si="776"/>
        <v>0</v>
      </c>
      <c r="L518" s="62">
        <v>0</v>
      </c>
      <c r="M518" s="62">
        <f t="shared" si="777"/>
        <v>0</v>
      </c>
      <c r="N518" s="63" t="s">
        <v>1611</v>
      </c>
      <c r="O518" s="54"/>
      <c r="Z518" s="64">
        <f t="shared" si="778"/>
        <v>0</v>
      </c>
      <c r="AB518" s="64">
        <f t="shared" si="779"/>
        <v>0</v>
      </c>
      <c r="AC518" s="64">
        <f t="shared" si="780"/>
        <v>0</v>
      </c>
      <c r="AD518" s="64">
        <f t="shared" si="781"/>
        <v>0</v>
      </c>
      <c r="AE518" s="64">
        <f t="shared" si="782"/>
        <v>0</v>
      </c>
      <c r="AF518" s="64">
        <f t="shared" si="783"/>
        <v>0</v>
      </c>
      <c r="AG518" s="64">
        <f t="shared" si="784"/>
        <v>0</v>
      </c>
      <c r="AH518" s="64">
        <f t="shared" si="785"/>
        <v>0</v>
      </c>
      <c r="AI518" s="39" t="s">
        <v>522</v>
      </c>
      <c r="AJ518" s="62">
        <f t="shared" si="786"/>
        <v>0</v>
      </c>
      <c r="AK518" s="62">
        <f t="shared" si="787"/>
        <v>0</v>
      </c>
      <c r="AL518" s="62">
        <f t="shared" si="788"/>
        <v>0</v>
      </c>
      <c r="AN518" s="64">
        <v>21</v>
      </c>
      <c r="AO518" s="64">
        <f t="shared" si="789"/>
        <v>0</v>
      </c>
      <c r="AP518" s="64">
        <f t="shared" si="790"/>
        <v>0</v>
      </c>
      <c r="AQ518" s="65" t="s">
        <v>13</v>
      </c>
      <c r="AV518" s="64">
        <f t="shared" si="791"/>
        <v>0</v>
      </c>
      <c r="AW518" s="64">
        <f t="shared" si="792"/>
        <v>0</v>
      </c>
      <c r="AX518" s="64">
        <f t="shared" si="793"/>
        <v>0</v>
      </c>
      <c r="AY518" s="66" t="s">
        <v>1643</v>
      </c>
      <c r="AZ518" s="66" t="s">
        <v>1704</v>
      </c>
      <c r="BA518" s="39" t="s">
        <v>1719</v>
      </c>
      <c r="BC518" s="64">
        <f t="shared" si="794"/>
        <v>0</v>
      </c>
      <c r="BD518" s="64">
        <f t="shared" si="795"/>
        <v>0</v>
      </c>
      <c r="BE518" s="64">
        <v>0</v>
      </c>
      <c r="BF518" s="64">
        <f t="shared" si="796"/>
        <v>0</v>
      </c>
      <c r="BH518" s="62">
        <f t="shared" si="797"/>
        <v>0</v>
      </c>
      <c r="BI518" s="62">
        <f t="shared" si="798"/>
        <v>0</v>
      </c>
      <c r="BJ518" s="62">
        <f t="shared" si="799"/>
        <v>0</v>
      </c>
      <c r="BK518" s="62" t="s">
        <v>1725</v>
      </c>
      <c r="BL518" s="64">
        <v>767</v>
      </c>
    </row>
    <row r="519" spans="1:64" s="38" customFormat="1" ht="19.5" customHeight="1">
      <c r="A519" s="60" t="s">
        <v>439</v>
      </c>
      <c r="B519" s="61" t="s">
        <v>522</v>
      </c>
      <c r="C519" s="61" t="s">
        <v>962</v>
      </c>
      <c r="D519" s="142" t="s">
        <v>1504</v>
      </c>
      <c r="E519" s="143"/>
      <c r="F519" s="61" t="s">
        <v>1587</v>
      </c>
      <c r="G519" s="62">
        <v>3</v>
      </c>
      <c r="H519" s="62">
        <v>0</v>
      </c>
      <c r="I519" s="62">
        <f t="shared" si="774"/>
        <v>0</v>
      </c>
      <c r="J519" s="62">
        <f t="shared" si="775"/>
        <v>0</v>
      </c>
      <c r="K519" s="62">
        <f t="shared" si="776"/>
        <v>0</v>
      </c>
      <c r="L519" s="62">
        <v>0</v>
      </c>
      <c r="M519" s="62">
        <f t="shared" si="777"/>
        <v>0</v>
      </c>
      <c r="N519" s="63" t="s">
        <v>1611</v>
      </c>
      <c r="O519" s="54"/>
      <c r="Z519" s="64">
        <f t="shared" si="778"/>
        <v>0</v>
      </c>
      <c r="AB519" s="64">
        <f t="shared" si="779"/>
        <v>0</v>
      </c>
      <c r="AC519" s="64">
        <f t="shared" si="780"/>
        <v>0</v>
      </c>
      <c r="AD519" s="64">
        <f t="shared" si="781"/>
        <v>0</v>
      </c>
      <c r="AE519" s="64">
        <f t="shared" si="782"/>
        <v>0</v>
      </c>
      <c r="AF519" s="64">
        <f t="shared" si="783"/>
        <v>0</v>
      </c>
      <c r="AG519" s="64">
        <f t="shared" si="784"/>
        <v>0</v>
      </c>
      <c r="AH519" s="64">
        <f t="shared" si="785"/>
        <v>0</v>
      </c>
      <c r="AI519" s="39" t="s">
        <v>522</v>
      </c>
      <c r="AJ519" s="62">
        <f t="shared" si="786"/>
        <v>0</v>
      </c>
      <c r="AK519" s="62">
        <f t="shared" si="787"/>
        <v>0</v>
      </c>
      <c r="AL519" s="62">
        <f t="shared" si="788"/>
        <v>0</v>
      </c>
      <c r="AN519" s="64">
        <v>21</v>
      </c>
      <c r="AO519" s="64">
        <f t="shared" si="789"/>
        <v>0</v>
      </c>
      <c r="AP519" s="64">
        <f t="shared" si="790"/>
        <v>0</v>
      </c>
      <c r="AQ519" s="65" t="s">
        <v>13</v>
      </c>
      <c r="AV519" s="64">
        <f t="shared" si="791"/>
        <v>0</v>
      </c>
      <c r="AW519" s="64">
        <f t="shared" si="792"/>
        <v>0</v>
      </c>
      <c r="AX519" s="64">
        <f t="shared" si="793"/>
        <v>0</v>
      </c>
      <c r="AY519" s="66" t="s">
        <v>1643</v>
      </c>
      <c r="AZ519" s="66" t="s">
        <v>1704</v>
      </c>
      <c r="BA519" s="39" t="s">
        <v>1719</v>
      </c>
      <c r="BC519" s="64">
        <f t="shared" si="794"/>
        <v>0</v>
      </c>
      <c r="BD519" s="64">
        <f t="shared" si="795"/>
        <v>0</v>
      </c>
      <c r="BE519" s="64">
        <v>0</v>
      </c>
      <c r="BF519" s="64">
        <f t="shared" si="796"/>
        <v>0</v>
      </c>
      <c r="BH519" s="62">
        <f t="shared" si="797"/>
        <v>0</v>
      </c>
      <c r="BI519" s="62">
        <f t="shared" si="798"/>
        <v>0</v>
      </c>
      <c r="BJ519" s="62">
        <f t="shared" si="799"/>
        <v>0</v>
      </c>
      <c r="BK519" s="62" t="s">
        <v>1725</v>
      </c>
      <c r="BL519" s="64">
        <v>767</v>
      </c>
    </row>
    <row r="520" spans="1:64" s="38" customFormat="1" ht="19.5" customHeight="1">
      <c r="A520" s="60" t="s">
        <v>440</v>
      </c>
      <c r="B520" s="61" t="s">
        <v>522</v>
      </c>
      <c r="C520" s="61" t="s">
        <v>963</v>
      </c>
      <c r="D520" s="142" t="s">
        <v>1505</v>
      </c>
      <c r="E520" s="143"/>
      <c r="F520" s="61" t="s">
        <v>1587</v>
      </c>
      <c r="G520" s="62">
        <v>2</v>
      </c>
      <c r="H520" s="62">
        <v>0</v>
      </c>
      <c r="I520" s="62">
        <f t="shared" si="774"/>
        <v>0</v>
      </c>
      <c r="J520" s="62">
        <f t="shared" si="775"/>
        <v>0</v>
      </c>
      <c r="K520" s="62">
        <f t="shared" si="776"/>
        <v>0</v>
      </c>
      <c r="L520" s="62">
        <v>0</v>
      </c>
      <c r="M520" s="62">
        <f t="shared" si="777"/>
        <v>0</v>
      </c>
      <c r="N520" s="63" t="s">
        <v>1611</v>
      </c>
      <c r="O520" s="54"/>
      <c r="Z520" s="64">
        <f t="shared" si="778"/>
        <v>0</v>
      </c>
      <c r="AB520" s="64">
        <f t="shared" si="779"/>
        <v>0</v>
      </c>
      <c r="AC520" s="64">
        <f t="shared" si="780"/>
        <v>0</v>
      </c>
      <c r="AD520" s="64">
        <f t="shared" si="781"/>
        <v>0</v>
      </c>
      <c r="AE520" s="64">
        <f t="shared" si="782"/>
        <v>0</v>
      </c>
      <c r="AF520" s="64">
        <f t="shared" si="783"/>
        <v>0</v>
      </c>
      <c r="AG520" s="64">
        <f t="shared" si="784"/>
        <v>0</v>
      </c>
      <c r="AH520" s="64">
        <f t="shared" si="785"/>
        <v>0</v>
      </c>
      <c r="AI520" s="39" t="s">
        <v>522</v>
      </c>
      <c r="AJ520" s="62">
        <f t="shared" si="786"/>
        <v>0</v>
      </c>
      <c r="AK520" s="62">
        <f t="shared" si="787"/>
        <v>0</v>
      </c>
      <c r="AL520" s="62">
        <f t="shared" si="788"/>
        <v>0</v>
      </c>
      <c r="AN520" s="64">
        <v>21</v>
      </c>
      <c r="AO520" s="64">
        <f t="shared" si="789"/>
        <v>0</v>
      </c>
      <c r="AP520" s="64">
        <f t="shared" si="790"/>
        <v>0</v>
      </c>
      <c r="AQ520" s="65" t="s">
        <v>13</v>
      </c>
      <c r="AV520" s="64">
        <f t="shared" si="791"/>
        <v>0</v>
      </c>
      <c r="AW520" s="64">
        <f t="shared" si="792"/>
        <v>0</v>
      </c>
      <c r="AX520" s="64">
        <f t="shared" si="793"/>
        <v>0</v>
      </c>
      <c r="AY520" s="66" t="s">
        <v>1643</v>
      </c>
      <c r="AZ520" s="66" t="s">
        <v>1704</v>
      </c>
      <c r="BA520" s="39" t="s">
        <v>1719</v>
      </c>
      <c r="BC520" s="64">
        <f t="shared" si="794"/>
        <v>0</v>
      </c>
      <c r="BD520" s="64">
        <f t="shared" si="795"/>
        <v>0</v>
      </c>
      <c r="BE520" s="64">
        <v>0</v>
      </c>
      <c r="BF520" s="64">
        <f t="shared" si="796"/>
        <v>0</v>
      </c>
      <c r="BH520" s="62">
        <f t="shared" si="797"/>
        <v>0</v>
      </c>
      <c r="BI520" s="62">
        <f t="shared" si="798"/>
        <v>0</v>
      </c>
      <c r="BJ520" s="62">
        <f t="shared" si="799"/>
        <v>0</v>
      </c>
      <c r="BK520" s="62" t="s">
        <v>1725</v>
      </c>
      <c r="BL520" s="64">
        <v>767</v>
      </c>
    </row>
    <row r="521" spans="1:64" s="38" customFormat="1" ht="19.5" customHeight="1">
      <c r="A521" s="60" t="s">
        <v>441</v>
      </c>
      <c r="B521" s="61" t="s">
        <v>522</v>
      </c>
      <c r="C521" s="61" t="s">
        <v>964</v>
      </c>
      <c r="D521" s="142" t="s">
        <v>1506</v>
      </c>
      <c r="E521" s="143"/>
      <c r="F521" s="61" t="s">
        <v>1587</v>
      </c>
      <c r="G521" s="62">
        <v>1</v>
      </c>
      <c r="H521" s="62">
        <v>0</v>
      </c>
      <c r="I521" s="62">
        <f t="shared" si="774"/>
        <v>0</v>
      </c>
      <c r="J521" s="62">
        <f t="shared" si="775"/>
        <v>0</v>
      </c>
      <c r="K521" s="62">
        <f t="shared" si="776"/>
        <v>0</v>
      </c>
      <c r="L521" s="62">
        <v>0</v>
      </c>
      <c r="M521" s="62">
        <f t="shared" si="777"/>
        <v>0</v>
      </c>
      <c r="N521" s="63" t="s">
        <v>1611</v>
      </c>
      <c r="O521" s="54"/>
      <c r="Z521" s="64">
        <f t="shared" si="778"/>
        <v>0</v>
      </c>
      <c r="AB521" s="64">
        <f t="shared" si="779"/>
        <v>0</v>
      </c>
      <c r="AC521" s="64">
        <f t="shared" si="780"/>
        <v>0</v>
      </c>
      <c r="AD521" s="64">
        <f t="shared" si="781"/>
        <v>0</v>
      </c>
      <c r="AE521" s="64">
        <f t="shared" si="782"/>
        <v>0</v>
      </c>
      <c r="AF521" s="64">
        <f t="shared" si="783"/>
        <v>0</v>
      </c>
      <c r="AG521" s="64">
        <f t="shared" si="784"/>
        <v>0</v>
      </c>
      <c r="AH521" s="64">
        <f t="shared" si="785"/>
        <v>0</v>
      </c>
      <c r="AI521" s="39" t="s">
        <v>522</v>
      </c>
      <c r="AJ521" s="62">
        <f t="shared" si="786"/>
        <v>0</v>
      </c>
      <c r="AK521" s="62">
        <f t="shared" si="787"/>
        <v>0</v>
      </c>
      <c r="AL521" s="62">
        <f t="shared" si="788"/>
        <v>0</v>
      </c>
      <c r="AN521" s="64">
        <v>21</v>
      </c>
      <c r="AO521" s="64">
        <f t="shared" si="789"/>
        <v>0</v>
      </c>
      <c r="AP521" s="64">
        <f t="shared" si="790"/>
        <v>0</v>
      </c>
      <c r="AQ521" s="65" t="s">
        <v>13</v>
      </c>
      <c r="AV521" s="64">
        <f t="shared" si="791"/>
        <v>0</v>
      </c>
      <c r="AW521" s="64">
        <f t="shared" si="792"/>
        <v>0</v>
      </c>
      <c r="AX521" s="64">
        <f t="shared" si="793"/>
        <v>0</v>
      </c>
      <c r="AY521" s="66" t="s">
        <v>1643</v>
      </c>
      <c r="AZ521" s="66" t="s">
        <v>1704</v>
      </c>
      <c r="BA521" s="39" t="s">
        <v>1719</v>
      </c>
      <c r="BC521" s="64">
        <f t="shared" si="794"/>
        <v>0</v>
      </c>
      <c r="BD521" s="64">
        <f t="shared" si="795"/>
        <v>0</v>
      </c>
      <c r="BE521" s="64">
        <v>0</v>
      </c>
      <c r="BF521" s="64">
        <f t="shared" si="796"/>
        <v>0</v>
      </c>
      <c r="BH521" s="62">
        <f t="shared" si="797"/>
        <v>0</v>
      </c>
      <c r="BI521" s="62">
        <f t="shared" si="798"/>
        <v>0</v>
      </c>
      <c r="BJ521" s="62">
        <f t="shared" si="799"/>
        <v>0</v>
      </c>
      <c r="BK521" s="62" t="s">
        <v>1725</v>
      </c>
      <c r="BL521" s="64">
        <v>767</v>
      </c>
    </row>
    <row r="522" spans="1:64" s="38" customFormat="1" ht="19.5" customHeight="1">
      <c r="A522" s="60" t="s">
        <v>442</v>
      </c>
      <c r="B522" s="61" t="s">
        <v>522</v>
      </c>
      <c r="C522" s="61" t="s">
        <v>965</v>
      </c>
      <c r="D522" s="142" t="s">
        <v>1507</v>
      </c>
      <c r="E522" s="143"/>
      <c r="F522" s="61" t="s">
        <v>1591</v>
      </c>
      <c r="G522" s="62">
        <v>0</v>
      </c>
      <c r="H522" s="62">
        <v>1.75</v>
      </c>
      <c r="I522" s="62">
        <f t="shared" si="774"/>
        <v>0</v>
      </c>
      <c r="J522" s="62">
        <f t="shared" si="775"/>
        <v>0</v>
      </c>
      <c r="K522" s="62">
        <f t="shared" si="776"/>
        <v>0</v>
      </c>
      <c r="L522" s="62">
        <v>0</v>
      </c>
      <c r="M522" s="62">
        <f t="shared" si="777"/>
        <v>0</v>
      </c>
      <c r="N522" s="63" t="s">
        <v>1611</v>
      </c>
      <c r="O522" s="54"/>
      <c r="Z522" s="64">
        <f t="shared" si="778"/>
        <v>0</v>
      </c>
      <c r="AB522" s="64">
        <f t="shared" si="779"/>
        <v>0</v>
      </c>
      <c r="AC522" s="64">
        <f t="shared" si="780"/>
        <v>0</v>
      </c>
      <c r="AD522" s="64">
        <f t="shared" si="781"/>
        <v>0</v>
      </c>
      <c r="AE522" s="64">
        <f t="shared" si="782"/>
        <v>0</v>
      </c>
      <c r="AF522" s="64">
        <f t="shared" si="783"/>
        <v>0</v>
      </c>
      <c r="AG522" s="64">
        <f t="shared" si="784"/>
        <v>0</v>
      </c>
      <c r="AH522" s="64">
        <f t="shared" si="785"/>
        <v>0</v>
      </c>
      <c r="AI522" s="39" t="s">
        <v>522</v>
      </c>
      <c r="AJ522" s="62">
        <f t="shared" si="786"/>
        <v>0</v>
      </c>
      <c r="AK522" s="62">
        <f t="shared" si="787"/>
        <v>0</v>
      </c>
      <c r="AL522" s="62">
        <f t="shared" si="788"/>
        <v>0</v>
      </c>
      <c r="AN522" s="64">
        <v>21</v>
      </c>
      <c r="AO522" s="64">
        <f t="shared" si="789"/>
        <v>0</v>
      </c>
      <c r="AP522" s="64">
        <f t="shared" si="790"/>
        <v>1.75</v>
      </c>
      <c r="AQ522" s="65" t="s">
        <v>11</v>
      </c>
      <c r="AV522" s="64">
        <f t="shared" si="791"/>
        <v>0</v>
      </c>
      <c r="AW522" s="64">
        <f t="shared" si="792"/>
        <v>0</v>
      </c>
      <c r="AX522" s="64">
        <f t="shared" si="793"/>
        <v>0</v>
      </c>
      <c r="AY522" s="66" t="s">
        <v>1643</v>
      </c>
      <c r="AZ522" s="66" t="s">
        <v>1704</v>
      </c>
      <c r="BA522" s="39" t="s">
        <v>1719</v>
      </c>
      <c r="BC522" s="64">
        <f t="shared" si="794"/>
        <v>0</v>
      </c>
      <c r="BD522" s="64">
        <f t="shared" si="795"/>
        <v>1.7500000000000002</v>
      </c>
      <c r="BE522" s="64">
        <v>0</v>
      </c>
      <c r="BF522" s="64">
        <f t="shared" si="796"/>
        <v>0</v>
      </c>
      <c r="BH522" s="62">
        <f t="shared" si="797"/>
        <v>0</v>
      </c>
      <c r="BI522" s="62">
        <f t="shared" si="798"/>
        <v>0</v>
      </c>
      <c r="BJ522" s="62">
        <f t="shared" si="799"/>
        <v>0</v>
      </c>
      <c r="BK522" s="62" t="s">
        <v>1725</v>
      </c>
      <c r="BL522" s="64">
        <v>767</v>
      </c>
    </row>
    <row r="523" spans="1:35" s="38" customFormat="1" ht="19.5" customHeight="1">
      <c r="A523" s="55"/>
      <c r="B523" s="56" t="s">
        <v>522</v>
      </c>
      <c r="C523" s="56"/>
      <c r="D523" s="140" t="s">
        <v>1397</v>
      </c>
      <c r="E523" s="141"/>
      <c r="F523" s="57" t="s">
        <v>6</v>
      </c>
      <c r="G523" s="57" t="s">
        <v>6</v>
      </c>
      <c r="H523" s="57" t="s">
        <v>6</v>
      </c>
      <c r="I523" s="58">
        <f>I524</f>
        <v>0</v>
      </c>
      <c r="J523" s="58">
        <f>J524</f>
        <v>0</v>
      </c>
      <c r="K523" s="58">
        <f>K524</f>
        <v>0</v>
      </c>
      <c r="L523" s="39"/>
      <c r="M523" s="58">
        <f>M524</f>
        <v>0</v>
      </c>
      <c r="N523" s="59"/>
      <c r="O523" s="54"/>
      <c r="AI523" s="39" t="s">
        <v>522</v>
      </c>
    </row>
    <row r="524" spans="1:47" s="38" customFormat="1" ht="19.5" customHeight="1">
      <c r="A524" s="55"/>
      <c r="B524" s="56" t="s">
        <v>522</v>
      </c>
      <c r="C524" s="56" t="s">
        <v>864</v>
      </c>
      <c r="D524" s="140" t="s">
        <v>1398</v>
      </c>
      <c r="E524" s="141"/>
      <c r="F524" s="57" t="s">
        <v>6</v>
      </c>
      <c r="G524" s="57" t="s">
        <v>6</v>
      </c>
      <c r="H524" s="57" t="s">
        <v>6</v>
      </c>
      <c r="I524" s="58">
        <f>SUM(I522:I525)</f>
        <v>0</v>
      </c>
      <c r="J524" s="58">
        <f>SUM(J522:J525)</f>
        <v>0</v>
      </c>
      <c r="K524" s="58">
        <f>SUM(K522:K525)</f>
        <v>0</v>
      </c>
      <c r="L524" s="39"/>
      <c r="M524" s="58">
        <f>SUM(M522:M525)</f>
        <v>0</v>
      </c>
      <c r="N524" s="59"/>
      <c r="O524" s="54"/>
      <c r="AI524" s="39" t="s">
        <v>522</v>
      </c>
      <c r="AS524" s="58">
        <f>SUM(AJ522:AJ525)</f>
        <v>0</v>
      </c>
      <c r="AT524" s="58">
        <f>SUM(AK522:AK525)</f>
        <v>0</v>
      </c>
      <c r="AU524" s="58">
        <f>SUM(AL522:AL525)</f>
        <v>0</v>
      </c>
    </row>
    <row r="525" spans="1:15" s="38" customFormat="1" ht="19.5" customHeight="1">
      <c r="A525" s="72"/>
      <c r="B525" s="73" t="s">
        <v>523</v>
      </c>
      <c r="C525" s="73"/>
      <c r="D525" s="146" t="s">
        <v>1508</v>
      </c>
      <c r="E525" s="147"/>
      <c r="F525" s="74" t="s">
        <v>6</v>
      </c>
      <c r="G525" s="74" t="s">
        <v>6</v>
      </c>
      <c r="H525" s="74" t="s">
        <v>6</v>
      </c>
      <c r="I525" s="75">
        <f>I526+I528+I530+I533+I536+I538+I540+I545+I547+I553+I555+I562+I565+I570+I573+I579+I585+I588+I592+I595+I600+I611+I618+I622</f>
        <v>0</v>
      </c>
      <c r="J525" s="75">
        <f>J526+J528+J530+J533+J536+J538+J540+J545+J547+J553+J555+J562+J565+J570+J573+J579+J585+J588+J592+J595+J600+J611+J618+J622</f>
        <v>0</v>
      </c>
      <c r="K525" s="75">
        <f>K526+K528+K530+K533+K536+K538+K540+K545+K547+K553+K555+K562+K565+K570+K573+K579+K585+K588+K592+K595+K600+K611+K618+K622</f>
        <v>0</v>
      </c>
      <c r="L525" s="76"/>
      <c r="M525" s="75">
        <f>M526+M528+M530+M533+M536+M538+M540+M545+M547+M553+M555+M562+M565+M570+M573+M579+M585+M588+M592+M595+M600+M611+M618+M622</f>
        <v>0</v>
      </c>
      <c r="N525" s="77"/>
      <c r="O525" s="54"/>
    </row>
    <row r="526" spans="1:47" s="38" customFormat="1" ht="19.5" customHeight="1">
      <c r="A526" s="55"/>
      <c r="B526" s="56" t="s">
        <v>523</v>
      </c>
      <c r="C526" s="56" t="s">
        <v>17</v>
      </c>
      <c r="D526" s="140" t="s">
        <v>1298</v>
      </c>
      <c r="E526" s="141"/>
      <c r="F526" s="57" t="s">
        <v>6</v>
      </c>
      <c r="G526" s="57" t="s">
        <v>6</v>
      </c>
      <c r="H526" s="57" t="s">
        <v>6</v>
      </c>
      <c r="I526" s="58">
        <f>SUM(I527:I527)</f>
        <v>0</v>
      </c>
      <c r="J526" s="58">
        <f>SUM(J527:J527)</f>
        <v>0</v>
      </c>
      <c r="K526" s="58">
        <f>SUM(K527:K527)</f>
        <v>0</v>
      </c>
      <c r="L526" s="39"/>
      <c r="M526" s="58">
        <f>SUM(M527:M527)</f>
        <v>0</v>
      </c>
      <c r="N526" s="59"/>
      <c r="O526" s="54"/>
      <c r="AI526" s="39" t="s">
        <v>523</v>
      </c>
      <c r="AS526" s="58">
        <f>SUM(AJ527:AJ527)</f>
        <v>0</v>
      </c>
      <c r="AT526" s="58">
        <f>SUM(AK527:AK527)</f>
        <v>0</v>
      </c>
      <c r="AU526" s="58">
        <f>SUM(AL527:AL527)</f>
        <v>0</v>
      </c>
    </row>
    <row r="527" spans="1:64" s="38" customFormat="1" ht="19.5" customHeight="1">
      <c r="A527" s="60" t="s">
        <v>443</v>
      </c>
      <c r="B527" s="61" t="s">
        <v>523</v>
      </c>
      <c r="C527" s="61" t="s">
        <v>778</v>
      </c>
      <c r="D527" s="142" t="s">
        <v>1299</v>
      </c>
      <c r="E527" s="143"/>
      <c r="F527" s="61" t="s">
        <v>1582</v>
      </c>
      <c r="G527" s="62">
        <v>1.6</v>
      </c>
      <c r="H527" s="62">
        <v>0</v>
      </c>
      <c r="I527" s="62">
        <f>G527*AO527</f>
        <v>0</v>
      </c>
      <c r="J527" s="62">
        <f>G527*AP527</f>
        <v>0</v>
      </c>
      <c r="K527" s="62">
        <f>G527*H527</f>
        <v>0</v>
      </c>
      <c r="L527" s="62">
        <v>0</v>
      </c>
      <c r="M527" s="62">
        <f>G527*L527</f>
        <v>0</v>
      </c>
      <c r="N527" s="63" t="s">
        <v>1611</v>
      </c>
      <c r="O527" s="54"/>
      <c r="Z527" s="64">
        <f>IF(AQ527="5",BJ527,0)</f>
        <v>0</v>
      </c>
      <c r="AB527" s="64">
        <f>IF(AQ527="1",BH527,0)</f>
        <v>0</v>
      </c>
      <c r="AC527" s="64">
        <f>IF(AQ527="1",BI527,0)</f>
        <v>0</v>
      </c>
      <c r="AD527" s="64">
        <f>IF(AQ527="7",BH527,0)</f>
        <v>0</v>
      </c>
      <c r="AE527" s="64">
        <f>IF(AQ527="7",BI527,0)</f>
        <v>0</v>
      </c>
      <c r="AF527" s="64">
        <f>IF(AQ527="2",BH527,0)</f>
        <v>0</v>
      </c>
      <c r="AG527" s="64">
        <f>IF(AQ527="2",BI527,0)</f>
        <v>0</v>
      </c>
      <c r="AH527" s="64">
        <f>IF(AQ527="0",BJ527,0)</f>
        <v>0</v>
      </c>
      <c r="AI527" s="39" t="s">
        <v>523</v>
      </c>
      <c r="AJ527" s="62">
        <f>IF(AN527=0,K527,0)</f>
        <v>0</v>
      </c>
      <c r="AK527" s="62">
        <f>IF(AN527=15,K527,0)</f>
        <v>0</v>
      </c>
      <c r="AL527" s="62">
        <f>IF(AN527=21,K527,0)</f>
        <v>0</v>
      </c>
      <c r="AN527" s="64">
        <v>21</v>
      </c>
      <c r="AO527" s="64">
        <f>H527*0</f>
        <v>0</v>
      </c>
      <c r="AP527" s="64">
        <f>H527*(1-0)</f>
        <v>0</v>
      </c>
      <c r="AQ527" s="65" t="s">
        <v>7</v>
      </c>
      <c r="AV527" s="64">
        <f>AW527+AX527</f>
        <v>0</v>
      </c>
      <c r="AW527" s="64">
        <f>G527*AO527</f>
        <v>0</v>
      </c>
      <c r="AX527" s="64">
        <f>G527*AP527</f>
        <v>0</v>
      </c>
      <c r="AY527" s="66" t="s">
        <v>1652</v>
      </c>
      <c r="AZ527" s="66" t="s">
        <v>1705</v>
      </c>
      <c r="BA527" s="39" t="s">
        <v>1720</v>
      </c>
      <c r="BC527" s="64">
        <f>AW527+AX527</f>
        <v>0</v>
      </c>
      <c r="BD527" s="64">
        <f>H527/(100-BE527)*100</f>
        <v>0</v>
      </c>
      <c r="BE527" s="64">
        <v>0</v>
      </c>
      <c r="BF527" s="64">
        <f>M527</f>
        <v>0</v>
      </c>
      <c r="BH527" s="62">
        <f>G527*AO527</f>
        <v>0</v>
      </c>
      <c r="BI527" s="62">
        <f>G527*AP527</f>
        <v>0</v>
      </c>
      <c r="BJ527" s="62">
        <f>G527*H527</f>
        <v>0</v>
      </c>
      <c r="BK527" s="62" t="s">
        <v>1725</v>
      </c>
      <c r="BL527" s="64">
        <v>11</v>
      </c>
    </row>
    <row r="528" spans="1:47" s="38" customFormat="1" ht="19.5" customHeight="1">
      <c r="A528" s="55"/>
      <c r="B528" s="56" t="s">
        <v>523</v>
      </c>
      <c r="C528" s="56" t="s">
        <v>19</v>
      </c>
      <c r="D528" s="140" t="s">
        <v>1305</v>
      </c>
      <c r="E528" s="141"/>
      <c r="F528" s="57" t="s">
        <v>6</v>
      </c>
      <c r="G528" s="57" t="s">
        <v>6</v>
      </c>
      <c r="H528" s="57" t="s">
        <v>6</v>
      </c>
      <c r="I528" s="58">
        <f>SUM(I529:I529)</f>
        <v>0</v>
      </c>
      <c r="J528" s="58">
        <f>SUM(J529:J529)</f>
        <v>0</v>
      </c>
      <c r="K528" s="58">
        <f>SUM(K529:K529)</f>
        <v>0</v>
      </c>
      <c r="L528" s="39"/>
      <c r="M528" s="58">
        <f>SUM(M529:M529)</f>
        <v>0</v>
      </c>
      <c r="N528" s="59"/>
      <c r="O528" s="54"/>
      <c r="AI528" s="39" t="s">
        <v>523</v>
      </c>
      <c r="AS528" s="58">
        <f>SUM(AJ529:AJ529)</f>
        <v>0</v>
      </c>
      <c r="AT528" s="58">
        <f>SUM(AK529:AK529)</f>
        <v>0</v>
      </c>
      <c r="AU528" s="58">
        <f>SUM(AL529:AL529)</f>
        <v>0</v>
      </c>
    </row>
    <row r="529" spans="1:64" s="38" customFormat="1" ht="19.5" customHeight="1">
      <c r="A529" s="60" t="s">
        <v>444</v>
      </c>
      <c r="B529" s="61" t="s">
        <v>523</v>
      </c>
      <c r="C529" s="61" t="s">
        <v>966</v>
      </c>
      <c r="D529" s="142" t="s">
        <v>1509</v>
      </c>
      <c r="E529" s="143"/>
      <c r="F529" s="61" t="s">
        <v>1581</v>
      </c>
      <c r="G529" s="62">
        <v>3.5</v>
      </c>
      <c r="H529" s="62">
        <v>0</v>
      </c>
      <c r="I529" s="62">
        <f>G529*AO529</f>
        <v>0</v>
      </c>
      <c r="J529" s="62">
        <f>G529*AP529</f>
        <v>0</v>
      </c>
      <c r="K529" s="62">
        <f>G529*H529</f>
        <v>0</v>
      </c>
      <c r="L529" s="62">
        <v>0</v>
      </c>
      <c r="M529" s="62">
        <f>G529*L529</f>
        <v>0</v>
      </c>
      <c r="N529" s="63" t="s">
        <v>1611</v>
      </c>
      <c r="O529" s="54"/>
      <c r="Z529" s="64">
        <f>IF(AQ529="5",BJ529,0)</f>
        <v>0</v>
      </c>
      <c r="AB529" s="64">
        <f>IF(AQ529="1",BH529,0)</f>
        <v>0</v>
      </c>
      <c r="AC529" s="64">
        <f>IF(AQ529="1",BI529,0)</f>
        <v>0</v>
      </c>
      <c r="AD529" s="64">
        <f>IF(AQ529="7",BH529,0)</f>
        <v>0</v>
      </c>
      <c r="AE529" s="64">
        <f>IF(AQ529="7",BI529,0)</f>
        <v>0</v>
      </c>
      <c r="AF529" s="64">
        <f>IF(AQ529="2",BH529,0)</f>
        <v>0</v>
      </c>
      <c r="AG529" s="64">
        <f>IF(AQ529="2",BI529,0)</f>
        <v>0</v>
      </c>
      <c r="AH529" s="64">
        <f>IF(AQ529="0",BJ529,0)</f>
        <v>0</v>
      </c>
      <c r="AI529" s="39" t="s">
        <v>523</v>
      </c>
      <c r="AJ529" s="62">
        <f>IF(AN529=0,K529,0)</f>
        <v>0</v>
      </c>
      <c r="AK529" s="62">
        <f>IF(AN529=15,K529,0)</f>
        <v>0</v>
      </c>
      <c r="AL529" s="62">
        <f>IF(AN529=21,K529,0)</f>
        <v>0</v>
      </c>
      <c r="AN529" s="64">
        <v>21</v>
      </c>
      <c r="AO529" s="64">
        <f>H529*0</f>
        <v>0</v>
      </c>
      <c r="AP529" s="64">
        <f>H529*(1-0)</f>
        <v>0</v>
      </c>
      <c r="AQ529" s="65" t="s">
        <v>7</v>
      </c>
      <c r="AV529" s="64">
        <f>AW529+AX529</f>
        <v>0</v>
      </c>
      <c r="AW529" s="64">
        <f>G529*AO529</f>
        <v>0</v>
      </c>
      <c r="AX529" s="64">
        <f>G529*AP529</f>
        <v>0</v>
      </c>
      <c r="AY529" s="66" t="s">
        <v>1653</v>
      </c>
      <c r="AZ529" s="66" t="s">
        <v>1705</v>
      </c>
      <c r="BA529" s="39" t="s">
        <v>1720</v>
      </c>
      <c r="BC529" s="64">
        <f>AW529+AX529</f>
        <v>0</v>
      </c>
      <c r="BD529" s="64">
        <f>H529/(100-BE529)*100</f>
        <v>0</v>
      </c>
      <c r="BE529" s="64">
        <v>0</v>
      </c>
      <c r="BF529" s="64">
        <f>M529</f>
        <v>0</v>
      </c>
      <c r="BH529" s="62">
        <f>G529*AO529</f>
        <v>0</v>
      </c>
      <c r="BI529" s="62">
        <f>G529*AP529</f>
        <v>0</v>
      </c>
      <c r="BJ529" s="62">
        <f>G529*H529</f>
        <v>0</v>
      </c>
      <c r="BK529" s="62" t="s">
        <v>1725</v>
      </c>
      <c r="BL529" s="64">
        <v>13</v>
      </c>
    </row>
    <row r="530" spans="1:47" s="38" customFormat="1" ht="19.5" customHeight="1">
      <c r="A530" s="55"/>
      <c r="B530" s="56" t="s">
        <v>523</v>
      </c>
      <c r="C530" s="56" t="s">
        <v>22</v>
      </c>
      <c r="D530" s="140" t="s">
        <v>1420</v>
      </c>
      <c r="E530" s="141"/>
      <c r="F530" s="57" t="s">
        <v>6</v>
      </c>
      <c r="G530" s="57" t="s">
        <v>6</v>
      </c>
      <c r="H530" s="57" t="s">
        <v>6</v>
      </c>
      <c r="I530" s="58">
        <f>SUM(I531:I532)</f>
        <v>0</v>
      </c>
      <c r="J530" s="58">
        <f>SUM(J531:J532)</f>
        <v>0</v>
      </c>
      <c r="K530" s="58">
        <f>SUM(K531:K532)</f>
        <v>0</v>
      </c>
      <c r="L530" s="39"/>
      <c r="M530" s="58">
        <f>SUM(M531:M532)</f>
        <v>0</v>
      </c>
      <c r="N530" s="59"/>
      <c r="O530" s="54"/>
      <c r="AI530" s="39" t="s">
        <v>523</v>
      </c>
      <c r="AS530" s="58">
        <f>SUM(AJ531:AJ532)</f>
        <v>0</v>
      </c>
      <c r="AT530" s="58">
        <f>SUM(AK531:AK532)</f>
        <v>0</v>
      </c>
      <c r="AU530" s="58">
        <f>SUM(AL531:AL532)</f>
        <v>0</v>
      </c>
    </row>
    <row r="531" spans="1:64" s="38" customFormat="1" ht="19.5" customHeight="1">
      <c r="A531" s="60" t="s">
        <v>445</v>
      </c>
      <c r="B531" s="61" t="s">
        <v>523</v>
      </c>
      <c r="C531" s="61" t="s">
        <v>967</v>
      </c>
      <c r="D531" s="142" t="s">
        <v>1510</v>
      </c>
      <c r="E531" s="143"/>
      <c r="F531" s="61" t="s">
        <v>1581</v>
      </c>
      <c r="G531" s="62">
        <v>3.5</v>
      </c>
      <c r="H531" s="62">
        <v>0</v>
      </c>
      <c r="I531" s="62">
        <f>G531*AO531</f>
        <v>0</v>
      </c>
      <c r="J531" s="62">
        <f>G531*AP531</f>
        <v>0</v>
      </c>
      <c r="K531" s="62">
        <f>G531*H531</f>
        <v>0</v>
      </c>
      <c r="L531" s="62">
        <v>0</v>
      </c>
      <c r="M531" s="62">
        <f>G531*L531</f>
        <v>0</v>
      </c>
      <c r="N531" s="63" t="s">
        <v>1611</v>
      </c>
      <c r="O531" s="54"/>
      <c r="Z531" s="64">
        <f>IF(AQ531="5",BJ531,0)</f>
        <v>0</v>
      </c>
      <c r="AB531" s="64">
        <f>IF(AQ531="1",BH531,0)</f>
        <v>0</v>
      </c>
      <c r="AC531" s="64">
        <f>IF(AQ531="1",BI531,0)</f>
        <v>0</v>
      </c>
      <c r="AD531" s="64">
        <f>IF(AQ531="7",BH531,0)</f>
        <v>0</v>
      </c>
      <c r="AE531" s="64">
        <f>IF(AQ531="7",BI531,0)</f>
        <v>0</v>
      </c>
      <c r="AF531" s="64">
        <f>IF(AQ531="2",BH531,0)</f>
        <v>0</v>
      </c>
      <c r="AG531" s="64">
        <f>IF(AQ531="2",BI531,0)</f>
        <v>0</v>
      </c>
      <c r="AH531" s="64">
        <f>IF(AQ531="0",BJ531,0)</f>
        <v>0</v>
      </c>
      <c r="AI531" s="39" t="s">
        <v>523</v>
      </c>
      <c r="AJ531" s="62">
        <f>IF(AN531=0,K531,0)</f>
        <v>0</v>
      </c>
      <c r="AK531" s="62">
        <f>IF(AN531=15,K531,0)</f>
        <v>0</v>
      </c>
      <c r="AL531" s="62">
        <f>IF(AN531=21,K531,0)</f>
        <v>0</v>
      </c>
      <c r="AN531" s="64">
        <v>21</v>
      </c>
      <c r="AO531" s="64">
        <f>H531*0</f>
        <v>0</v>
      </c>
      <c r="AP531" s="64">
        <f>H531*(1-0)</f>
        <v>0</v>
      </c>
      <c r="AQ531" s="65" t="s">
        <v>7</v>
      </c>
      <c r="AV531" s="64">
        <f>AW531+AX531</f>
        <v>0</v>
      </c>
      <c r="AW531" s="64">
        <f>G531*AO531</f>
        <v>0</v>
      </c>
      <c r="AX531" s="64">
        <f>G531*AP531</f>
        <v>0</v>
      </c>
      <c r="AY531" s="66" t="s">
        <v>1666</v>
      </c>
      <c r="AZ531" s="66" t="s">
        <v>1705</v>
      </c>
      <c r="BA531" s="39" t="s">
        <v>1720</v>
      </c>
      <c r="BC531" s="64">
        <f>AW531+AX531</f>
        <v>0</v>
      </c>
      <c r="BD531" s="64">
        <f>H531/(100-BE531)*100</f>
        <v>0</v>
      </c>
      <c r="BE531" s="64">
        <v>0</v>
      </c>
      <c r="BF531" s="64">
        <f>M531</f>
        <v>0</v>
      </c>
      <c r="BH531" s="62">
        <f>G531*AO531</f>
        <v>0</v>
      </c>
      <c r="BI531" s="62">
        <f>G531*AP531</f>
        <v>0</v>
      </c>
      <c r="BJ531" s="62">
        <f>G531*H531</f>
        <v>0</v>
      </c>
      <c r="BK531" s="62" t="s">
        <v>1725</v>
      </c>
      <c r="BL531" s="64">
        <v>16</v>
      </c>
    </row>
    <row r="532" spans="1:64" s="38" customFormat="1" ht="19.5" customHeight="1">
      <c r="A532" s="60" t="s">
        <v>446</v>
      </c>
      <c r="B532" s="61" t="s">
        <v>523</v>
      </c>
      <c r="C532" s="61" t="s">
        <v>968</v>
      </c>
      <c r="D532" s="142" t="s">
        <v>1511</v>
      </c>
      <c r="E532" s="143"/>
      <c r="F532" s="61" t="s">
        <v>1581</v>
      </c>
      <c r="G532" s="62">
        <v>3.5</v>
      </c>
      <c r="H532" s="62">
        <v>0</v>
      </c>
      <c r="I532" s="62">
        <f>G532*AO532</f>
        <v>0</v>
      </c>
      <c r="J532" s="62">
        <f>G532*AP532</f>
        <v>0</v>
      </c>
      <c r="K532" s="62">
        <f>G532*H532</f>
        <v>0</v>
      </c>
      <c r="L532" s="62">
        <v>0</v>
      </c>
      <c r="M532" s="62">
        <f>G532*L532</f>
        <v>0</v>
      </c>
      <c r="N532" s="63" t="s">
        <v>1611</v>
      </c>
      <c r="O532" s="54"/>
      <c r="Z532" s="64">
        <f>IF(AQ532="5",BJ532,0)</f>
        <v>0</v>
      </c>
      <c r="AB532" s="64">
        <f>IF(AQ532="1",BH532,0)</f>
        <v>0</v>
      </c>
      <c r="AC532" s="64">
        <f>IF(AQ532="1",BI532,0)</f>
        <v>0</v>
      </c>
      <c r="AD532" s="64">
        <f>IF(AQ532="7",BH532,0)</f>
        <v>0</v>
      </c>
      <c r="AE532" s="64">
        <f>IF(AQ532="7",BI532,0)</f>
        <v>0</v>
      </c>
      <c r="AF532" s="64">
        <f>IF(AQ532="2",BH532,0)</f>
        <v>0</v>
      </c>
      <c r="AG532" s="64">
        <f>IF(AQ532="2",BI532,0)</f>
        <v>0</v>
      </c>
      <c r="AH532" s="64">
        <f>IF(AQ532="0",BJ532,0)</f>
        <v>0</v>
      </c>
      <c r="AI532" s="39" t="s">
        <v>523</v>
      </c>
      <c r="AJ532" s="62">
        <f>IF(AN532=0,K532,0)</f>
        <v>0</v>
      </c>
      <c r="AK532" s="62">
        <f>IF(AN532=15,K532,0)</f>
        <v>0</v>
      </c>
      <c r="AL532" s="62">
        <f>IF(AN532=21,K532,0)</f>
        <v>0</v>
      </c>
      <c r="AN532" s="64">
        <v>21</v>
      </c>
      <c r="AO532" s="64">
        <f>H532*0</f>
        <v>0</v>
      </c>
      <c r="AP532" s="64">
        <f>H532*(1-0)</f>
        <v>0</v>
      </c>
      <c r="AQ532" s="65" t="s">
        <v>7</v>
      </c>
      <c r="AV532" s="64">
        <f>AW532+AX532</f>
        <v>0</v>
      </c>
      <c r="AW532" s="64">
        <f>G532*AO532</f>
        <v>0</v>
      </c>
      <c r="AX532" s="64">
        <f>G532*AP532</f>
        <v>0</v>
      </c>
      <c r="AY532" s="66" t="s">
        <v>1666</v>
      </c>
      <c r="AZ532" s="66" t="s">
        <v>1705</v>
      </c>
      <c r="BA532" s="39" t="s">
        <v>1720</v>
      </c>
      <c r="BC532" s="64">
        <f>AW532+AX532</f>
        <v>0</v>
      </c>
      <c r="BD532" s="64">
        <f>H532/(100-BE532)*100</f>
        <v>0</v>
      </c>
      <c r="BE532" s="64">
        <v>0</v>
      </c>
      <c r="BF532" s="64">
        <f>M532</f>
        <v>0</v>
      </c>
      <c r="BH532" s="62">
        <f>G532*AO532</f>
        <v>0</v>
      </c>
      <c r="BI532" s="62">
        <f>G532*AP532</f>
        <v>0</v>
      </c>
      <c r="BJ532" s="62">
        <f>G532*H532</f>
        <v>0</v>
      </c>
      <c r="BK532" s="62" t="s">
        <v>1725</v>
      </c>
      <c r="BL532" s="64">
        <v>16</v>
      </c>
    </row>
    <row r="533" spans="1:47" s="38" customFormat="1" ht="19.5" customHeight="1">
      <c r="A533" s="55"/>
      <c r="B533" s="56" t="s">
        <v>523</v>
      </c>
      <c r="C533" s="56" t="s">
        <v>23</v>
      </c>
      <c r="D533" s="140" t="s">
        <v>1307</v>
      </c>
      <c r="E533" s="141"/>
      <c r="F533" s="57" t="s">
        <v>6</v>
      </c>
      <c r="G533" s="57" t="s">
        <v>6</v>
      </c>
      <c r="H533" s="57" t="s">
        <v>6</v>
      </c>
      <c r="I533" s="58">
        <f>SUM(I534:I535)</f>
        <v>0</v>
      </c>
      <c r="J533" s="58">
        <f>SUM(J534:J535)</f>
        <v>0</v>
      </c>
      <c r="K533" s="58">
        <f>SUM(K534:K535)</f>
        <v>0</v>
      </c>
      <c r="L533" s="39"/>
      <c r="M533" s="58">
        <f>SUM(M534:M535)</f>
        <v>0</v>
      </c>
      <c r="N533" s="59"/>
      <c r="O533" s="54"/>
      <c r="AI533" s="39" t="s">
        <v>523</v>
      </c>
      <c r="AS533" s="58">
        <f>SUM(AJ534:AJ535)</f>
        <v>0</v>
      </c>
      <c r="AT533" s="58">
        <f>SUM(AK534:AK535)</f>
        <v>0</v>
      </c>
      <c r="AU533" s="58">
        <f>SUM(AL534:AL535)</f>
        <v>0</v>
      </c>
    </row>
    <row r="534" spans="1:64" s="38" customFormat="1" ht="19.5" customHeight="1">
      <c r="A534" s="60" t="s">
        <v>447</v>
      </c>
      <c r="B534" s="61" t="s">
        <v>523</v>
      </c>
      <c r="C534" s="61" t="s">
        <v>969</v>
      </c>
      <c r="D534" s="142" t="s">
        <v>1512</v>
      </c>
      <c r="E534" s="143"/>
      <c r="F534" s="61" t="s">
        <v>1581</v>
      </c>
      <c r="G534" s="62">
        <v>3.5</v>
      </c>
      <c r="H534" s="62">
        <v>0</v>
      </c>
      <c r="I534" s="62">
        <f>G534*AO534</f>
        <v>0</v>
      </c>
      <c r="J534" s="62">
        <f>G534*AP534</f>
        <v>0</v>
      </c>
      <c r="K534" s="62">
        <f>G534*H534</f>
        <v>0</v>
      </c>
      <c r="L534" s="62">
        <v>0</v>
      </c>
      <c r="M534" s="62">
        <f>G534*L534</f>
        <v>0</v>
      </c>
      <c r="N534" s="63" t="s">
        <v>1611</v>
      </c>
      <c r="O534" s="54"/>
      <c r="Z534" s="64">
        <f>IF(AQ534="5",BJ534,0)</f>
        <v>0</v>
      </c>
      <c r="AB534" s="64">
        <f>IF(AQ534="1",BH534,0)</f>
        <v>0</v>
      </c>
      <c r="AC534" s="64">
        <f>IF(AQ534="1",BI534,0)</f>
        <v>0</v>
      </c>
      <c r="AD534" s="64">
        <f>IF(AQ534="7",BH534,0)</f>
        <v>0</v>
      </c>
      <c r="AE534" s="64">
        <f>IF(AQ534="7",BI534,0)</f>
        <v>0</v>
      </c>
      <c r="AF534" s="64">
        <f>IF(AQ534="2",BH534,0)</f>
        <v>0</v>
      </c>
      <c r="AG534" s="64">
        <f>IF(AQ534="2",BI534,0)</f>
        <v>0</v>
      </c>
      <c r="AH534" s="64">
        <f>IF(AQ534="0",BJ534,0)</f>
        <v>0</v>
      </c>
      <c r="AI534" s="39" t="s">
        <v>523</v>
      </c>
      <c r="AJ534" s="62">
        <f>IF(AN534=0,K534,0)</f>
        <v>0</v>
      </c>
      <c r="AK534" s="62">
        <f>IF(AN534=15,K534,0)</f>
        <v>0</v>
      </c>
      <c r="AL534" s="62">
        <f>IF(AN534=21,K534,0)</f>
        <v>0</v>
      </c>
      <c r="AN534" s="64">
        <v>21</v>
      </c>
      <c r="AO534" s="64">
        <f>H534*0</f>
        <v>0</v>
      </c>
      <c r="AP534" s="64">
        <f>H534*(1-0)</f>
        <v>0</v>
      </c>
      <c r="AQ534" s="65" t="s">
        <v>7</v>
      </c>
      <c r="AV534" s="64">
        <f>AW534+AX534</f>
        <v>0</v>
      </c>
      <c r="AW534" s="64">
        <f>G534*AO534</f>
        <v>0</v>
      </c>
      <c r="AX534" s="64">
        <f>G534*AP534</f>
        <v>0</v>
      </c>
      <c r="AY534" s="66" t="s">
        <v>1654</v>
      </c>
      <c r="AZ534" s="66" t="s">
        <v>1705</v>
      </c>
      <c r="BA534" s="39" t="s">
        <v>1720</v>
      </c>
      <c r="BC534" s="64">
        <f>AW534+AX534</f>
        <v>0</v>
      </c>
      <c r="BD534" s="64">
        <f>H534/(100-BE534)*100</f>
        <v>0</v>
      </c>
      <c r="BE534" s="64">
        <v>0</v>
      </c>
      <c r="BF534" s="64">
        <f>M534</f>
        <v>0</v>
      </c>
      <c r="BH534" s="62">
        <f>G534*AO534</f>
        <v>0</v>
      </c>
      <c r="BI534" s="62">
        <f>G534*AP534</f>
        <v>0</v>
      </c>
      <c r="BJ534" s="62">
        <f>G534*H534</f>
        <v>0</v>
      </c>
      <c r="BK534" s="62" t="s">
        <v>1725</v>
      </c>
      <c r="BL534" s="64">
        <v>17</v>
      </c>
    </row>
    <row r="535" spans="1:64" s="38" customFormat="1" ht="19.5" customHeight="1">
      <c r="A535" s="60" t="s">
        <v>448</v>
      </c>
      <c r="B535" s="61" t="s">
        <v>523</v>
      </c>
      <c r="C535" s="61" t="s">
        <v>970</v>
      </c>
      <c r="D535" s="142" t="s">
        <v>1513</v>
      </c>
      <c r="E535" s="143"/>
      <c r="F535" s="61" t="s">
        <v>1586</v>
      </c>
      <c r="G535" s="62">
        <v>5.6</v>
      </c>
      <c r="H535" s="62">
        <v>0</v>
      </c>
      <c r="I535" s="62">
        <f>G535*AO535</f>
        <v>0</v>
      </c>
      <c r="J535" s="62">
        <f>G535*AP535</f>
        <v>0</v>
      </c>
      <c r="K535" s="62">
        <f>G535*H535</f>
        <v>0</v>
      </c>
      <c r="L535" s="62">
        <v>0</v>
      </c>
      <c r="M535" s="62">
        <f>G535*L535</f>
        <v>0</v>
      </c>
      <c r="N535" s="63" t="s">
        <v>1611</v>
      </c>
      <c r="O535" s="54"/>
      <c r="Z535" s="64">
        <f>IF(AQ535="5",BJ535,0)</f>
        <v>0</v>
      </c>
      <c r="AB535" s="64">
        <f>IF(AQ535="1",BH535,0)</f>
        <v>0</v>
      </c>
      <c r="AC535" s="64">
        <f>IF(AQ535="1",BI535,0)</f>
        <v>0</v>
      </c>
      <c r="AD535" s="64">
        <f>IF(AQ535="7",BH535,0)</f>
        <v>0</v>
      </c>
      <c r="AE535" s="64">
        <f>IF(AQ535="7",BI535,0)</f>
        <v>0</v>
      </c>
      <c r="AF535" s="64">
        <f>IF(AQ535="2",BH535,0)</f>
        <v>0</v>
      </c>
      <c r="AG535" s="64">
        <f>IF(AQ535="2",BI535,0)</f>
        <v>0</v>
      </c>
      <c r="AH535" s="64">
        <f>IF(AQ535="0",BJ535,0)</f>
        <v>0</v>
      </c>
      <c r="AI535" s="39" t="s">
        <v>523</v>
      </c>
      <c r="AJ535" s="62">
        <f>IF(AN535=0,K535,0)</f>
        <v>0</v>
      </c>
      <c r="AK535" s="62">
        <f>IF(AN535=15,K535,0)</f>
        <v>0</v>
      </c>
      <c r="AL535" s="62">
        <f>IF(AN535=21,K535,0)</f>
        <v>0</v>
      </c>
      <c r="AN535" s="64">
        <v>21</v>
      </c>
      <c r="AO535" s="64">
        <f>H535*0</f>
        <v>0</v>
      </c>
      <c r="AP535" s="64">
        <f>H535*(1-0)</f>
        <v>0</v>
      </c>
      <c r="AQ535" s="65" t="s">
        <v>7</v>
      </c>
      <c r="AV535" s="64">
        <f>AW535+AX535</f>
        <v>0</v>
      </c>
      <c r="AW535" s="64">
        <f>G535*AO535</f>
        <v>0</v>
      </c>
      <c r="AX535" s="64">
        <f>G535*AP535</f>
        <v>0</v>
      </c>
      <c r="AY535" s="66" t="s">
        <v>1654</v>
      </c>
      <c r="AZ535" s="66" t="s">
        <v>1705</v>
      </c>
      <c r="BA535" s="39" t="s">
        <v>1720</v>
      </c>
      <c r="BC535" s="64">
        <f>AW535+AX535</f>
        <v>0</v>
      </c>
      <c r="BD535" s="64">
        <f>H535/(100-BE535)*100</f>
        <v>0</v>
      </c>
      <c r="BE535" s="64">
        <v>0</v>
      </c>
      <c r="BF535" s="64">
        <f>M535</f>
        <v>0</v>
      </c>
      <c r="BH535" s="62">
        <f>G535*AO535</f>
        <v>0</v>
      </c>
      <c r="BI535" s="62">
        <f>G535*AP535</f>
        <v>0</v>
      </c>
      <c r="BJ535" s="62">
        <f>G535*H535</f>
        <v>0</v>
      </c>
      <c r="BK535" s="62" t="s">
        <v>1725</v>
      </c>
      <c r="BL535" s="64">
        <v>17</v>
      </c>
    </row>
    <row r="536" spans="1:47" s="38" customFormat="1" ht="19.5" customHeight="1">
      <c r="A536" s="55"/>
      <c r="B536" s="56" t="s">
        <v>523</v>
      </c>
      <c r="C536" s="56" t="s">
        <v>37</v>
      </c>
      <c r="D536" s="140" t="s">
        <v>1037</v>
      </c>
      <c r="E536" s="141"/>
      <c r="F536" s="57" t="s">
        <v>6</v>
      </c>
      <c r="G536" s="57" t="s">
        <v>6</v>
      </c>
      <c r="H536" s="57" t="s">
        <v>6</v>
      </c>
      <c r="I536" s="58">
        <f>SUM(I537:I537)</f>
        <v>0</v>
      </c>
      <c r="J536" s="58">
        <f>SUM(J537:J537)</f>
        <v>0</v>
      </c>
      <c r="K536" s="58">
        <f>SUM(K537:K537)</f>
        <v>0</v>
      </c>
      <c r="L536" s="39"/>
      <c r="M536" s="58">
        <f>SUM(M537:M537)</f>
        <v>0</v>
      </c>
      <c r="N536" s="59"/>
      <c r="O536" s="54"/>
      <c r="AI536" s="39" t="s">
        <v>523</v>
      </c>
      <c r="AS536" s="58">
        <f>SUM(AJ537:AJ537)</f>
        <v>0</v>
      </c>
      <c r="AT536" s="58">
        <f>SUM(AK537:AK537)</f>
        <v>0</v>
      </c>
      <c r="AU536" s="58">
        <f>SUM(AL537:AL537)</f>
        <v>0</v>
      </c>
    </row>
    <row r="537" spans="1:64" s="38" customFormat="1" ht="19.5" customHeight="1">
      <c r="A537" s="60" t="s">
        <v>449</v>
      </c>
      <c r="B537" s="61" t="s">
        <v>523</v>
      </c>
      <c r="C537" s="61" t="s">
        <v>971</v>
      </c>
      <c r="D537" s="142" t="s">
        <v>1514</v>
      </c>
      <c r="E537" s="143"/>
      <c r="F537" s="61" t="s">
        <v>1582</v>
      </c>
      <c r="G537" s="62">
        <v>2.016</v>
      </c>
      <c r="H537" s="62">
        <v>0</v>
      </c>
      <c r="I537" s="62">
        <f>G537*AO537</f>
        <v>0</v>
      </c>
      <c r="J537" s="62">
        <f>G537*AP537</f>
        <v>0</v>
      </c>
      <c r="K537" s="62">
        <f>G537*H537</f>
        <v>0</v>
      </c>
      <c r="L537" s="62">
        <v>0</v>
      </c>
      <c r="M537" s="62">
        <f>G537*L537</f>
        <v>0</v>
      </c>
      <c r="N537" s="63" t="s">
        <v>1611</v>
      </c>
      <c r="O537" s="54"/>
      <c r="Z537" s="64">
        <f>IF(AQ537="5",BJ537,0)</f>
        <v>0</v>
      </c>
      <c r="AB537" s="64">
        <f>IF(AQ537="1",BH537,0)</f>
        <v>0</v>
      </c>
      <c r="AC537" s="64">
        <f>IF(AQ537="1",BI537,0)</f>
        <v>0</v>
      </c>
      <c r="AD537" s="64">
        <f>IF(AQ537="7",BH537,0)</f>
        <v>0</v>
      </c>
      <c r="AE537" s="64">
        <f>IF(AQ537="7",BI537,0)</f>
        <v>0</v>
      </c>
      <c r="AF537" s="64">
        <f>IF(AQ537="2",BH537,0)</f>
        <v>0</v>
      </c>
      <c r="AG537" s="64">
        <f>IF(AQ537="2",BI537,0)</f>
        <v>0</v>
      </c>
      <c r="AH537" s="64">
        <f>IF(AQ537="0",BJ537,0)</f>
        <v>0</v>
      </c>
      <c r="AI537" s="39" t="s">
        <v>523</v>
      </c>
      <c r="AJ537" s="62">
        <f>IF(AN537=0,K537,0)</f>
        <v>0</v>
      </c>
      <c r="AK537" s="62">
        <f>IF(AN537=15,K537,0)</f>
        <v>0</v>
      </c>
      <c r="AL537" s="62">
        <f>IF(AN537=21,K537,0)</f>
        <v>0</v>
      </c>
      <c r="AN537" s="64">
        <v>21</v>
      </c>
      <c r="AO537" s="64">
        <f>H537*0</f>
        <v>0</v>
      </c>
      <c r="AP537" s="64">
        <f>H537*(1-0)</f>
        <v>0</v>
      </c>
      <c r="AQ537" s="65" t="s">
        <v>7</v>
      </c>
      <c r="AV537" s="64">
        <f>AW537+AX537</f>
        <v>0</v>
      </c>
      <c r="AW537" s="64">
        <f>G537*AO537</f>
        <v>0</v>
      </c>
      <c r="AX537" s="64">
        <f>G537*AP537</f>
        <v>0</v>
      </c>
      <c r="AY537" s="66" t="s">
        <v>1621</v>
      </c>
      <c r="AZ537" s="66" t="s">
        <v>1706</v>
      </c>
      <c r="BA537" s="39" t="s">
        <v>1720</v>
      </c>
      <c r="BC537" s="64">
        <f>AW537+AX537</f>
        <v>0</v>
      </c>
      <c r="BD537" s="64">
        <f>H537/(100-BE537)*100</f>
        <v>0</v>
      </c>
      <c r="BE537" s="64">
        <v>0</v>
      </c>
      <c r="BF537" s="64">
        <f>M537</f>
        <v>0</v>
      </c>
      <c r="BH537" s="62">
        <f>G537*AO537</f>
        <v>0</v>
      </c>
      <c r="BI537" s="62">
        <f>G537*AP537</f>
        <v>0</v>
      </c>
      <c r="BJ537" s="62">
        <f>G537*H537</f>
        <v>0</v>
      </c>
      <c r="BK537" s="62" t="s">
        <v>1725</v>
      </c>
      <c r="BL537" s="64">
        <v>31</v>
      </c>
    </row>
    <row r="538" spans="1:47" s="38" customFormat="1" ht="19.5" customHeight="1">
      <c r="A538" s="55"/>
      <c r="B538" s="56" t="s">
        <v>523</v>
      </c>
      <c r="C538" s="56" t="s">
        <v>51</v>
      </c>
      <c r="D538" s="140" t="s">
        <v>1515</v>
      </c>
      <c r="E538" s="141"/>
      <c r="F538" s="57" t="s">
        <v>6</v>
      </c>
      <c r="G538" s="57" t="s">
        <v>6</v>
      </c>
      <c r="H538" s="57" t="s">
        <v>6</v>
      </c>
      <c r="I538" s="58">
        <f>SUM(I539:I539)</f>
        <v>0</v>
      </c>
      <c r="J538" s="58">
        <f>SUM(J539:J539)</f>
        <v>0</v>
      </c>
      <c r="K538" s="58">
        <f>SUM(K539:K539)</f>
        <v>0</v>
      </c>
      <c r="L538" s="39"/>
      <c r="M538" s="58">
        <f>SUM(M539:M539)</f>
        <v>0</v>
      </c>
      <c r="N538" s="59"/>
      <c r="O538" s="54"/>
      <c r="AI538" s="39" t="s">
        <v>523</v>
      </c>
      <c r="AS538" s="58">
        <f>SUM(AJ539:AJ539)</f>
        <v>0</v>
      </c>
      <c r="AT538" s="58">
        <f>SUM(AK539:AK539)</f>
        <v>0</v>
      </c>
      <c r="AU538" s="58">
        <f>SUM(AL539:AL539)</f>
        <v>0</v>
      </c>
    </row>
    <row r="539" spans="1:64" s="38" customFormat="1" ht="19.5" customHeight="1">
      <c r="A539" s="60" t="s">
        <v>450</v>
      </c>
      <c r="B539" s="61" t="s">
        <v>523</v>
      </c>
      <c r="C539" s="61" t="s">
        <v>972</v>
      </c>
      <c r="D539" s="142" t="s">
        <v>1516</v>
      </c>
      <c r="E539" s="143"/>
      <c r="F539" s="61" t="s">
        <v>1581</v>
      </c>
      <c r="G539" s="62">
        <v>3</v>
      </c>
      <c r="H539" s="62">
        <v>0</v>
      </c>
      <c r="I539" s="62">
        <f>G539*AO539</f>
        <v>0</v>
      </c>
      <c r="J539" s="62">
        <f>G539*AP539</f>
        <v>0</v>
      </c>
      <c r="K539" s="62">
        <f>G539*H539</f>
        <v>0</v>
      </c>
      <c r="L539" s="62">
        <v>0</v>
      </c>
      <c r="M539" s="62">
        <f>G539*L539</f>
        <v>0</v>
      </c>
      <c r="N539" s="63" t="s">
        <v>1611</v>
      </c>
      <c r="O539" s="54"/>
      <c r="Z539" s="64">
        <f>IF(AQ539="5",BJ539,0)</f>
        <v>0</v>
      </c>
      <c r="AB539" s="64">
        <f>IF(AQ539="1",BH539,0)</f>
        <v>0</v>
      </c>
      <c r="AC539" s="64">
        <f>IF(AQ539="1",BI539,0)</f>
        <v>0</v>
      </c>
      <c r="AD539" s="64">
        <f>IF(AQ539="7",BH539,0)</f>
        <v>0</v>
      </c>
      <c r="AE539" s="64">
        <f>IF(AQ539="7",BI539,0)</f>
        <v>0</v>
      </c>
      <c r="AF539" s="64">
        <f>IF(AQ539="2",BH539,0)</f>
        <v>0</v>
      </c>
      <c r="AG539" s="64">
        <f>IF(AQ539="2",BI539,0)</f>
        <v>0</v>
      </c>
      <c r="AH539" s="64">
        <f>IF(AQ539="0",BJ539,0)</f>
        <v>0</v>
      </c>
      <c r="AI539" s="39" t="s">
        <v>523</v>
      </c>
      <c r="AJ539" s="62">
        <f>IF(AN539=0,K539,0)</f>
        <v>0</v>
      </c>
      <c r="AK539" s="62">
        <f>IF(AN539=15,K539,0)</f>
        <v>0</v>
      </c>
      <c r="AL539" s="62">
        <f>IF(AN539=21,K539,0)</f>
        <v>0</v>
      </c>
      <c r="AN539" s="64">
        <v>21</v>
      </c>
      <c r="AO539" s="64">
        <f>H539*0</f>
        <v>0</v>
      </c>
      <c r="AP539" s="64">
        <f>H539*(1-0)</f>
        <v>0</v>
      </c>
      <c r="AQ539" s="65" t="s">
        <v>7</v>
      </c>
      <c r="AV539" s="64">
        <f>AW539+AX539</f>
        <v>0</v>
      </c>
      <c r="AW539" s="64">
        <f>G539*AO539</f>
        <v>0</v>
      </c>
      <c r="AX539" s="64">
        <f>G539*AP539</f>
        <v>0</v>
      </c>
      <c r="AY539" s="66" t="s">
        <v>1673</v>
      </c>
      <c r="AZ539" s="66" t="s">
        <v>1707</v>
      </c>
      <c r="BA539" s="39" t="s">
        <v>1720</v>
      </c>
      <c r="BC539" s="64">
        <f>AW539+AX539</f>
        <v>0</v>
      </c>
      <c r="BD539" s="64">
        <f>H539/(100-BE539)*100</f>
        <v>0</v>
      </c>
      <c r="BE539" s="64">
        <v>0</v>
      </c>
      <c r="BF539" s="64">
        <f>M539</f>
        <v>0</v>
      </c>
      <c r="BH539" s="62">
        <f>G539*AO539</f>
        <v>0</v>
      </c>
      <c r="BI539" s="62">
        <f>G539*AP539</f>
        <v>0</v>
      </c>
      <c r="BJ539" s="62">
        <f>G539*H539</f>
        <v>0</v>
      </c>
      <c r="BK539" s="62" t="s">
        <v>1725</v>
      </c>
      <c r="BL539" s="64">
        <v>45</v>
      </c>
    </row>
    <row r="540" spans="1:47" s="38" customFormat="1" ht="19.5" customHeight="1">
      <c r="A540" s="55"/>
      <c r="B540" s="56" t="s">
        <v>523</v>
      </c>
      <c r="C540" s="56" t="s">
        <v>67</v>
      </c>
      <c r="D540" s="140" t="s">
        <v>1051</v>
      </c>
      <c r="E540" s="141"/>
      <c r="F540" s="57" t="s">
        <v>6</v>
      </c>
      <c r="G540" s="57" t="s">
        <v>6</v>
      </c>
      <c r="H540" s="57" t="s">
        <v>6</v>
      </c>
      <c r="I540" s="58">
        <f>SUM(I541:I544)</f>
        <v>0</v>
      </c>
      <c r="J540" s="58">
        <f>SUM(J541:J544)</f>
        <v>0</v>
      </c>
      <c r="K540" s="58">
        <f>SUM(K541:K544)</f>
        <v>0</v>
      </c>
      <c r="L540" s="39"/>
      <c r="M540" s="58">
        <f>SUM(M541:M544)</f>
        <v>0</v>
      </c>
      <c r="N540" s="59"/>
      <c r="O540" s="54"/>
      <c r="AI540" s="39" t="s">
        <v>523</v>
      </c>
      <c r="AS540" s="58">
        <f>SUM(AJ541:AJ544)</f>
        <v>0</v>
      </c>
      <c r="AT540" s="58">
        <f>SUM(AK541:AK544)</f>
        <v>0</v>
      </c>
      <c r="AU540" s="58">
        <f>SUM(AL541:AL544)</f>
        <v>0</v>
      </c>
    </row>
    <row r="541" spans="1:64" s="38" customFormat="1" ht="19.5" customHeight="1">
      <c r="A541" s="60" t="s">
        <v>451</v>
      </c>
      <c r="B541" s="61" t="s">
        <v>523</v>
      </c>
      <c r="C541" s="61" t="s">
        <v>973</v>
      </c>
      <c r="D541" s="142" t="s">
        <v>1517</v>
      </c>
      <c r="E541" s="143"/>
      <c r="F541" s="61" t="s">
        <v>1582</v>
      </c>
      <c r="G541" s="62">
        <v>0.15</v>
      </c>
      <c r="H541" s="62">
        <v>0</v>
      </c>
      <c r="I541" s="62">
        <f>G541*AO541</f>
        <v>0</v>
      </c>
      <c r="J541" s="62">
        <f>G541*AP541</f>
        <v>0</v>
      </c>
      <c r="K541" s="62">
        <f>G541*H541</f>
        <v>0</v>
      </c>
      <c r="L541" s="62">
        <v>0</v>
      </c>
      <c r="M541" s="62">
        <f>G541*L541</f>
        <v>0</v>
      </c>
      <c r="N541" s="63" t="s">
        <v>1611</v>
      </c>
      <c r="O541" s="54"/>
      <c r="Z541" s="64">
        <f>IF(AQ541="5",BJ541,0)</f>
        <v>0</v>
      </c>
      <c r="AB541" s="64">
        <f>IF(AQ541="1",BH541,0)</f>
        <v>0</v>
      </c>
      <c r="AC541" s="64">
        <f>IF(AQ541="1",BI541,0)</f>
        <v>0</v>
      </c>
      <c r="AD541" s="64">
        <f>IF(AQ541="7",BH541,0)</f>
        <v>0</v>
      </c>
      <c r="AE541" s="64">
        <f>IF(AQ541="7",BI541,0)</f>
        <v>0</v>
      </c>
      <c r="AF541" s="64">
        <f>IF(AQ541="2",BH541,0)</f>
        <v>0</v>
      </c>
      <c r="AG541" s="64">
        <f>IF(AQ541="2",BI541,0)</f>
        <v>0</v>
      </c>
      <c r="AH541" s="64">
        <f>IF(AQ541="0",BJ541,0)</f>
        <v>0</v>
      </c>
      <c r="AI541" s="39" t="s">
        <v>523</v>
      </c>
      <c r="AJ541" s="62">
        <f>IF(AN541=0,K541,0)</f>
        <v>0</v>
      </c>
      <c r="AK541" s="62">
        <f>IF(AN541=15,K541,0)</f>
        <v>0</v>
      </c>
      <c r="AL541" s="62">
        <f>IF(AN541=21,K541,0)</f>
        <v>0</v>
      </c>
      <c r="AN541" s="64">
        <v>21</v>
      </c>
      <c r="AO541" s="64">
        <f>H541*0</f>
        <v>0</v>
      </c>
      <c r="AP541" s="64">
        <f>H541*(1-0)</f>
        <v>0</v>
      </c>
      <c r="AQ541" s="65" t="s">
        <v>7</v>
      </c>
      <c r="AV541" s="64">
        <f>AW541+AX541</f>
        <v>0</v>
      </c>
      <c r="AW541" s="64">
        <f>G541*AO541</f>
        <v>0</v>
      </c>
      <c r="AX541" s="64">
        <f>G541*AP541</f>
        <v>0</v>
      </c>
      <c r="AY541" s="66" t="s">
        <v>1623</v>
      </c>
      <c r="AZ541" s="66" t="s">
        <v>1708</v>
      </c>
      <c r="BA541" s="39" t="s">
        <v>1720</v>
      </c>
      <c r="BC541" s="64">
        <f>AW541+AX541</f>
        <v>0</v>
      </c>
      <c r="BD541" s="64">
        <f>H541/(100-BE541)*100</f>
        <v>0</v>
      </c>
      <c r="BE541" s="64">
        <v>0</v>
      </c>
      <c r="BF541" s="64">
        <f>M541</f>
        <v>0</v>
      </c>
      <c r="BH541" s="62">
        <f>G541*AO541</f>
        <v>0</v>
      </c>
      <c r="BI541" s="62">
        <f>G541*AP541</f>
        <v>0</v>
      </c>
      <c r="BJ541" s="62">
        <f>G541*H541</f>
        <v>0</v>
      </c>
      <c r="BK541" s="62" t="s">
        <v>1725</v>
      </c>
      <c r="BL541" s="64">
        <v>61</v>
      </c>
    </row>
    <row r="542" spans="1:64" s="38" customFormat="1" ht="19.5" customHeight="1">
      <c r="A542" s="60" t="s">
        <v>452</v>
      </c>
      <c r="B542" s="61" t="s">
        <v>523</v>
      </c>
      <c r="C542" s="61" t="s">
        <v>974</v>
      </c>
      <c r="D542" s="142" t="s">
        <v>1518</v>
      </c>
      <c r="E542" s="143"/>
      <c r="F542" s="61" t="s">
        <v>1582</v>
      </c>
      <c r="G542" s="62">
        <v>0.5</v>
      </c>
      <c r="H542" s="62">
        <v>0</v>
      </c>
      <c r="I542" s="62">
        <f>G542*AO542</f>
        <v>0</v>
      </c>
      <c r="J542" s="62">
        <f>G542*AP542</f>
        <v>0</v>
      </c>
      <c r="K542" s="62">
        <f>G542*H542</f>
        <v>0</v>
      </c>
      <c r="L542" s="62">
        <v>0</v>
      </c>
      <c r="M542" s="62">
        <f>G542*L542</f>
        <v>0</v>
      </c>
      <c r="N542" s="63" t="s">
        <v>1611</v>
      </c>
      <c r="O542" s="54"/>
      <c r="Z542" s="64">
        <f>IF(AQ542="5",BJ542,0)</f>
        <v>0</v>
      </c>
      <c r="AB542" s="64">
        <f>IF(AQ542="1",BH542,0)</f>
        <v>0</v>
      </c>
      <c r="AC542" s="64">
        <f>IF(AQ542="1",BI542,0)</f>
        <v>0</v>
      </c>
      <c r="AD542" s="64">
        <f>IF(AQ542="7",BH542,0)</f>
        <v>0</v>
      </c>
      <c r="AE542" s="64">
        <f>IF(AQ542="7",BI542,0)</f>
        <v>0</v>
      </c>
      <c r="AF542" s="64">
        <f>IF(AQ542="2",BH542,0)</f>
        <v>0</v>
      </c>
      <c r="AG542" s="64">
        <f>IF(AQ542="2",BI542,0)</f>
        <v>0</v>
      </c>
      <c r="AH542" s="64">
        <f>IF(AQ542="0",BJ542,0)</f>
        <v>0</v>
      </c>
      <c r="AI542" s="39" t="s">
        <v>523</v>
      </c>
      <c r="AJ542" s="62">
        <f>IF(AN542=0,K542,0)</f>
        <v>0</v>
      </c>
      <c r="AK542" s="62">
        <f>IF(AN542=15,K542,0)</f>
        <v>0</v>
      </c>
      <c r="AL542" s="62">
        <f>IF(AN542=21,K542,0)</f>
        <v>0</v>
      </c>
      <c r="AN542" s="64">
        <v>21</v>
      </c>
      <c r="AO542" s="64">
        <f>H542*0</f>
        <v>0</v>
      </c>
      <c r="AP542" s="64">
        <f>H542*(1-0)</f>
        <v>0</v>
      </c>
      <c r="AQ542" s="65" t="s">
        <v>7</v>
      </c>
      <c r="AV542" s="64">
        <f>AW542+AX542</f>
        <v>0</v>
      </c>
      <c r="AW542" s="64">
        <f>G542*AO542</f>
        <v>0</v>
      </c>
      <c r="AX542" s="64">
        <f>G542*AP542</f>
        <v>0</v>
      </c>
      <c r="AY542" s="66" t="s">
        <v>1623</v>
      </c>
      <c r="AZ542" s="66" t="s">
        <v>1708</v>
      </c>
      <c r="BA542" s="39" t="s">
        <v>1720</v>
      </c>
      <c r="BC542" s="64">
        <f>AW542+AX542</f>
        <v>0</v>
      </c>
      <c r="BD542" s="64">
        <f>H542/(100-BE542)*100</f>
        <v>0</v>
      </c>
      <c r="BE542" s="64">
        <v>0</v>
      </c>
      <c r="BF542" s="64">
        <f>M542</f>
        <v>0</v>
      </c>
      <c r="BH542" s="62">
        <f>G542*AO542</f>
        <v>0</v>
      </c>
      <c r="BI542" s="62">
        <f>G542*AP542</f>
        <v>0</v>
      </c>
      <c r="BJ542" s="62">
        <f>G542*H542</f>
        <v>0</v>
      </c>
      <c r="BK542" s="62" t="s">
        <v>1725</v>
      </c>
      <c r="BL542" s="64">
        <v>61</v>
      </c>
    </row>
    <row r="543" spans="1:64" s="38" customFormat="1" ht="19.5" customHeight="1">
      <c r="A543" s="60" t="s">
        <v>453</v>
      </c>
      <c r="B543" s="61" t="s">
        <v>523</v>
      </c>
      <c r="C543" s="61" t="s">
        <v>975</v>
      </c>
      <c r="D543" s="142" t="s">
        <v>1519</v>
      </c>
      <c r="E543" s="143"/>
      <c r="F543" s="61" t="s">
        <v>1582</v>
      </c>
      <c r="G543" s="62">
        <v>3.02</v>
      </c>
      <c r="H543" s="62">
        <v>0</v>
      </c>
      <c r="I543" s="62">
        <f>G543*AO543</f>
        <v>0</v>
      </c>
      <c r="J543" s="62">
        <f>G543*AP543</f>
        <v>0</v>
      </c>
      <c r="K543" s="62">
        <f>G543*H543</f>
        <v>0</v>
      </c>
      <c r="L543" s="62">
        <v>0</v>
      </c>
      <c r="M543" s="62">
        <f>G543*L543</f>
        <v>0</v>
      </c>
      <c r="N543" s="63" t="s">
        <v>1611</v>
      </c>
      <c r="O543" s="54"/>
      <c r="Z543" s="64">
        <f>IF(AQ543="5",BJ543,0)</f>
        <v>0</v>
      </c>
      <c r="AB543" s="64">
        <f>IF(AQ543="1",BH543,0)</f>
        <v>0</v>
      </c>
      <c r="AC543" s="64">
        <f>IF(AQ543="1",BI543,0)</f>
        <v>0</v>
      </c>
      <c r="AD543" s="64">
        <f>IF(AQ543="7",BH543,0)</f>
        <v>0</v>
      </c>
      <c r="AE543" s="64">
        <f>IF(AQ543="7",BI543,0)</f>
        <v>0</v>
      </c>
      <c r="AF543" s="64">
        <f>IF(AQ543="2",BH543,0)</f>
        <v>0</v>
      </c>
      <c r="AG543" s="64">
        <f>IF(AQ543="2",BI543,0)</f>
        <v>0</v>
      </c>
      <c r="AH543" s="64">
        <f>IF(AQ543="0",BJ543,0)</f>
        <v>0</v>
      </c>
      <c r="AI543" s="39" t="s">
        <v>523</v>
      </c>
      <c r="AJ543" s="62">
        <f>IF(AN543=0,K543,0)</f>
        <v>0</v>
      </c>
      <c r="AK543" s="62">
        <f>IF(AN543=15,K543,0)</f>
        <v>0</v>
      </c>
      <c r="AL543" s="62">
        <f>IF(AN543=21,K543,0)</f>
        <v>0</v>
      </c>
      <c r="AN543" s="64">
        <v>21</v>
      </c>
      <c r="AO543" s="64">
        <f>H543*0</f>
        <v>0</v>
      </c>
      <c r="AP543" s="64">
        <f>H543*(1-0)</f>
        <v>0</v>
      </c>
      <c r="AQ543" s="65" t="s">
        <v>7</v>
      </c>
      <c r="AV543" s="64">
        <f>AW543+AX543</f>
        <v>0</v>
      </c>
      <c r="AW543" s="64">
        <f>G543*AO543</f>
        <v>0</v>
      </c>
      <c r="AX543" s="64">
        <f>G543*AP543</f>
        <v>0</v>
      </c>
      <c r="AY543" s="66" t="s">
        <v>1623</v>
      </c>
      <c r="AZ543" s="66" t="s">
        <v>1708</v>
      </c>
      <c r="BA543" s="39" t="s">
        <v>1720</v>
      </c>
      <c r="BC543" s="64">
        <f>AW543+AX543</f>
        <v>0</v>
      </c>
      <c r="BD543" s="64">
        <f>H543/(100-BE543)*100</f>
        <v>0</v>
      </c>
      <c r="BE543" s="64">
        <v>0</v>
      </c>
      <c r="BF543" s="64">
        <f>M543</f>
        <v>0</v>
      </c>
      <c r="BH543" s="62">
        <f>G543*AO543</f>
        <v>0</v>
      </c>
      <c r="BI543" s="62">
        <f>G543*AP543</f>
        <v>0</v>
      </c>
      <c r="BJ543" s="62">
        <f>G543*H543</f>
        <v>0</v>
      </c>
      <c r="BK543" s="62" t="s">
        <v>1725</v>
      </c>
      <c r="BL543" s="64">
        <v>61</v>
      </c>
    </row>
    <row r="544" spans="1:64" s="38" customFormat="1" ht="19.5" customHeight="1">
      <c r="A544" s="60" t="s">
        <v>454</v>
      </c>
      <c r="B544" s="61" t="s">
        <v>523</v>
      </c>
      <c r="C544" s="61" t="s">
        <v>976</v>
      </c>
      <c r="D544" s="142" t="s">
        <v>1520</v>
      </c>
      <c r="E544" s="143"/>
      <c r="F544" s="61" t="s">
        <v>1582</v>
      </c>
      <c r="G544" s="62">
        <v>20</v>
      </c>
      <c r="H544" s="62">
        <v>0</v>
      </c>
      <c r="I544" s="62">
        <f>G544*AO544</f>
        <v>0</v>
      </c>
      <c r="J544" s="62">
        <f>G544*AP544</f>
        <v>0</v>
      </c>
      <c r="K544" s="62">
        <f>G544*H544</f>
        <v>0</v>
      </c>
      <c r="L544" s="62">
        <v>0</v>
      </c>
      <c r="M544" s="62">
        <f>G544*L544</f>
        <v>0</v>
      </c>
      <c r="N544" s="63" t="s">
        <v>1611</v>
      </c>
      <c r="O544" s="54"/>
      <c r="Z544" s="64">
        <f>IF(AQ544="5",BJ544,0)</f>
        <v>0</v>
      </c>
      <c r="AB544" s="64">
        <f>IF(AQ544="1",BH544,0)</f>
        <v>0</v>
      </c>
      <c r="AC544" s="64">
        <f>IF(AQ544="1",BI544,0)</f>
        <v>0</v>
      </c>
      <c r="AD544" s="64">
        <f>IF(AQ544="7",BH544,0)</f>
        <v>0</v>
      </c>
      <c r="AE544" s="64">
        <f>IF(AQ544="7",BI544,0)</f>
        <v>0</v>
      </c>
      <c r="AF544" s="64">
        <f>IF(AQ544="2",BH544,0)</f>
        <v>0</v>
      </c>
      <c r="AG544" s="64">
        <f>IF(AQ544="2",BI544,0)</f>
        <v>0</v>
      </c>
      <c r="AH544" s="64">
        <f>IF(AQ544="0",BJ544,0)</f>
        <v>0</v>
      </c>
      <c r="AI544" s="39" t="s">
        <v>523</v>
      </c>
      <c r="AJ544" s="62">
        <f>IF(AN544=0,K544,0)</f>
        <v>0</v>
      </c>
      <c r="AK544" s="62">
        <f>IF(AN544=15,K544,0)</f>
        <v>0</v>
      </c>
      <c r="AL544" s="62">
        <f>IF(AN544=21,K544,0)</f>
        <v>0</v>
      </c>
      <c r="AN544" s="64">
        <v>21</v>
      </c>
      <c r="AO544" s="64">
        <f>H544*0</f>
        <v>0</v>
      </c>
      <c r="AP544" s="64">
        <f>H544*(1-0)</f>
        <v>0</v>
      </c>
      <c r="AQ544" s="65" t="s">
        <v>7</v>
      </c>
      <c r="AV544" s="64">
        <f>AW544+AX544</f>
        <v>0</v>
      </c>
      <c r="AW544" s="64">
        <f>G544*AO544</f>
        <v>0</v>
      </c>
      <c r="AX544" s="64">
        <f>G544*AP544</f>
        <v>0</v>
      </c>
      <c r="AY544" s="66" t="s">
        <v>1623</v>
      </c>
      <c r="AZ544" s="66" t="s">
        <v>1708</v>
      </c>
      <c r="BA544" s="39" t="s">
        <v>1720</v>
      </c>
      <c r="BC544" s="64">
        <f>AW544+AX544</f>
        <v>0</v>
      </c>
      <c r="BD544" s="64">
        <f>H544/(100-BE544)*100</f>
        <v>0</v>
      </c>
      <c r="BE544" s="64">
        <v>0</v>
      </c>
      <c r="BF544" s="64">
        <f>M544</f>
        <v>0</v>
      </c>
      <c r="BH544" s="62">
        <f>G544*AO544</f>
        <v>0</v>
      </c>
      <c r="BI544" s="62">
        <f>G544*AP544</f>
        <v>0</v>
      </c>
      <c r="BJ544" s="62">
        <f>G544*H544</f>
        <v>0</v>
      </c>
      <c r="BK544" s="62" t="s">
        <v>1725</v>
      </c>
      <c r="BL544" s="64">
        <v>61</v>
      </c>
    </row>
    <row r="545" spans="1:47" s="38" customFormat="1" ht="19.5" customHeight="1">
      <c r="A545" s="55"/>
      <c r="B545" s="56" t="s">
        <v>523</v>
      </c>
      <c r="C545" s="56" t="s">
        <v>68</v>
      </c>
      <c r="D545" s="140" t="s">
        <v>1521</v>
      </c>
      <c r="E545" s="141"/>
      <c r="F545" s="57" t="s">
        <v>6</v>
      </c>
      <c r="G545" s="57" t="s">
        <v>6</v>
      </c>
      <c r="H545" s="57" t="s">
        <v>6</v>
      </c>
      <c r="I545" s="58">
        <f>SUM(I546:I546)</f>
        <v>0</v>
      </c>
      <c r="J545" s="58">
        <f>SUM(J546:J546)</f>
        <v>0</v>
      </c>
      <c r="K545" s="58">
        <f>SUM(K546:K546)</f>
        <v>0</v>
      </c>
      <c r="L545" s="39"/>
      <c r="M545" s="58">
        <f>SUM(M546:M546)</f>
        <v>0</v>
      </c>
      <c r="N545" s="59"/>
      <c r="O545" s="54"/>
      <c r="AI545" s="39" t="s">
        <v>523</v>
      </c>
      <c r="AS545" s="58">
        <f>SUM(AJ546:AJ546)</f>
        <v>0</v>
      </c>
      <c r="AT545" s="58">
        <f>SUM(AK546:AK546)</f>
        <v>0</v>
      </c>
      <c r="AU545" s="58">
        <f>SUM(AL546:AL546)</f>
        <v>0</v>
      </c>
    </row>
    <row r="546" spans="1:64" s="38" customFormat="1" ht="19.5" customHeight="1">
      <c r="A546" s="60" t="s">
        <v>455</v>
      </c>
      <c r="B546" s="61" t="s">
        <v>523</v>
      </c>
      <c r="C546" s="61" t="s">
        <v>977</v>
      </c>
      <c r="D546" s="142" t="s">
        <v>1522</v>
      </c>
      <c r="E546" s="143"/>
      <c r="F546" s="61" t="s">
        <v>1582</v>
      </c>
      <c r="G546" s="62">
        <v>2.5</v>
      </c>
      <c r="H546" s="62">
        <v>0</v>
      </c>
      <c r="I546" s="62">
        <f>G546*AO546</f>
        <v>0</v>
      </c>
      <c r="J546" s="62">
        <f>G546*AP546</f>
        <v>0</v>
      </c>
      <c r="K546" s="62">
        <f>G546*H546</f>
        <v>0</v>
      </c>
      <c r="L546" s="62">
        <v>0</v>
      </c>
      <c r="M546" s="62">
        <f>G546*L546</f>
        <v>0</v>
      </c>
      <c r="N546" s="63" t="s">
        <v>1611</v>
      </c>
      <c r="O546" s="54"/>
      <c r="Z546" s="64">
        <f>IF(AQ546="5",BJ546,0)</f>
        <v>0</v>
      </c>
      <c r="AB546" s="64">
        <f>IF(AQ546="1",BH546,0)</f>
        <v>0</v>
      </c>
      <c r="AC546" s="64">
        <f>IF(AQ546="1",BI546,0)</f>
        <v>0</v>
      </c>
      <c r="AD546" s="64">
        <f>IF(AQ546="7",BH546,0)</f>
        <v>0</v>
      </c>
      <c r="AE546" s="64">
        <f>IF(AQ546="7",BI546,0)</f>
        <v>0</v>
      </c>
      <c r="AF546" s="64">
        <f>IF(AQ546="2",BH546,0)</f>
        <v>0</v>
      </c>
      <c r="AG546" s="64">
        <f>IF(AQ546="2",BI546,0)</f>
        <v>0</v>
      </c>
      <c r="AH546" s="64">
        <f>IF(AQ546="0",BJ546,0)</f>
        <v>0</v>
      </c>
      <c r="AI546" s="39" t="s">
        <v>523</v>
      </c>
      <c r="AJ546" s="62">
        <f>IF(AN546=0,K546,0)</f>
        <v>0</v>
      </c>
      <c r="AK546" s="62">
        <f>IF(AN546=15,K546,0)</f>
        <v>0</v>
      </c>
      <c r="AL546" s="62">
        <f>IF(AN546=21,K546,0)</f>
        <v>0</v>
      </c>
      <c r="AN546" s="64">
        <v>21</v>
      </c>
      <c r="AO546" s="64">
        <f>H546*0</f>
        <v>0</v>
      </c>
      <c r="AP546" s="64">
        <f>H546*(1-0)</f>
        <v>0</v>
      </c>
      <c r="AQ546" s="65" t="s">
        <v>7</v>
      </c>
      <c r="AV546" s="64">
        <f>AW546+AX546</f>
        <v>0</v>
      </c>
      <c r="AW546" s="64">
        <f>G546*AO546</f>
        <v>0</v>
      </c>
      <c r="AX546" s="64">
        <f>G546*AP546</f>
        <v>0</v>
      </c>
      <c r="AY546" s="66" t="s">
        <v>1674</v>
      </c>
      <c r="AZ546" s="66" t="s">
        <v>1708</v>
      </c>
      <c r="BA546" s="39" t="s">
        <v>1720</v>
      </c>
      <c r="BC546" s="64">
        <f>AW546+AX546</f>
        <v>0</v>
      </c>
      <c r="BD546" s="64">
        <f>H546/(100-BE546)*100</f>
        <v>0</v>
      </c>
      <c r="BE546" s="64">
        <v>0</v>
      </c>
      <c r="BF546" s="64">
        <f>M546</f>
        <v>0</v>
      </c>
      <c r="BH546" s="62">
        <f>G546*AO546</f>
        <v>0</v>
      </c>
      <c r="BI546" s="62">
        <f>G546*AP546</f>
        <v>0</v>
      </c>
      <c r="BJ546" s="62">
        <f>G546*H546</f>
        <v>0</v>
      </c>
      <c r="BK546" s="62" t="s">
        <v>1725</v>
      </c>
      <c r="BL546" s="64">
        <v>62</v>
      </c>
    </row>
    <row r="547" spans="1:47" s="38" customFormat="1" ht="19.5" customHeight="1">
      <c r="A547" s="55"/>
      <c r="B547" s="56" t="s">
        <v>523</v>
      </c>
      <c r="C547" s="56" t="s">
        <v>69</v>
      </c>
      <c r="D547" s="140" t="s">
        <v>1059</v>
      </c>
      <c r="E547" s="141"/>
      <c r="F547" s="57" t="s">
        <v>6</v>
      </c>
      <c r="G547" s="57" t="s">
        <v>6</v>
      </c>
      <c r="H547" s="57" t="s">
        <v>6</v>
      </c>
      <c r="I547" s="58">
        <f>SUM(I548:I552)</f>
        <v>0</v>
      </c>
      <c r="J547" s="58">
        <f>SUM(J548:J552)</f>
        <v>0</v>
      </c>
      <c r="K547" s="58">
        <f>SUM(K548:K552)</f>
        <v>0</v>
      </c>
      <c r="L547" s="39"/>
      <c r="M547" s="58">
        <f>SUM(M548:M552)</f>
        <v>0</v>
      </c>
      <c r="N547" s="59"/>
      <c r="O547" s="54"/>
      <c r="AI547" s="39" t="s">
        <v>523</v>
      </c>
      <c r="AS547" s="58">
        <f>SUM(AJ548:AJ552)</f>
        <v>0</v>
      </c>
      <c r="AT547" s="58">
        <f>SUM(AK548:AK552)</f>
        <v>0</v>
      </c>
      <c r="AU547" s="58">
        <f>SUM(AL548:AL552)</f>
        <v>0</v>
      </c>
    </row>
    <row r="548" spans="1:64" s="38" customFormat="1" ht="19.5" customHeight="1">
      <c r="A548" s="60" t="s">
        <v>456</v>
      </c>
      <c r="B548" s="61" t="s">
        <v>523</v>
      </c>
      <c r="C548" s="61" t="s">
        <v>544</v>
      </c>
      <c r="D548" s="142" t="s">
        <v>1060</v>
      </c>
      <c r="E548" s="143"/>
      <c r="F548" s="61" t="s">
        <v>1581</v>
      </c>
      <c r="G548" s="62">
        <v>0.03</v>
      </c>
      <c r="H548" s="62">
        <v>0</v>
      </c>
      <c r="I548" s="62">
        <f>G548*AO548</f>
        <v>0</v>
      </c>
      <c r="J548" s="62">
        <f>G548*AP548</f>
        <v>0</v>
      </c>
      <c r="K548" s="62">
        <f>G548*H548</f>
        <v>0</v>
      </c>
      <c r="L548" s="62">
        <v>0</v>
      </c>
      <c r="M548" s="62">
        <f>G548*L548</f>
        <v>0</v>
      </c>
      <c r="N548" s="63" t="s">
        <v>1611</v>
      </c>
      <c r="O548" s="54"/>
      <c r="Z548" s="64">
        <f>IF(AQ548="5",BJ548,0)</f>
        <v>0</v>
      </c>
      <c r="AB548" s="64">
        <f>IF(AQ548="1",BH548,0)</f>
        <v>0</v>
      </c>
      <c r="AC548" s="64">
        <f>IF(AQ548="1",BI548,0)</f>
        <v>0</v>
      </c>
      <c r="AD548" s="64">
        <f>IF(AQ548="7",BH548,0)</f>
        <v>0</v>
      </c>
      <c r="AE548" s="64">
        <f>IF(AQ548="7",BI548,0)</f>
        <v>0</v>
      </c>
      <c r="AF548" s="64">
        <f>IF(AQ548="2",BH548,0)</f>
        <v>0</v>
      </c>
      <c r="AG548" s="64">
        <f>IF(AQ548="2",BI548,0)</f>
        <v>0</v>
      </c>
      <c r="AH548" s="64">
        <f>IF(AQ548="0",BJ548,0)</f>
        <v>0</v>
      </c>
      <c r="AI548" s="39" t="s">
        <v>523</v>
      </c>
      <c r="AJ548" s="62">
        <f>IF(AN548=0,K548,0)</f>
        <v>0</v>
      </c>
      <c r="AK548" s="62">
        <f>IF(AN548=15,K548,0)</f>
        <v>0</v>
      </c>
      <c r="AL548" s="62">
        <f>IF(AN548=21,K548,0)</f>
        <v>0</v>
      </c>
      <c r="AN548" s="64">
        <v>21</v>
      </c>
      <c r="AO548" s="64">
        <f>H548*0</f>
        <v>0</v>
      </c>
      <c r="AP548" s="64">
        <f>H548*(1-0)</f>
        <v>0</v>
      </c>
      <c r="AQ548" s="65" t="s">
        <v>7</v>
      </c>
      <c r="AV548" s="64">
        <f>AW548+AX548</f>
        <v>0</v>
      </c>
      <c r="AW548" s="64">
        <f>G548*AO548</f>
        <v>0</v>
      </c>
      <c r="AX548" s="64">
        <f>G548*AP548</f>
        <v>0</v>
      </c>
      <c r="AY548" s="66" t="s">
        <v>1624</v>
      </c>
      <c r="AZ548" s="66" t="s">
        <v>1708</v>
      </c>
      <c r="BA548" s="39" t="s">
        <v>1720</v>
      </c>
      <c r="BC548" s="64">
        <f>AW548+AX548</f>
        <v>0</v>
      </c>
      <c r="BD548" s="64">
        <f>H548/(100-BE548)*100</f>
        <v>0</v>
      </c>
      <c r="BE548" s="64">
        <v>0</v>
      </c>
      <c r="BF548" s="64">
        <f>M548</f>
        <v>0</v>
      </c>
      <c r="BH548" s="62">
        <f>G548*AO548</f>
        <v>0</v>
      </c>
      <c r="BI548" s="62">
        <f>G548*AP548</f>
        <v>0</v>
      </c>
      <c r="BJ548" s="62">
        <f>G548*H548</f>
        <v>0</v>
      </c>
      <c r="BK548" s="62" t="s">
        <v>1725</v>
      </c>
      <c r="BL548" s="64">
        <v>63</v>
      </c>
    </row>
    <row r="549" spans="1:64" s="38" customFormat="1" ht="19.5" customHeight="1">
      <c r="A549" s="60" t="s">
        <v>457</v>
      </c>
      <c r="B549" s="61" t="s">
        <v>523</v>
      </c>
      <c r="C549" s="61" t="s">
        <v>978</v>
      </c>
      <c r="D549" s="142" t="s">
        <v>1523</v>
      </c>
      <c r="E549" s="143"/>
      <c r="F549" s="61" t="s">
        <v>1581</v>
      </c>
      <c r="G549" s="62">
        <v>1.25</v>
      </c>
      <c r="H549" s="62">
        <v>0</v>
      </c>
      <c r="I549" s="62">
        <f>G549*AO549</f>
        <v>0</v>
      </c>
      <c r="J549" s="62">
        <f>G549*AP549</f>
        <v>0</v>
      </c>
      <c r="K549" s="62">
        <f>G549*H549</f>
        <v>0</v>
      </c>
      <c r="L549" s="62">
        <v>0</v>
      </c>
      <c r="M549" s="62">
        <f>G549*L549</f>
        <v>0</v>
      </c>
      <c r="N549" s="63" t="s">
        <v>1611</v>
      </c>
      <c r="O549" s="54"/>
      <c r="Z549" s="64">
        <f>IF(AQ549="5",BJ549,0)</f>
        <v>0</v>
      </c>
      <c r="AB549" s="64">
        <f>IF(AQ549="1",BH549,0)</f>
        <v>0</v>
      </c>
      <c r="AC549" s="64">
        <f>IF(AQ549="1",BI549,0)</f>
        <v>0</v>
      </c>
      <c r="AD549" s="64">
        <f>IF(AQ549="7",BH549,0)</f>
        <v>0</v>
      </c>
      <c r="AE549" s="64">
        <f>IF(AQ549="7",BI549,0)</f>
        <v>0</v>
      </c>
      <c r="AF549" s="64">
        <f>IF(AQ549="2",BH549,0)</f>
        <v>0</v>
      </c>
      <c r="AG549" s="64">
        <f>IF(AQ549="2",BI549,0)</f>
        <v>0</v>
      </c>
      <c r="AH549" s="64">
        <f>IF(AQ549="0",BJ549,0)</f>
        <v>0</v>
      </c>
      <c r="AI549" s="39" t="s">
        <v>523</v>
      </c>
      <c r="AJ549" s="62">
        <f>IF(AN549=0,K549,0)</f>
        <v>0</v>
      </c>
      <c r="AK549" s="62">
        <f>IF(AN549=15,K549,0)</f>
        <v>0</v>
      </c>
      <c r="AL549" s="62">
        <f>IF(AN549=21,K549,0)</f>
        <v>0</v>
      </c>
      <c r="AN549" s="64">
        <v>21</v>
      </c>
      <c r="AO549" s="64">
        <f>H549*0</f>
        <v>0</v>
      </c>
      <c r="AP549" s="64">
        <f>H549*(1-0)</f>
        <v>0</v>
      </c>
      <c r="AQ549" s="65" t="s">
        <v>7</v>
      </c>
      <c r="AV549" s="64">
        <f>AW549+AX549</f>
        <v>0</v>
      </c>
      <c r="AW549" s="64">
        <f>G549*AO549</f>
        <v>0</v>
      </c>
      <c r="AX549" s="64">
        <f>G549*AP549</f>
        <v>0</v>
      </c>
      <c r="AY549" s="66" t="s">
        <v>1624</v>
      </c>
      <c r="AZ549" s="66" t="s">
        <v>1708</v>
      </c>
      <c r="BA549" s="39" t="s">
        <v>1720</v>
      </c>
      <c r="BC549" s="64">
        <f>AW549+AX549</f>
        <v>0</v>
      </c>
      <c r="BD549" s="64">
        <f>H549/(100-BE549)*100</f>
        <v>0</v>
      </c>
      <c r="BE549" s="64">
        <v>0</v>
      </c>
      <c r="BF549" s="64">
        <f>M549</f>
        <v>0</v>
      </c>
      <c r="BH549" s="62">
        <f>G549*AO549</f>
        <v>0</v>
      </c>
      <c r="BI549" s="62">
        <f>G549*AP549</f>
        <v>0</v>
      </c>
      <c r="BJ549" s="62">
        <f>G549*H549</f>
        <v>0</v>
      </c>
      <c r="BK549" s="62" t="s">
        <v>1725</v>
      </c>
      <c r="BL549" s="64">
        <v>63</v>
      </c>
    </row>
    <row r="550" spans="1:64" s="38" customFormat="1" ht="19.5" customHeight="1">
      <c r="A550" s="60" t="s">
        <v>458</v>
      </c>
      <c r="B550" s="61" t="s">
        <v>523</v>
      </c>
      <c r="C550" s="61" t="s">
        <v>979</v>
      </c>
      <c r="D550" s="142" t="s">
        <v>1524</v>
      </c>
      <c r="E550" s="143"/>
      <c r="F550" s="61" t="s">
        <v>1582</v>
      </c>
      <c r="G550" s="62">
        <v>5</v>
      </c>
      <c r="H550" s="62">
        <v>0</v>
      </c>
      <c r="I550" s="62">
        <f>G550*AO550</f>
        <v>0</v>
      </c>
      <c r="J550" s="62">
        <f>G550*AP550</f>
        <v>0</v>
      </c>
      <c r="K550" s="62">
        <f>G550*H550</f>
        <v>0</v>
      </c>
      <c r="L550" s="62">
        <v>0</v>
      </c>
      <c r="M550" s="62">
        <f>G550*L550</f>
        <v>0</v>
      </c>
      <c r="N550" s="63" t="s">
        <v>1611</v>
      </c>
      <c r="O550" s="54"/>
      <c r="Z550" s="64">
        <f>IF(AQ550="5",BJ550,0)</f>
        <v>0</v>
      </c>
      <c r="AB550" s="64">
        <f>IF(AQ550="1",BH550,0)</f>
        <v>0</v>
      </c>
      <c r="AC550" s="64">
        <f>IF(AQ550="1",BI550,0)</f>
        <v>0</v>
      </c>
      <c r="AD550" s="64">
        <f>IF(AQ550="7",BH550,0)</f>
        <v>0</v>
      </c>
      <c r="AE550" s="64">
        <f>IF(AQ550="7",BI550,0)</f>
        <v>0</v>
      </c>
      <c r="AF550" s="64">
        <f>IF(AQ550="2",BH550,0)</f>
        <v>0</v>
      </c>
      <c r="AG550" s="64">
        <f>IF(AQ550="2",BI550,0)</f>
        <v>0</v>
      </c>
      <c r="AH550" s="64">
        <f>IF(AQ550="0",BJ550,0)</f>
        <v>0</v>
      </c>
      <c r="AI550" s="39" t="s">
        <v>523</v>
      </c>
      <c r="AJ550" s="62">
        <f>IF(AN550=0,K550,0)</f>
        <v>0</v>
      </c>
      <c r="AK550" s="62">
        <f>IF(AN550=15,K550,0)</f>
        <v>0</v>
      </c>
      <c r="AL550" s="62">
        <f>IF(AN550=21,K550,0)</f>
        <v>0</v>
      </c>
      <c r="AN550" s="64">
        <v>21</v>
      </c>
      <c r="AO550" s="64">
        <f>H550*0</f>
        <v>0</v>
      </c>
      <c r="AP550" s="64">
        <f>H550*(1-0)</f>
        <v>0</v>
      </c>
      <c r="AQ550" s="65" t="s">
        <v>7</v>
      </c>
      <c r="AV550" s="64">
        <f>AW550+AX550</f>
        <v>0</v>
      </c>
      <c r="AW550" s="64">
        <f>G550*AO550</f>
        <v>0</v>
      </c>
      <c r="AX550" s="64">
        <f>G550*AP550</f>
        <v>0</v>
      </c>
      <c r="AY550" s="66" t="s">
        <v>1624</v>
      </c>
      <c r="AZ550" s="66" t="s">
        <v>1708</v>
      </c>
      <c r="BA550" s="39" t="s">
        <v>1720</v>
      </c>
      <c r="BC550" s="64">
        <f>AW550+AX550</f>
        <v>0</v>
      </c>
      <c r="BD550" s="64">
        <f>H550/(100-BE550)*100</f>
        <v>0</v>
      </c>
      <c r="BE550" s="64">
        <v>0</v>
      </c>
      <c r="BF550" s="64">
        <f>M550</f>
        <v>0</v>
      </c>
      <c r="BH550" s="62">
        <f>G550*AO550</f>
        <v>0</v>
      </c>
      <c r="BI550" s="62">
        <f>G550*AP550</f>
        <v>0</v>
      </c>
      <c r="BJ550" s="62">
        <f>G550*H550</f>
        <v>0</v>
      </c>
      <c r="BK550" s="62" t="s">
        <v>1725</v>
      </c>
      <c r="BL550" s="64">
        <v>63</v>
      </c>
    </row>
    <row r="551" spans="1:64" s="38" customFormat="1" ht="19.5" customHeight="1">
      <c r="A551" s="60" t="s">
        <v>459</v>
      </c>
      <c r="B551" s="61" t="s">
        <v>523</v>
      </c>
      <c r="C551" s="61" t="s">
        <v>980</v>
      </c>
      <c r="D551" s="142" t="s">
        <v>1525</v>
      </c>
      <c r="E551" s="143"/>
      <c r="F551" s="61" t="s">
        <v>1582</v>
      </c>
      <c r="G551" s="62">
        <v>5</v>
      </c>
      <c r="H551" s="62">
        <v>0</v>
      </c>
      <c r="I551" s="62">
        <f>G551*AO551</f>
        <v>0</v>
      </c>
      <c r="J551" s="62">
        <f>G551*AP551</f>
        <v>0</v>
      </c>
      <c r="K551" s="62">
        <f>G551*H551</f>
        <v>0</v>
      </c>
      <c r="L551" s="62">
        <v>0</v>
      </c>
      <c r="M551" s="62">
        <f>G551*L551</f>
        <v>0</v>
      </c>
      <c r="N551" s="63" t="s">
        <v>1611</v>
      </c>
      <c r="O551" s="54"/>
      <c r="Z551" s="64">
        <f>IF(AQ551="5",BJ551,0)</f>
        <v>0</v>
      </c>
      <c r="AB551" s="64">
        <f>IF(AQ551="1",BH551,0)</f>
        <v>0</v>
      </c>
      <c r="AC551" s="64">
        <f>IF(AQ551="1",BI551,0)</f>
        <v>0</v>
      </c>
      <c r="AD551" s="64">
        <f>IF(AQ551="7",BH551,0)</f>
        <v>0</v>
      </c>
      <c r="AE551" s="64">
        <f>IF(AQ551="7",BI551,0)</f>
        <v>0</v>
      </c>
      <c r="AF551" s="64">
        <f>IF(AQ551="2",BH551,0)</f>
        <v>0</v>
      </c>
      <c r="AG551" s="64">
        <f>IF(AQ551="2",BI551,0)</f>
        <v>0</v>
      </c>
      <c r="AH551" s="64">
        <f>IF(AQ551="0",BJ551,0)</f>
        <v>0</v>
      </c>
      <c r="AI551" s="39" t="s">
        <v>523</v>
      </c>
      <c r="AJ551" s="62">
        <f>IF(AN551=0,K551,0)</f>
        <v>0</v>
      </c>
      <c r="AK551" s="62">
        <f>IF(AN551=15,K551,0)</f>
        <v>0</v>
      </c>
      <c r="AL551" s="62">
        <f>IF(AN551=21,K551,0)</f>
        <v>0</v>
      </c>
      <c r="AN551" s="64">
        <v>21</v>
      </c>
      <c r="AO551" s="64">
        <f>H551*0</f>
        <v>0</v>
      </c>
      <c r="AP551" s="64">
        <f>H551*(1-0)</f>
        <v>0</v>
      </c>
      <c r="AQ551" s="65" t="s">
        <v>7</v>
      </c>
      <c r="AV551" s="64">
        <f>AW551+AX551</f>
        <v>0</v>
      </c>
      <c r="AW551" s="64">
        <f>G551*AO551</f>
        <v>0</v>
      </c>
      <c r="AX551" s="64">
        <f>G551*AP551</f>
        <v>0</v>
      </c>
      <c r="AY551" s="66" t="s">
        <v>1624</v>
      </c>
      <c r="AZ551" s="66" t="s">
        <v>1708</v>
      </c>
      <c r="BA551" s="39" t="s">
        <v>1720</v>
      </c>
      <c r="BC551" s="64">
        <f>AW551+AX551</f>
        <v>0</v>
      </c>
      <c r="BD551" s="64">
        <f>H551/(100-BE551)*100</f>
        <v>0</v>
      </c>
      <c r="BE551" s="64">
        <v>0</v>
      </c>
      <c r="BF551" s="64">
        <f>M551</f>
        <v>0</v>
      </c>
      <c r="BH551" s="62">
        <f>G551*AO551</f>
        <v>0</v>
      </c>
      <c r="BI551" s="62">
        <f>G551*AP551</f>
        <v>0</v>
      </c>
      <c r="BJ551" s="62">
        <f>G551*H551</f>
        <v>0</v>
      </c>
      <c r="BK551" s="62" t="s">
        <v>1725</v>
      </c>
      <c r="BL551" s="64">
        <v>63</v>
      </c>
    </row>
    <row r="552" spans="1:64" s="38" customFormat="1" ht="19.5" customHeight="1">
      <c r="A552" s="60" t="s">
        <v>460</v>
      </c>
      <c r="B552" s="61" t="s">
        <v>523</v>
      </c>
      <c r="C552" s="61" t="s">
        <v>981</v>
      </c>
      <c r="D552" s="142" t="s">
        <v>1526</v>
      </c>
      <c r="E552" s="143"/>
      <c r="F552" s="61" t="s">
        <v>1582</v>
      </c>
      <c r="G552" s="62">
        <v>0.8</v>
      </c>
      <c r="H552" s="62">
        <v>0</v>
      </c>
      <c r="I552" s="62">
        <f>G552*AO552</f>
        <v>0</v>
      </c>
      <c r="J552" s="62">
        <f>G552*AP552</f>
        <v>0</v>
      </c>
      <c r="K552" s="62">
        <f>G552*H552</f>
        <v>0</v>
      </c>
      <c r="L552" s="62">
        <v>0</v>
      </c>
      <c r="M552" s="62">
        <f>G552*L552</f>
        <v>0</v>
      </c>
      <c r="N552" s="63" t="s">
        <v>1611</v>
      </c>
      <c r="O552" s="54"/>
      <c r="Z552" s="64">
        <f>IF(AQ552="5",BJ552,0)</f>
        <v>0</v>
      </c>
      <c r="AB552" s="64">
        <f>IF(AQ552="1",BH552,0)</f>
        <v>0</v>
      </c>
      <c r="AC552" s="64">
        <f>IF(AQ552="1",BI552,0)</f>
        <v>0</v>
      </c>
      <c r="AD552" s="64">
        <f>IF(AQ552="7",BH552,0)</f>
        <v>0</v>
      </c>
      <c r="AE552" s="64">
        <f>IF(AQ552="7",BI552,0)</f>
        <v>0</v>
      </c>
      <c r="AF552" s="64">
        <f>IF(AQ552="2",BH552,0)</f>
        <v>0</v>
      </c>
      <c r="AG552" s="64">
        <f>IF(AQ552="2",BI552,0)</f>
        <v>0</v>
      </c>
      <c r="AH552" s="64">
        <f>IF(AQ552="0",BJ552,0)</f>
        <v>0</v>
      </c>
      <c r="AI552" s="39" t="s">
        <v>523</v>
      </c>
      <c r="AJ552" s="62">
        <f>IF(AN552=0,K552,0)</f>
        <v>0</v>
      </c>
      <c r="AK552" s="62">
        <f>IF(AN552=15,K552,0)</f>
        <v>0</v>
      </c>
      <c r="AL552" s="62">
        <f>IF(AN552=21,K552,0)</f>
        <v>0</v>
      </c>
      <c r="AN552" s="64">
        <v>21</v>
      </c>
      <c r="AO552" s="64">
        <f>H552*0</f>
        <v>0</v>
      </c>
      <c r="AP552" s="64">
        <f>H552*(1-0)</f>
        <v>0</v>
      </c>
      <c r="AQ552" s="65" t="s">
        <v>7</v>
      </c>
      <c r="AV552" s="64">
        <f>AW552+AX552</f>
        <v>0</v>
      </c>
      <c r="AW552" s="64">
        <f>G552*AO552</f>
        <v>0</v>
      </c>
      <c r="AX552" s="64">
        <f>G552*AP552</f>
        <v>0</v>
      </c>
      <c r="AY552" s="66" t="s">
        <v>1624</v>
      </c>
      <c r="AZ552" s="66" t="s">
        <v>1708</v>
      </c>
      <c r="BA552" s="39" t="s">
        <v>1720</v>
      </c>
      <c r="BC552" s="64">
        <f>AW552+AX552</f>
        <v>0</v>
      </c>
      <c r="BD552" s="64">
        <f>H552/(100-BE552)*100</f>
        <v>0</v>
      </c>
      <c r="BE552" s="64">
        <v>0</v>
      </c>
      <c r="BF552" s="64">
        <f>M552</f>
        <v>0</v>
      </c>
      <c r="BH552" s="62">
        <f>G552*AO552</f>
        <v>0</v>
      </c>
      <c r="BI552" s="62">
        <f>G552*AP552</f>
        <v>0</v>
      </c>
      <c r="BJ552" s="62">
        <f>G552*H552</f>
        <v>0</v>
      </c>
      <c r="BK552" s="62" t="s">
        <v>1725</v>
      </c>
      <c r="BL552" s="64">
        <v>63</v>
      </c>
    </row>
    <row r="553" spans="1:47" s="38" customFormat="1" ht="19.5" customHeight="1">
      <c r="A553" s="55"/>
      <c r="B553" s="56" t="s">
        <v>523</v>
      </c>
      <c r="C553" s="56" t="s">
        <v>101</v>
      </c>
      <c r="D553" s="140" t="s">
        <v>1068</v>
      </c>
      <c r="E553" s="141"/>
      <c r="F553" s="57" t="s">
        <v>6</v>
      </c>
      <c r="G553" s="57" t="s">
        <v>6</v>
      </c>
      <c r="H553" s="57" t="s">
        <v>6</v>
      </c>
      <c r="I553" s="58">
        <f>SUM(I554:I554)</f>
        <v>0</v>
      </c>
      <c r="J553" s="58">
        <f>SUM(J554:J554)</f>
        <v>0</v>
      </c>
      <c r="K553" s="58">
        <f>SUM(K554:K554)</f>
        <v>0</v>
      </c>
      <c r="L553" s="39"/>
      <c r="M553" s="58">
        <f>SUM(M554:M554)</f>
        <v>0</v>
      </c>
      <c r="N553" s="59"/>
      <c r="O553" s="54"/>
      <c r="AI553" s="39" t="s">
        <v>523</v>
      </c>
      <c r="AS553" s="58">
        <f>SUM(AJ554:AJ554)</f>
        <v>0</v>
      </c>
      <c r="AT553" s="58">
        <f>SUM(AK554:AK554)</f>
        <v>0</v>
      </c>
      <c r="AU553" s="58">
        <f>SUM(AL554:AL554)</f>
        <v>0</v>
      </c>
    </row>
    <row r="554" spans="1:64" s="38" customFormat="1" ht="19.5" customHeight="1">
      <c r="A554" s="60" t="s">
        <v>461</v>
      </c>
      <c r="B554" s="61" t="s">
        <v>523</v>
      </c>
      <c r="C554" s="61" t="s">
        <v>550</v>
      </c>
      <c r="D554" s="142" t="s">
        <v>1527</v>
      </c>
      <c r="E554" s="143"/>
      <c r="F554" s="61" t="s">
        <v>1582</v>
      </c>
      <c r="G554" s="62">
        <v>15.3</v>
      </c>
      <c r="H554" s="62">
        <v>0</v>
      </c>
      <c r="I554" s="62">
        <f>G554*AO554</f>
        <v>0</v>
      </c>
      <c r="J554" s="62">
        <f>G554*AP554</f>
        <v>0</v>
      </c>
      <c r="K554" s="62">
        <f>G554*H554</f>
        <v>0</v>
      </c>
      <c r="L554" s="62">
        <v>0</v>
      </c>
      <c r="M554" s="62">
        <f>G554*L554</f>
        <v>0</v>
      </c>
      <c r="N554" s="63" t="s">
        <v>1611</v>
      </c>
      <c r="O554" s="54"/>
      <c r="Z554" s="64">
        <f>IF(AQ554="5",BJ554,0)</f>
        <v>0</v>
      </c>
      <c r="AB554" s="64">
        <f>IF(AQ554="1",BH554,0)</f>
        <v>0</v>
      </c>
      <c r="AC554" s="64">
        <f>IF(AQ554="1",BI554,0)</f>
        <v>0</v>
      </c>
      <c r="AD554" s="64">
        <f>IF(AQ554="7",BH554,0)</f>
        <v>0</v>
      </c>
      <c r="AE554" s="64">
        <f>IF(AQ554="7",BI554,0)</f>
        <v>0</v>
      </c>
      <c r="AF554" s="64">
        <f>IF(AQ554="2",BH554,0)</f>
        <v>0</v>
      </c>
      <c r="AG554" s="64">
        <f>IF(AQ554="2",BI554,0)</f>
        <v>0</v>
      </c>
      <c r="AH554" s="64">
        <f>IF(AQ554="0",BJ554,0)</f>
        <v>0</v>
      </c>
      <c r="AI554" s="39" t="s">
        <v>523</v>
      </c>
      <c r="AJ554" s="62">
        <f>IF(AN554=0,K554,0)</f>
        <v>0</v>
      </c>
      <c r="AK554" s="62">
        <f>IF(AN554=15,K554,0)</f>
        <v>0</v>
      </c>
      <c r="AL554" s="62">
        <f>IF(AN554=21,K554,0)</f>
        <v>0</v>
      </c>
      <c r="AN554" s="64">
        <v>21</v>
      </c>
      <c r="AO554" s="64">
        <f>H554*0</f>
        <v>0</v>
      </c>
      <c r="AP554" s="64">
        <f>H554*(1-0)</f>
        <v>0</v>
      </c>
      <c r="AQ554" s="65" t="s">
        <v>7</v>
      </c>
      <c r="AV554" s="64">
        <f>AW554+AX554</f>
        <v>0</v>
      </c>
      <c r="AW554" s="64">
        <f>G554*AO554</f>
        <v>0</v>
      </c>
      <c r="AX554" s="64">
        <f>G554*AP554</f>
        <v>0</v>
      </c>
      <c r="AY554" s="66" t="s">
        <v>1627</v>
      </c>
      <c r="AZ554" s="66" t="s">
        <v>1709</v>
      </c>
      <c r="BA554" s="39" t="s">
        <v>1720</v>
      </c>
      <c r="BC554" s="64">
        <f>AW554+AX554</f>
        <v>0</v>
      </c>
      <c r="BD554" s="64">
        <f>H554/(100-BE554)*100</f>
        <v>0</v>
      </c>
      <c r="BE554" s="64">
        <v>0</v>
      </c>
      <c r="BF554" s="64">
        <f>M554</f>
        <v>0</v>
      </c>
      <c r="BH554" s="62">
        <f>G554*AO554</f>
        <v>0</v>
      </c>
      <c r="BI554" s="62">
        <f>G554*AP554</f>
        <v>0</v>
      </c>
      <c r="BJ554" s="62">
        <f>G554*H554</f>
        <v>0</v>
      </c>
      <c r="BK554" s="62" t="s">
        <v>1725</v>
      </c>
      <c r="BL554" s="64">
        <v>95</v>
      </c>
    </row>
    <row r="555" spans="1:47" s="38" customFormat="1" ht="19.5" customHeight="1">
      <c r="A555" s="55"/>
      <c r="B555" s="56" t="s">
        <v>523</v>
      </c>
      <c r="C555" s="56" t="s">
        <v>102</v>
      </c>
      <c r="D555" s="140" t="s">
        <v>1070</v>
      </c>
      <c r="E555" s="141"/>
      <c r="F555" s="57" t="s">
        <v>6</v>
      </c>
      <c r="G555" s="57" t="s">
        <v>6</v>
      </c>
      <c r="H555" s="57" t="s">
        <v>6</v>
      </c>
      <c r="I555" s="58">
        <f>SUM(I556:I561)</f>
        <v>0</v>
      </c>
      <c r="J555" s="58">
        <f>SUM(J556:J561)</f>
        <v>0</v>
      </c>
      <c r="K555" s="58">
        <f>SUM(K556:K561)</f>
        <v>0</v>
      </c>
      <c r="L555" s="39"/>
      <c r="M555" s="58">
        <f>SUM(M556:M561)</f>
        <v>0</v>
      </c>
      <c r="N555" s="59"/>
      <c r="O555" s="54"/>
      <c r="AI555" s="39" t="s">
        <v>523</v>
      </c>
      <c r="AS555" s="58">
        <f>SUM(AJ556:AJ561)</f>
        <v>0</v>
      </c>
      <c r="AT555" s="58">
        <f>SUM(AK556:AK561)</f>
        <v>0</v>
      </c>
      <c r="AU555" s="58">
        <f>SUM(AL556:AL561)</f>
        <v>0</v>
      </c>
    </row>
    <row r="556" spans="1:64" s="38" customFormat="1" ht="19.5" customHeight="1">
      <c r="A556" s="60" t="s">
        <v>462</v>
      </c>
      <c r="B556" s="61" t="s">
        <v>523</v>
      </c>
      <c r="C556" s="61" t="s">
        <v>982</v>
      </c>
      <c r="D556" s="142" t="s">
        <v>1528</v>
      </c>
      <c r="E556" s="143"/>
      <c r="F556" s="61" t="s">
        <v>1581</v>
      </c>
      <c r="G556" s="62">
        <v>1.25</v>
      </c>
      <c r="H556" s="62">
        <v>0</v>
      </c>
      <c r="I556" s="62">
        <f aca="true" t="shared" si="800" ref="I556:I561">G556*AO556</f>
        <v>0</v>
      </c>
      <c r="J556" s="62">
        <f aca="true" t="shared" si="801" ref="J556:J561">G556*AP556</f>
        <v>0</v>
      </c>
      <c r="K556" s="62">
        <f aca="true" t="shared" si="802" ref="K556:K561">G556*H556</f>
        <v>0</v>
      </c>
      <c r="L556" s="62">
        <v>0</v>
      </c>
      <c r="M556" s="62">
        <f aca="true" t="shared" si="803" ref="M556:M561">G556*L556</f>
        <v>0</v>
      </c>
      <c r="N556" s="63" t="s">
        <v>1611</v>
      </c>
      <c r="O556" s="54"/>
      <c r="Z556" s="64">
        <f aca="true" t="shared" si="804" ref="Z556:Z561">IF(AQ556="5",BJ556,0)</f>
        <v>0</v>
      </c>
      <c r="AB556" s="64">
        <f aca="true" t="shared" si="805" ref="AB556:AB561">IF(AQ556="1",BH556,0)</f>
        <v>0</v>
      </c>
      <c r="AC556" s="64">
        <f aca="true" t="shared" si="806" ref="AC556:AC561">IF(AQ556="1",BI556,0)</f>
        <v>0</v>
      </c>
      <c r="AD556" s="64">
        <f aca="true" t="shared" si="807" ref="AD556:AD561">IF(AQ556="7",BH556,0)</f>
        <v>0</v>
      </c>
      <c r="AE556" s="64">
        <f aca="true" t="shared" si="808" ref="AE556:AE561">IF(AQ556="7",BI556,0)</f>
        <v>0</v>
      </c>
      <c r="AF556" s="64">
        <f aca="true" t="shared" si="809" ref="AF556:AF561">IF(AQ556="2",BH556,0)</f>
        <v>0</v>
      </c>
      <c r="AG556" s="64">
        <f aca="true" t="shared" si="810" ref="AG556:AG561">IF(AQ556="2",BI556,0)</f>
        <v>0</v>
      </c>
      <c r="AH556" s="64">
        <f aca="true" t="shared" si="811" ref="AH556:AH561">IF(AQ556="0",BJ556,0)</f>
        <v>0</v>
      </c>
      <c r="AI556" s="39" t="s">
        <v>523</v>
      </c>
      <c r="AJ556" s="62">
        <f aca="true" t="shared" si="812" ref="AJ556:AJ561">IF(AN556=0,K556,0)</f>
        <v>0</v>
      </c>
      <c r="AK556" s="62">
        <f aca="true" t="shared" si="813" ref="AK556:AK561">IF(AN556=15,K556,0)</f>
        <v>0</v>
      </c>
      <c r="AL556" s="62">
        <f aca="true" t="shared" si="814" ref="AL556:AL561">IF(AN556=21,K556,0)</f>
        <v>0</v>
      </c>
      <c r="AN556" s="64">
        <v>21</v>
      </c>
      <c r="AO556" s="64">
        <f aca="true" t="shared" si="815" ref="AO556:AO561">H556*0</f>
        <v>0</v>
      </c>
      <c r="AP556" s="64">
        <f aca="true" t="shared" si="816" ref="AP556:AP561">H556*(1-0)</f>
        <v>0</v>
      </c>
      <c r="AQ556" s="65" t="s">
        <v>7</v>
      </c>
      <c r="AV556" s="64">
        <f aca="true" t="shared" si="817" ref="AV556:AV561">AW556+AX556</f>
        <v>0</v>
      </c>
      <c r="AW556" s="64">
        <f aca="true" t="shared" si="818" ref="AW556:AW561">G556*AO556</f>
        <v>0</v>
      </c>
      <c r="AX556" s="64">
        <f aca="true" t="shared" si="819" ref="AX556:AX561">G556*AP556</f>
        <v>0</v>
      </c>
      <c r="AY556" s="66" t="s">
        <v>1628</v>
      </c>
      <c r="AZ556" s="66" t="s">
        <v>1709</v>
      </c>
      <c r="BA556" s="39" t="s">
        <v>1720</v>
      </c>
      <c r="BC556" s="64">
        <f aca="true" t="shared" si="820" ref="BC556:BC561">AW556+AX556</f>
        <v>0</v>
      </c>
      <c r="BD556" s="64">
        <f aca="true" t="shared" si="821" ref="BD556:BD561">H556/(100-BE556)*100</f>
        <v>0</v>
      </c>
      <c r="BE556" s="64">
        <v>0</v>
      </c>
      <c r="BF556" s="64">
        <f aca="true" t="shared" si="822" ref="BF556:BF561">M556</f>
        <v>0</v>
      </c>
      <c r="BH556" s="62">
        <f aca="true" t="shared" si="823" ref="BH556:BH561">G556*AO556</f>
        <v>0</v>
      </c>
      <c r="BI556" s="62">
        <f aca="true" t="shared" si="824" ref="BI556:BI561">G556*AP556</f>
        <v>0</v>
      </c>
      <c r="BJ556" s="62">
        <f aca="true" t="shared" si="825" ref="BJ556:BJ561">G556*H556</f>
        <v>0</v>
      </c>
      <c r="BK556" s="62" t="s">
        <v>1725</v>
      </c>
      <c r="BL556" s="64">
        <v>96</v>
      </c>
    </row>
    <row r="557" spans="1:64" s="38" customFormat="1" ht="19.5" customHeight="1">
      <c r="A557" s="60" t="s">
        <v>463</v>
      </c>
      <c r="B557" s="61" t="s">
        <v>523</v>
      </c>
      <c r="C557" s="61" t="s">
        <v>983</v>
      </c>
      <c r="D557" s="142" t="s">
        <v>1529</v>
      </c>
      <c r="E557" s="143"/>
      <c r="F557" s="61" t="s">
        <v>1582</v>
      </c>
      <c r="G557" s="62">
        <v>5</v>
      </c>
      <c r="H557" s="62">
        <v>0</v>
      </c>
      <c r="I557" s="62">
        <f t="shared" si="800"/>
        <v>0</v>
      </c>
      <c r="J557" s="62">
        <f t="shared" si="801"/>
        <v>0</v>
      </c>
      <c r="K557" s="62">
        <f t="shared" si="802"/>
        <v>0</v>
      </c>
      <c r="L557" s="62">
        <v>0</v>
      </c>
      <c r="M557" s="62">
        <f t="shared" si="803"/>
        <v>0</v>
      </c>
      <c r="N557" s="63" t="s">
        <v>1611</v>
      </c>
      <c r="O557" s="54"/>
      <c r="Z557" s="64">
        <f t="shared" si="804"/>
        <v>0</v>
      </c>
      <c r="AB557" s="64">
        <f t="shared" si="805"/>
        <v>0</v>
      </c>
      <c r="AC557" s="64">
        <f t="shared" si="806"/>
        <v>0</v>
      </c>
      <c r="AD557" s="64">
        <f t="shared" si="807"/>
        <v>0</v>
      </c>
      <c r="AE557" s="64">
        <f t="shared" si="808"/>
        <v>0</v>
      </c>
      <c r="AF557" s="64">
        <f t="shared" si="809"/>
        <v>0</v>
      </c>
      <c r="AG557" s="64">
        <f t="shared" si="810"/>
        <v>0</v>
      </c>
      <c r="AH557" s="64">
        <f t="shared" si="811"/>
        <v>0</v>
      </c>
      <c r="AI557" s="39" t="s">
        <v>523</v>
      </c>
      <c r="AJ557" s="62">
        <f t="shared" si="812"/>
        <v>0</v>
      </c>
      <c r="AK557" s="62">
        <f t="shared" si="813"/>
        <v>0</v>
      </c>
      <c r="AL557" s="62">
        <f t="shared" si="814"/>
        <v>0</v>
      </c>
      <c r="AN557" s="64">
        <v>21</v>
      </c>
      <c r="AO557" s="64">
        <f t="shared" si="815"/>
        <v>0</v>
      </c>
      <c r="AP557" s="64">
        <f t="shared" si="816"/>
        <v>0</v>
      </c>
      <c r="AQ557" s="65" t="s">
        <v>7</v>
      </c>
      <c r="AV557" s="64">
        <f t="shared" si="817"/>
        <v>0</v>
      </c>
      <c r="AW557" s="64">
        <f t="shared" si="818"/>
        <v>0</v>
      </c>
      <c r="AX557" s="64">
        <f t="shared" si="819"/>
        <v>0</v>
      </c>
      <c r="AY557" s="66" t="s">
        <v>1628</v>
      </c>
      <c r="AZ557" s="66" t="s">
        <v>1709</v>
      </c>
      <c r="BA557" s="39" t="s">
        <v>1720</v>
      </c>
      <c r="BC557" s="64">
        <f t="shared" si="820"/>
        <v>0</v>
      </c>
      <c r="BD557" s="64">
        <f t="shared" si="821"/>
        <v>0</v>
      </c>
      <c r="BE557" s="64">
        <v>0</v>
      </c>
      <c r="BF557" s="64">
        <f t="shared" si="822"/>
        <v>0</v>
      </c>
      <c r="BH557" s="62">
        <f t="shared" si="823"/>
        <v>0</v>
      </c>
      <c r="BI557" s="62">
        <f t="shared" si="824"/>
        <v>0</v>
      </c>
      <c r="BJ557" s="62">
        <f t="shared" si="825"/>
        <v>0</v>
      </c>
      <c r="BK557" s="62" t="s">
        <v>1725</v>
      </c>
      <c r="BL557" s="64">
        <v>96</v>
      </c>
    </row>
    <row r="558" spans="1:64" s="38" customFormat="1" ht="19.5" customHeight="1">
      <c r="A558" s="60" t="s">
        <v>464</v>
      </c>
      <c r="B558" s="61" t="s">
        <v>523</v>
      </c>
      <c r="C558" s="61" t="s">
        <v>984</v>
      </c>
      <c r="D558" s="142" t="s">
        <v>1530</v>
      </c>
      <c r="E558" s="143"/>
      <c r="F558" s="61" t="s">
        <v>1582</v>
      </c>
      <c r="G558" s="62">
        <v>2</v>
      </c>
      <c r="H558" s="62">
        <v>0</v>
      </c>
      <c r="I558" s="62">
        <f t="shared" si="800"/>
        <v>0</v>
      </c>
      <c r="J558" s="62">
        <f t="shared" si="801"/>
        <v>0</v>
      </c>
      <c r="K558" s="62">
        <f t="shared" si="802"/>
        <v>0</v>
      </c>
      <c r="L558" s="62">
        <v>0</v>
      </c>
      <c r="M558" s="62">
        <f t="shared" si="803"/>
        <v>0</v>
      </c>
      <c r="N558" s="63" t="s">
        <v>1611</v>
      </c>
      <c r="O558" s="54"/>
      <c r="Z558" s="64">
        <f t="shared" si="804"/>
        <v>0</v>
      </c>
      <c r="AB558" s="64">
        <f t="shared" si="805"/>
        <v>0</v>
      </c>
      <c r="AC558" s="64">
        <f t="shared" si="806"/>
        <v>0</v>
      </c>
      <c r="AD558" s="64">
        <f t="shared" si="807"/>
        <v>0</v>
      </c>
      <c r="AE558" s="64">
        <f t="shared" si="808"/>
        <v>0</v>
      </c>
      <c r="AF558" s="64">
        <f t="shared" si="809"/>
        <v>0</v>
      </c>
      <c r="AG558" s="64">
        <f t="shared" si="810"/>
        <v>0</v>
      </c>
      <c r="AH558" s="64">
        <f t="shared" si="811"/>
        <v>0</v>
      </c>
      <c r="AI558" s="39" t="s">
        <v>523</v>
      </c>
      <c r="AJ558" s="62">
        <f t="shared" si="812"/>
        <v>0</v>
      </c>
      <c r="AK558" s="62">
        <f t="shared" si="813"/>
        <v>0</v>
      </c>
      <c r="AL558" s="62">
        <f t="shared" si="814"/>
        <v>0</v>
      </c>
      <c r="AN558" s="64">
        <v>21</v>
      </c>
      <c r="AO558" s="64">
        <f t="shared" si="815"/>
        <v>0</v>
      </c>
      <c r="AP558" s="64">
        <f t="shared" si="816"/>
        <v>0</v>
      </c>
      <c r="AQ558" s="65" t="s">
        <v>7</v>
      </c>
      <c r="AV558" s="64">
        <f t="shared" si="817"/>
        <v>0</v>
      </c>
      <c r="AW558" s="64">
        <f t="shared" si="818"/>
        <v>0</v>
      </c>
      <c r="AX558" s="64">
        <f t="shared" si="819"/>
        <v>0</v>
      </c>
      <c r="AY558" s="66" t="s">
        <v>1628</v>
      </c>
      <c r="AZ558" s="66" t="s">
        <v>1709</v>
      </c>
      <c r="BA558" s="39" t="s">
        <v>1720</v>
      </c>
      <c r="BC558" s="64">
        <f t="shared" si="820"/>
        <v>0</v>
      </c>
      <c r="BD558" s="64">
        <f t="shared" si="821"/>
        <v>0</v>
      </c>
      <c r="BE558" s="64">
        <v>0</v>
      </c>
      <c r="BF558" s="64">
        <f t="shared" si="822"/>
        <v>0</v>
      </c>
      <c r="BH558" s="62">
        <f t="shared" si="823"/>
        <v>0</v>
      </c>
      <c r="BI558" s="62">
        <f t="shared" si="824"/>
        <v>0</v>
      </c>
      <c r="BJ558" s="62">
        <f t="shared" si="825"/>
        <v>0</v>
      </c>
      <c r="BK558" s="62" t="s">
        <v>1725</v>
      </c>
      <c r="BL558" s="64">
        <v>96</v>
      </c>
    </row>
    <row r="559" spans="1:64" s="38" customFormat="1" ht="19.5" customHeight="1">
      <c r="A559" s="60" t="s">
        <v>465</v>
      </c>
      <c r="B559" s="61" t="s">
        <v>523</v>
      </c>
      <c r="C559" s="61" t="s">
        <v>985</v>
      </c>
      <c r="D559" s="142" t="s">
        <v>1531</v>
      </c>
      <c r="E559" s="143"/>
      <c r="F559" s="61" t="s">
        <v>1582</v>
      </c>
      <c r="G559" s="62">
        <v>5</v>
      </c>
      <c r="H559" s="62">
        <v>0</v>
      </c>
      <c r="I559" s="62">
        <f t="shared" si="800"/>
        <v>0</v>
      </c>
      <c r="J559" s="62">
        <f t="shared" si="801"/>
        <v>0</v>
      </c>
      <c r="K559" s="62">
        <f t="shared" si="802"/>
        <v>0</v>
      </c>
      <c r="L559" s="62">
        <v>0</v>
      </c>
      <c r="M559" s="62">
        <f t="shared" si="803"/>
        <v>0</v>
      </c>
      <c r="N559" s="63" t="s">
        <v>1611</v>
      </c>
      <c r="O559" s="54"/>
      <c r="Z559" s="64">
        <f t="shared" si="804"/>
        <v>0</v>
      </c>
      <c r="AB559" s="64">
        <f t="shared" si="805"/>
        <v>0</v>
      </c>
      <c r="AC559" s="64">
        <f t="shared" si="806"/>
        <v>0</v>
      </c>
      <c r="AD559" s="64">
        <f t="shared" si="807"/>
        <v>0</v>
      </c>
      <c r="AE559" s="64">
        <f t="shared" si="808"/>
        <v>0</v>
      </c>
      <c r="AF559" s="64">
        <f t="shared" si="809"/>
        <v>0</v>
      </c>
      <c r="AG559" s="64">
        <f t="shared" si="810"/>
        <v>0</v>
      </c>
      <c r="AH559" s="64">
        <f t="shared" si="811"/>
        <v>0</v>
      </c>
      <c r="AI559" s="39" t="s">
        <v>523</v>
      </c>
      <c r="AJ559" s="62">
        <f t="shared" si="812"/>
        <v>0</v>
      </c>
      <c r="AK559" s="62">
        <f t="shared" si="813"/>
        <v>0</v>
      </c>
      <c r="AL559" s="62">
        <f t="shared" si="814"/>
        <v>0</v>
      </c>
      <c r="AN559" s="64">
        <v>21</v>
      </c>
      <c r="AO559" s="64">
        <f t="shared" si="815"/>
        <v>0</v>
      </c>
      <c r="AP559" s="64">
        <f t="shared" si="816"/>
        <v>0</v>
      </c>
      <c r="AQ559" s="65" t="s">
        <v>7</v>
      </c>
      <c r="AV559" s="64">
        <f t="shared" si="817"/>
        <v>0</v>
      </c>
      <c r="AW559" s="64">
        <f t="shared" si="818"/>
        <v>0</v>
      </c>
      <c r="AX559" s="64">
        <f t="shared" si="819"/>
        <v>0</v>
      </c>
      <c r="AY559" s="66" t="s">
        <v>1628</v>
      </c>
      <c r="AZ559" s="66" t="s">
        <v>1709</v>
      </c>
      <c r="BA559" s="39" t="s">
        <v>1720</v>
      </c>
      <c r="BC559" s="64">
        <f t="shared" si="820"/>
        <v>0</v>
      </c>
      <c r="BD559" s="64">
        <f t="shared" si="821"/>
        <v>0</v>
      </c>
      <c r="BE559" s="64">
        <v>0</v>
      </c>
      <c r="BF559" s="64">
        <f t="shared" si="822"/>
        <v>0</v>
      </c>
      <c r="BH559" s="62">
        <f t="shared" si="823"/>
        <v>0</v>
      </c>
      <c r="BI559" s="62">
        <f t="shared" si="824"/>
        <v>0</v>
      </c>
      <c r="BJ559" s="62">
        <f t="shared" si="825"/>
        <v>0</v>
      </c>
      <c r="BK559" s="62" t="s">
        <v>1725</v>
      </c>
      <c r="BL559" s="64">
        <v>96</v>
      </c>
    </row>
    <row r="560" spans="1:64" s="38" customFormat="1" ht="19.5" customHeight="1">
      <c r="A560" s="60" t="s">
        <v>466</v>
      </c>
      <c r="B560" s="61" t="s">
        <v>523</v>
      </c>
      <c r="C560" s="61" t="s">
        <v>986</v>
      </c>
      <c r="D560" s="142" t="s">
        <v>1532</v>
      </c>
      <c r="E560" s="143"/>
      <c r="F560" s="61" t="s">
        <v>1582</v>
      </c>
      <c r="G560" s="62">
        <v>2.016</v>
      </c>
      <c r="H560" s="62">
        <v>0</v>
      </c>
      <c r="I560" s="62">
        <f t="shared" si="800"/>
        <v>0</v>
      </c>
      <c r="J560" s="62">
        <f t="shared" si="801"/>
        <v>0</v>
      </c>
      <c r="K560" s="62">
        <f t="shared" si="802"/>
        <v>0</v>
      </c>
      <c r="L560" s="62">
        <v>0</v>
      </c>
      <c r="M560" s="62">
        <f t="shared" si="803"/>
        <v>0</v>
      </c>
      <c r="N560" s="63" t="s">
        <v>1611</v>
      </c>
      <c r="O560" s="54"/>
      <c r="Z560" s="64">
        <f t="shared" si="804"/>
        <v>0</v>
      </c>
      <c r="AB560" s="64">
        <f t="shared" si="805"/>
        <v>0</v>
      </c>
      <c r="AC560" s="64">
        <f t="shared" si="806"/>
        <v>0</v>
      </c>
      <c r="AD560" s="64">
        <f t="shared" si="807"/>
        <v>0</v>
      </c>
      <c r="AE560" s="64">
        <f t="shared" si="808"/>
        <v>0</v>
      </c>
      <c r="AF560" s="64">
        <f t="shared" si="809"/>
        <v>0</v>
      </c>
      <c r="AG560" s="64">
        <f t="shared" si="810"/>
        <v>0</v>
      </c>
      <c r="AH560" s="64">
        <f t="shared" si="811"/>
        <v>0</v>
      </c>
      <c r="AI560" s="39" t="s">
        <v>523</v>
      </c>
      <c r="AJ560" s="62">
        <f t="shared" si="812"/>
        <v>0</v>
      </c>
      <c r="AK560" s="62">
        <f t="shared" si="813"/>
        <v>0</v>
      </c>
      <c r="AL560" s="62">
        <f t="shared" si="814"/>
        <v>0</v>
      </c>
      <c r="AN560" s="64">
        <v>21</v>
      </c>
      <c r="AO560" s="64">
        <f t="shared" si="815"/>
        <v>0</v>
      </c>
      <c r="AP560" s="64">
        <f t="shared" si="816"/>
        <v>0</v>
      </c>
      <c r="AQ560" s="65" t="s">
        <v>7</v>
      </c>
      <c r="AV560" s="64">
        <f t="shared" si="817"/>
        <v>0</v>
      </c>
      <c r="AW560" s="64">
        <f t="shared" si="818"/>
        <v>0</v>
      </c>
      <c r="AX560" s="64">
        <f t="shared" si="819"/>
        <v>0</v>
      </c>
      <c r="AY560" s="66" t="s">
        <v>1628</v>
      </c>
      <c r="AZ560" s="66" t="s">
        <v>1709</v>
      </c>
      <c r="BA560" s="39" t="s">
        <v>1720</v>
      </c>
      <c r="BC560" s="64">
        <f t="shared" si="820"/>
        <v>0</v>
      </c>
      <c r="BD560" s="64">
        <f t="shared" si="821"/>
        <v>0</v>
      </c>
      <c r="BE560" s="64">
        <v>0</v>
      </c>
      <c r="BF560" s="64">
        <f t="shared" si="822"/>
        <v>0</v>
      </c>
      <c r="BH560" s="62">
        <f t="shared" si="823"/>
        <v>0</v>
      </c>
      <c r="BI560" s="62">
        <f t="shared" si="824"/>
        <v>0</v>
      </c>
      <c r="BJ560" s="62">
        <f t="shared" si="825"/>
        <v>0</v>
      </c>
      <c r="BK560" s="62" t="s">
        <v>1725</v>
      </c>
      <c r="BL560" s="64">
        <v>96</v>
      </c>
    </row>
    <row r="561" spans="1:64" s="38" customFormat="1" ht="19.5" customHeight="1">
      <c r="A561" s="60" t="s">
        <v>467</v>
      </c>
      <c r="B561" s="61" t="s">
        <v>523</v>
      </c>
      <c r="C561" s="61" t="s">
        <v>987</v>
      </c>
      <c r="D561" s="142" t="s">
        <v>1533</v>
      </c>
      <c r="E561" s="143"/>
      <c r="F561" s="61" t="s">
        <v>1582</v>
      </c>
      <c r="G561" s="62">
        <v>1.763</v>
      </c>
      <c r="H561" s="62">
        <v>0</v>
      </c>
      <c r="I561" s="62">
        <f t="shared" si="800"/>
        <v>0</v>
      </c>
      <c r="J561" s="62">
        <f t="shared" si="801"/>
        <v>0</v>
      </c>
      <c r="K561" s="62">
        <f t="shared" si="802"/>
        <v>0</v>
      </c>
      <c r="L561" s="62">
        <v>0</v>
      </c>
      <c r="M561" s="62">
        <f t="shared" si="803"/>
        <v>0</v>
      </c>
      <c r="N561" s="63" t="s">
        <v>1611</v>
      </c>
      <c r="O561" s="54"/>
      <c r="Z561" s="64">
        <f t="shared" si="804"/>
        <v>0</v>
      </c>
      <c r="AB561" s="64">
        <f t="shared" si="805"/>
        <v>0</v>
      </c>
      <c r="AC561" s="64">
        <f t="shared" si="806"/>
        <v>0</v>
      </c>
      <c r="AD561" s="64">
        <f t="shared" si="807"/>
        <v>0</v>
      </c>
      <c r="AE561" s="64">
        <f t="shared" si="808"/>
        <v>0</v>
      </c>
      <c r="AF561" s="64">
        <f t="shared" si="809"/>
        <v>0</v>
      </c>
      <c r="AG561" s="64">
        <f t="shared" si="810"/>
        <v>0</v>
      </c>
      <c r="AH561" s="64">
        <f t="shared" si="811"/>
        <v>0</v>
      </c>
      <c r="AI561" s="39" t="s">
        <v>523</v>
      </c>
      <c r="AJ561" s="62">
        <f t="shared" si="812"/>
        <v>0</v>
      </c>
      <c r="AK561" s="62">
        <f t="shared" si="813"/>
        <v>0</v>
      </c>
      <c r="AL561" s="62">
        <f t="shared" si="814"/>
        <v>0</v>
      </c>
      <c r="AN561" s="64">
        <v>21</v>
      </c>
      <c r="AO561" s="64">
        <f t="shared" si="815"/>
        <v>0</v>
      </c>
      <c r="AP561" s="64">
        <f t="shared" si="816"/>
        <v>0</v>
      </c>
      <c r="AQ561" s="65" t="s">
        <v>7</v>
      </c>
      <c r="AV561" s="64">
        <f t="shared" si="817"/>
        <v>0</v>
      </c>
      <c r="AW561" s="64">
        <f t="shared" si="818"/>
        <v>0</v>
      </c>
      <c r="AX561" s="64">
        <f t="shared" si="819"/>
        <v>0</v>
      </c>
      <c r="AY561" s="66" t="s">
        <v>1628</v>
      </c>
      <c r="AZ561" s="66" t="s">
        <v>1709</v>
      </c>
      <c r="BA561" s="39" t="s">
        <v>1720</v>
      </c>
      <c r="BC561" s="64">
        <f t="shared" si="820"/>
        <v>0</v>
      </c>
      <c r="BD561" s="64">
        <f t="shared" si="821"/>
        <v>0</v>
      </c>
      <c r="BE561" s="64">
        <v>0</v>
      </c>
      <c r="BF561" s="64">
        <f t="shared" si="822"/>
        <v>0</v>
      </c>
      <c r="BH561" s="62">
        <f t="shared" si="823"/>
        <v>0</v>
      </c>
      <c r="BI561" s="62">
        <f t="shared" si="824"/>
        <v>0</v>
      </c>
      <c r="BJ561" s="62">
        <f t="shared" si="825"/>
        <v>0</v>
      </c>
      <c r="BK561" s="62" t="s">
        <v>1725</v>
      </c>
      <c r="BL561" s="64">
        <v>96</v>
      </c>
    </row>
    <row r="562" spans="1:47" s="38" customFormat="1" ht="19.5" customHeight="1">
      <c r="A562" s="55"/>
      <c r="B562" s="56" t="s">
        <v>523</v>
      </c>
      <c r="C562" s="56" t="s">
        <v>103</v>
      </c>
      <c r="D562" s="140" t="s">
        <v>1082</v>
      </c>
      <c r="E562" s="141"/>
      <c r="F562" s="57" t="s">
        <v>6</v>
      </c>
      <c r="G562" s="57" t="s">
        <v>6</v>
      </c>
      <c r="H562" s="57" t="s">
        <v>6</v>
      </c>
      <c r="I562" s="58">
        <f>SUM(I563:I564)</f>
        <v>0</v>
      </c>
      <c r="J562" s="58">
        <f>SUM(J563:J564)</f>
        <v>0</v>
      </c>
      <c r="K562" s="58">
        <f>SUM(K563:K564)</f>
        <v>0</v>
      </c>
      <c r="L562" s="39"/>
      <c r="M562" s="58">
        <f>SUM(M563:M564)</f>
        <v>0</v>
      </c>
      <c r="N562" s="59"/>
      <c r="O562" s="54"/>
      <c r="AI562" s="39" t="s">
        <v>523</v>
      </c>
      <c r="AS562" s="58">
        <f>SUM(AJ563:AJ564)</f>
        <v>0</v>
      </c>
      <c r="AT562" s="58">
        <f>SUM(AK563:AK564)</f>
        <v>0</v>
      </c>
      <c r="AU562" s="58">
        <f>SUM(AL563:AL564)</f>
        <v>0</v>
      </c>
    </row>
    <row r="563" spans="1:64" s="38" customFormat="1" ht="19.5" customHeight="1">
      <c r="A563" s="60" t="s">
        <v>468</v>
      </c>
      <c r="B563" s="61" t="s">
        <v>523</v>
      </c>
      <c r="C563" s="61" t="s">
        <v>988</v>
      </c>
      <c r="D563" s="142" t="s">
        <v>1534</v>
      </c>
      <c r="E563" s="143"/>
      <c r="F563" s="61" t="s">
        <v>1581</v>
      </c>
      <c r="G563" s="62">
        <v>0.6</v>
      </c>
      <c r="H563" s="62">
        <v>0</v>
      </c>
      <c r="I563" s="62">
        <f>G563*AO563</f>
        <v>0</v>
      </c>
      <c r="J563" s="62">
        <f>G563*AP563</f>
        <v>0</v>
      </c>
      <c r="K563" s="62">
        <f>G563*H563</f>
        <v>0</v>
      </c>
      <c r="L563" s="62">
        <v>0</v>
      </c>
      <c r="M563" s="62">
        <f>G563*L563</f>
        <v>0</v>
      </c>
      <c r="N563" s="63" t="s">
        <v>1611</v>
      </c>
      <c r="O563" s="54"/>
      <c r="Z563" s="64">
        <f>IF(AQ563="5",BJ563,0)</f>
        <v>0</v>
      </c>
      <c r="AB563" s="64">
        <f>IF(AQ563="1",BH563,0)</f>
        <v>0</v>
      </c>
      <c r="AC563" s="64">
        <f>IF(AQ563="1",BI563,0)</f>
        <v>0</v>
      </c>
      <c r="AD563" s="64">
        <f>IF(AQ563="7",BH563,0)</f>
        <v>0</v>
      </c>
      <c r="AE563" s="64">
        <f>IF(AQ563="7",BI563,0)</f>
        <v>0</v>
      </c>
      <c r="AF563" s="64">
        <f>IF(AQ563="2",BH563,0)</f>
        <v>0</v>
      </c>
      <c r="AG563" s="64">
        <f>IF(AQ563="2",BI563,0)</f>
        <v>0</v>
      </c>
      <c r="AH563" s="64">
        <f>IF(AQ563="0",BJ563,0)</f>
        <v>0</v>
      </c>
      <c r="AI563" s="39" t="s">
        <v>523</v>
      </c>
      <c r="AJ563" s="62">
        <f>IF(AN563=0,K563,0)</f>
        <v>0</v>
      </c>
      <c r="AK563" s="62">
        <f>IF(AN563=15,K563,0)</f>
        <v>0</v>
      </c>
      <c r="AL563" s="62">
        <f>IF(AN563=21,K563,0)</f>
        <v>0</v>
      </c>
      <c r="AN563" s="64">
        <v>21</v>
      </c>
      <c r="AO563" s="64">
        <f>H563*0</f>
        <v>0</v>
      </c>
      <c r="AP563" s="64">
        <f>H563*(1-0)</f>
        <v>0</v>
      </c>
      <c r="AQ563" s="65" t="s">
        <v>7</v>
      </c>
      <c r="AV563" s="64">
        <f>AW563+AX563</f>
        <v>0</v>
      </c>
      <c r="AW563" s="64">
        <f>G563*AO563</f>
        <v>0</v>
      </c>
      <c r="AX563" s="64">
        <f>G563*AP563</f>
        <v>0</v>
      </c>
      <c r="AY563" s="66" t="s">
        <v>1629</v>
      </c>
      <c r="AZ563" s="66" t="s">
        <v>1709</v>
      </c>
      <c r="BA563" s="39" t="s">
        <v>1720</v>
      </c>
      <c r="BC563" s="64">
        <f>AW563+AX563</f>
        <v>0</v>
      </c>
      <c r="BD563" s="64">
        <f>H563/(100-BE563)*100</f>
        <v>0</v>
      </c>
      <c r="BE563" s="64">
        <v>0</v>
      </c>
      <c r="BF563" s="64">
        <f>M563</f>
        <v>0</v>
      </c>
      <c r="BH563" s="62">
        <f>G563*AO563</f>
        <v>0</v>
      </c>
      <c r="BI563" s="62">
        <f>G563*AP563</f>
        <v>0</v>
      </c>
      <c r="BJ563" s="62">
        <f>G563*H563</f>
        <v>0</v>
      </c>
      <c r="BK563" s="62" t="s">
        <v>1725</v>
      </c>
      <c r="BL563" s="64">
        <v>97</v>
      </c>
    </row>
    <row r="564" spans="1:64" s="38" customFormat="1" ht="19.5" customHeight="1">
      <c r="A564" s="60" t="s">
        <v>469</v>
      </c>
      <c r="B564" s="61" t="s">
        <v>523</v>
      </c>
      <c r="C564" s="61" t="s">
        <v>989</v>
      </c>
      <c r="D564" s="142" t="s">
        <v>1535</v>
      </c>
      <c r="E564" s="143"/>
      <c r="F564" s="61" t="s">
        <v>1584</v>
      </c>
      <c r="G564" s="62">
        <v>5</v>
      </c>
      <c r="H564" s="62">
        <v>0</v>
      </c>
      <c r="I564" s="62">
        <f>G564*AO564</f>
        <v>0</v>
      </c>
      <c r="J564" s="62">
        <f>G564*AP564</f>
        <v>0</v>
      </c>
      <c r="K564" s="62">
        <f>G564*H564</f>
        <v>0</v>
      </c>
      <c r="L564" s="62">
        <v>0</v>
      </c>
      <c r="M564" s="62">
        <f>G564*L564</f>
        <v>0</v>
      </c>
      <c r="N564" s="63" t="s">
        <v>1611</v>
      </c>
      <c r="O564" s="54"/>
      <c r="Z564" s="64">
        <f>IF(AQ564="5",BJ564,0)</f>
        <v>0</v>
      </c>
      <c r="AB564" s="64">
        <f>IF(AQ564="1",BH564,0)</f>
        <v>0</v>
      </c>
      <c r="AC564" s="64">
        <f>IF(AQ564="1",BI564,0)</f>
        <v>0</v>
      </c>
      <c r="AD564" s="64">
        <f>IF(AQ564="7",BH564,0)</f>
        <v>0</v>
      </c>
      <c r="AE564" s="64">
        <f>IF(AQ564="7",BI564,0)</f>
        <v>0</v>
      </c>
      <c r="AF564" s="64">
        <f>IF(AQ564="2",BH564,0)</f>
        <v>0</v>
      </c>
      <c r="AG564" s="64">
        <f>IF(AQ564="2",BI564,0)</f>
        <v>0</v>
      </c>
      <c r="AH564" s="64">
        <f>IF(AQ564="0",BJ564,0)</f>
        <v>0</v>
      </c>
      <c r="AI564" s="39" t="s">
        <v>523</v>
      </c>
      <c r="AJ564" s="62">
        <f>IF(AN564=0,K564,0)</f>
        <v>0</v>
      </c>
      <c r="AK564" s="62">
        <f>IF(AN564=15,K564,0)</f>
        <v>0</v>
      </c>
      <c r="AL564" s="62">
        <f>IF(AN564=21,K564,0)</f>
        <v>0</v>
      </c>
      <c r="AN564" s="64">
        <v>21</v>
      </c>
      <c r="AO564" s="64">
        <f>H564*0</f>
        <v>0</v>
      </c>
      <c r="AP564" s="64">
        <f>H564*(1-0)</f>
        <v>0</v>
      </c>
      <c r="AQ564" s="65" t="s">
        <v>7</v>
      </c>
      <c r="AV564" s="64">
        <f>AW564+AX564</f>
        <v>0</v>
      </c>
      <c r="AW564" s="64">
        <f>G564*AO564</f>
        <v>0</v>
      </c>
      <c r="AX564" s="64">
        <f>G564*AP564</f>
        <v>0</v>
      </c>
      <c r="AY564" s="66" t="s">
        <v>1629</v>
      </c>
      <c r="AZ564" s="66" t="s">
        <v>1709</v>
      </c>
      <c r="BA564" s="39" t="s">
        <v>1720</v>
      </c>
      <c r="BC564" s="64">
        <f>AW564+AX564</f>
        <v>0</v>
      </c>
      <c r="BD564" s="64">
        <f>H564/(100-BE564)*100</f>
        <v>0</v>
      </c>
      <c r="BE564" s="64">
        <v>0</v>
      </c>
      <c r="BF564" s="64">
        <f>M564</f>
        <v>0</v>
      </c>
      <c r="BH564" s="62">
        <f>G564*AO564</f>
        <v>0</v>
      </c>
      <c r="BI564" s="62">
        <f>G564*AP564</f>
        <v>0</v>
      </c>
      <c r="BJ564" s="62">
        <f>G564*H564</f>
        <v>0</v>
      </c>
      <c r="BK564" s="62" t="s">
        <v>1725</v>
      </c>
      <c r="BL564" s="64">
        <v>97</v>
      </c>
    </row>
    <row r="565" spans="1:47" s="38" customFormat="1" ht="19.5" customHeight="1">
      <c r="A565" s="55"/>
      <c r="B565" s="56" t="s">
        <v>523</v>
      </c>
      <c r="C565" s="56" t="s">
        <v>105</v>
      </c>
      <c r="D565" s="140" t="s">
        <v>1086</v>
      </c>
      <c r="E565" s="141"/>
      <c r="F565" s="57" t="s">
        <v>6</v>
      </c>
      <c r="G565" s="57" t="s">
        <v>6</v>
      </c>
      <c r="H565" s="57" t="s">
        <v>6</v>
      </c>
      <c r="I565" s="58">
        <f>SUM(I566:I569)</f>
        <v>0</v>
      </c>
      <c r="J565" s="58">
        <f>SUM(J566:J569)</f>
        <v>0</v>
      </c>
      <c r="K565" s="58">
        <f>SUM(K566:K569)</f>
        <v>0</v>
      </c>
      <c r="L565" s="39"/>
      <c r="M565" s="58">
        <f>SUM(M566:M569)</f>
        <v>0</v>
      </c>
      <c r="N565" s="59"/>
      <c r="O565" s="54"/>
      <c r="AI565" s="39" t="s">
        <v>523</v>
      </c>
      <c r="AS565" s="58">
        <f>SUM(AJ566:AJ569)</f>
        <v>0</v>
      </c>
      <c r="AT565" s="58">
        <f>SUM(AK566:AK569)</f>
        <v>0</v>
      </c>
      <c r="AU565" s="58">
        <f>SUM(AL566:AL569)</f>
        <v>0</v>
      </c>
    </row>
    <row r="566" spans="1:64" s="38" customFormat="1" ht="19.5" customHeight="1">
      <c r="A566" s="60" t="s">
        <v>470</v>
      </c>
      <c r="B566" s="61" t="s">
        <v>523</v>
      </c>
      <c r="C566" s="61" t="s">
        <v>990</v>
      </c>
      <c r="D566" s="142" t="s">
        <v>1536</v>
      </c>
      <c r="E566" s="143"/>
      <c r="F566" s="61" t="s">
        <v>1586</v>
      </c>
      <c r="G566" s="62">
        <v>4.85</v>
      </c>
      <c r="H566" s="62">
        <v>0</v>
      </c>
      <c r="I566" s="62">
        <f>G566*AO566</f>
        <v>0</v>
      </c>
      <c r="J566" s="62">
        <f>G566*AP566</f>
        <v>0</v>
      </c>
      <c r="K566" s="62">
        <f>G566*H566</f>
        <v>0</v>
      </c>
      <c r="L566" s="62">
        <v>0</v>
      </c>
      <c r="M566" s="62">
        <f>G566*L566</f>
        <v>0</v>
      </c>
      <c r="N566" s="63" t="s">
        <v>1611</v>
      </c>
      <c r="O566" s="54"/>
      <c r="Z566" s="64">
        <f>IF(AQ566="5",BJ566,0)</f>
        <v>0</v>
      </c>
      <c r="AB566" s="64">
        <f>IF(AQ566="1",BH566,0)</f>
        <v>0</v>
      </c>
      <c r="AC566" s="64">
        <f>IF(AQ566="1",BI566,0)</f>
        <v>0</v>
      </c>
      <c r="AD566" s="64">
        <f>IF(AQ566="7",BH566,0)</f>
        <v>0</v>
      </c>
      <c r="AE566" s="64">
        <f>IF(AQ566="7",BI566,0)</f>
        <v>0</v>
      </c>
      <c r="AF566" s="64">
        <f>IF(AQ566="2",BH566,0)</f>
        <v>0</v>
      </c>
      <c r="AG566" s="64">
        <f>IF(AQ566="2",BI566,0)</f>
        <v>0</v>
      </c>
      <c r="AH566" s="64">
        <f>IF(AQ566="0",BJ566,0)</f>
        <v>0</v>
      </c>
      <c r="AI566" s="39" t="s">
        <v>523</v>
      </c>
      <c r="AJ566" s="62">
        <f>IF(AN566=0,K566,0)</f>
        <v>0</v>
      </c>
      <c r="AK566" s="62">
        <f>IF(AN566=15,K566,0)</f>
        <v>0</v>
      </c>
      <c r="AL566" s="62">
        <f>IF(AN566=21,K566,0)</f>
        <v>0</v>
      </c>
      <c r="AN566" s="64">
        <v>21</v>
      </c>
      <c r="AO566" s="64">
        <f>H566*0</f>
        <v>0</v>
      </c>
      <c r="AP566" s="64">
        <f>H566*(1-0)</f>
        <v>0</v>
      </c>
      <c r="AQ566" s="65" t="s">
        <v>7</v>
      </c>
      <c r="AV566" s="64">
        <f>AW566+AX566</f>
        <v>0</v>
      </c>
      <c r="AW566" s="64">
        <f>G566*AO566</f>
        <v>0</v>
      </c>
      <c r="AX566" s="64">
        <f>G566*AP566</f>
        <v>0</v>
      </c>
      <c r="AY566" s="66" t="s">
        <v>1630</v>
      </c>
      <c r="AZ566" s="66" t="s">
        <v>1709</v>
      </c>
      <c r="BA566" s="39" t="s">
        <v>1720</v>
      </c>
      <c r="BC566" s="64">
        <f>AW566+AX566</f>
        <v>0</v>
      </c>
      <c r="BD566" s="64">
        <f>H566/(100-BE566)*100</f>
        <v>0</v>
      </c>
      <c r="BE566" s="64">
        <v>0</v>
      </c>
      <c r="BF566" s="64">
        <f>M566</f>
        <v>0</v>
      </c>
      <c r="BH566" s="62">
        <f>G566*AO566</f>
        <v>0</v>
      </c>
      <c r="BI566" s="62">
        <f>G566*AP566</f>
        <v>0</v>
      </c>
      <c r="BJ566" s="62">
        <f>G566*H566</f>
        <v>0</v>
      </c>
      <c r="BK566" s="62" t="s">
        <v>1725</v>
      </c>
      <c r="BL566" s="64">
        <v>99</v>
      </c>
    </row>
    <row r="567" spans="1:64" s="38" customFormat="1" ht="19.5" customHeight="1">
      <c r="A567" s="60" t="s">
        <v>471</v>
      </c>
      <c r="B567" s="61" t="s">
        <v>523</v>
      </c>
      <c r="C567" s="61" t="s">
        <v>991</v>
      </c>
      <c r="D567" s="142" t="s">
        <v>1537</v>
      </c>
      <c r="E567" s="143"/>
      <c r="F567" s="61" t="s">
        <v>1586</v>
      </c>
      <c r="G567" s="62">
        <v>4.85</v>
      </c>
      <c r="H567" s="62">
        <v>0</v>
      </c>
      <c r="I567" s="62">
        <f>G567*AO567</f>
        <v>0</v>
      </c>
      <c r="J567" s="62">
        <f>G567*AP567</f>
        <v>0</v>
      </c>
      <c r="K567" s="62">
        <f>G567*H567</f>
        <v>0</v>
      </c>
      <c r="L567" s="62">
        <v>0</v>
      </c>
      <c r="M567" s="62">
        <f>G567*L567</f>
        <v>0</v>
      </c>
      <c r="N567" s="63" t="s">
        <v>1611</v>
      </c>
      <c r="O567" s="54"/>
      <c r="Z567" s="64">
        <f>IF(AQ567="5",BJ567,0)</f>
        <v>0</v>
      </c>
      <c r="AB567" s="64">
        <f>IF(AQ567="1",BH567,0)</f>
        <v>0</v>
      </c>
      <c r="AC567" s="64">
        <f>IF(AQ567="1",BI567,0)</f>
        <v>0</v>
      </c>
      <c r="AD567" s="64">
        <f>IF(AQ567="7",BH567,0)</f>
        <v>0</v>
      </c>
      <c r="AE567" s="64">
        <f>IF(AQ567="7",BI567,0)</f>
        <v>0</v>
      </c>
      <c r="AF567" s="64">
        <f>IF(AQ567="2",BH567,0)</f>
        <v>0</v>
      </c>
      <c r="AG567" s="64">
        <f>IF(AQ567="2",BI567,0)</f>
        <v>0</v>
      </c>
      <c r="AH567" s="64">
        <f>IF(AQ567="0",BJ567,0)</f>
        <v>0</v>
      </c>
      <c r="AI567" s="39" t="s">
        <v>523</v>
      </c>
      <c r="AJ567" s="62">
        <f>IF(AN567=0,K567,0)</f>
        <v>0</v>
      </c>
      <c r="AK567" s="62">
        <f>IF(AN567=15,K567,0)</f>
        <v>0</v>
      </c>
      <c r="AL567" s="62">
        <f>IF(AN567=21,K567,0)</f>
        <v>0</v>
      </c>
      <c r="AN567" s="64">
        <v>21</v>
      </c>
      <c r="AO567" s="64">
        <f>H567*0</f>
        <v>0</v>
      </c>
      <c r="AP567" s="64">
        <f>H567*(1-0)</f>
        <v>0</v>
      </c>
      <c r="AQ567" s="65" t="s">
        <v>7</v>
      </c>
      <c r="AV567" s="64">
        <f>AW567+AX567</f>
        <v>0</v>
      </c>
      <c r="AW567" s="64">
        <f>G567*AO567</f>
        <v>0</v>
      </c>
      <c r="AX567" s="64">
        <f>G567*AP567</f>
        <v>0</v>
      </c>
      <c r="AY567" s="66" t="s">
        <v>1630</v>
      </c>
      <c r="AZ567" s="66" t="s">
        <v>1709</v>
      </c>
      <c r="BA567" s="39" t="s">
        <v>1720</v>
      </c>
      <c r="BC567" s="64">
        <f>AW567+AX567</f>
        <v>0</v>
      </c>
      <c r="BD567" s="64">
        <f>H567/(100-BE567)*100</f>
        <v>0</v>
      </c>
      <c r="BE567" s="64">
        <v>0</v>
      </c>
      <c r="BF567" s="64">
        <f>M567</f>
        <v>0</v>
      </c>
      <c r="BH567" s="62">
        <f>G567*AO567</f>
        <v>0</v>
      </c>
      <c r="BI567" s="62">
        <f>G567*AP567</f>
        <v>0</v>
      </c>
      <c r="BJ567" s="62">
        <f>G567*H567</f>
        <v>0</v>
      </c>
      <c r="BK567" s="62" t="s">
        <v>1725</v>
      </c>
      <c r="BL567" s="64">
        <v>99</v>
      </c>
    </row>
    <row r="568" spans="1:64" s="38" customFormat="1" ht="19.5" customHeight="1">
      <c r="A568" s="60" t="s">
        <v>472</v>
      </c>
      <c r="B568" s="61" t="s">
        <v>523</v>
      </c>
      <c r="C568" s="61" t="s">
        <v>566</v>
      </c>
      <c r="D568" s="142" t="s">
        <v>1088</v>
      </c>
      <c r="E568" s="143"/>
      <c r="F568" s="61" t="s">
        <v>1586</v>
      </c>
      <c r="G568" s="62">
        <v>43.65</v>
      </c>
      <c r="H568" s="62">
        <v>0</v>
      </c>
      <c r="I568" s="62">
        <f>G568*AO568</f>
        <v>0</v>
      </c>
      <c r="J568" s="62">
        <f>G568*AP568</f>
        <v>0</v>
      </c>
      <c r="K568" s="62">
        <f>G568*H568</f>
        <v>0</v>
      </c>
      <c r="L568" s="62">
        <v>0</v>
      </c>
      <c r="M568" s="62">
        <f>G568*L568</f>
        <v>0</v>
      </c>
      <c r="N568" s="63" t="s">
        <v>1611</v>
      </c>
      <c r="O568" s="54"/>
      <c r="Z568" s="64">
        <f>IF(AQ568="5",BJ568,0)</f>
        <v>0</v>
      </c>
      <c r="AB568" s="64">
        <f>IF(AQ568="1",BH568,0)</f>
        <v>0</v>
      </c>
      <c r="AC568" s="64">
        <f>IF(AQ568="1",BI568,0)</f>
        <v>0</v>
      </c>
      <c r="AD568" s="64">
        <f>IF(AQ568="7",BH568,0)</f>
        <v>0</v>
      </c>
      <c r="AE568" s="64">
        <f>IF(AQ568="7",BI568,0)</f>
        <v>0</v>
      </c>
      <c r="AF568" s="64">
        <f>IF(AQ568="2",BH568,0)</f>
        <v>0</v>
      </c>
      <c r="AG568" s="64">
        <f>IF(AQ568="2",BI568,0)</f>
        <v>0</v>
      </c>
      <c r="AH568" s="64">
        <f>IF(AQ568="0",BJ568,0)</f>
        <v>0</v>
      </c>
      <c r="AI568" s="39" t="s">
        <v>523</v>
      </c>
      <c r="AJ568" s="62">
        <f>IF(AN568=0,K568,0)</f>
        <v>0</v>
      </c>
      <c r="AK568" s="62">
        <f>IF(AN568=15,K568,0)</f>
        <v>0</v>
      </c>
      <c r="AL568" s="62">
        <f>IF(AN568=21,K568,0)</f>
        <v>0</v>
      </c>
      <c r="AN568" s="64">
        <v>21</v>
      </c>
      <c r="AO568" s="64">
        <f>H568*0</f>
        <v>0</v>
      </c>
      <c r="AP568" s="64">
        <f>H568*(1-0)</f>
        <v>0</v>
      </c>
      <c r="AQ568" s="65" t="s">
        <v>7</v>
      </c>
      <c r="AV568" s="64">
        <f>AW568+AX568</f>
        <v>0</v>
      </c>
      <c r="AW568" s="64">
        <f>G568*AO568</f>
        <v>0</v>
      </c>
      <c r="AX568" s="64">
        <f>G568*AP568</f>
        <v>0</v>
      </c>
      <c r="AY568" s="66" t="s">
        <v>1630</v>
      </c>
      <c r="AZ568" s="66" t="s">
        <v>1709</v>
      </c>
      <c r="BA568" s="39" t="s">
        <v>1720</v>
      </c>
      <c r="BC568" s="64">
        <f>AW568+AX568</f>
        <v>0</v>
      </c>
      <c r="BD568" s="64">
        <f>H568/(100-BE568)*100</f>
        <v>0</v>
      </c>
      <c r="BE568" s="64">
        <v>0</v>
      </c>
      <c r="BF568" s="64">
        <f>M568</f>
        <v>0</v>
      </c>
      <c r="BH568" s="62">
        <f>G568*AO568</f>
        <v>0</v>
      </c>
      <c r="BI568" s="62">
        <f>G568*AP568</f>
        <v>0</v>
      </c>
      <c r="BJ568" s="62">
        <f>G568*H568</f>
        <v>0</v>
      </c>
      <c r="BK568" s="62" t="s">
        <v>1725</v>
      </c>
      <c r="BL568" s="64">
        <v>99</v>
      </c>
    </row>
    <row r="569" spans="1:64" s="38" customFormat="1" ht="19.5" customHeight="1">
      <c r="A569" s="60" t="s">
        <v>473</v>
      </c>
      <c r="B569" s="61" t="s">
        <v>523</v>
      </c>
      <c r="C569" s="61" t="s">
        <v>992</v>
      </c>
      <c r="D569" s="142" t="s">
        <v>1538</v>
      </c>
      <c r="E569" s="143"/>
      <c r="F569" s="61" t="s">
        <v>1586</v>
      </c>
      <c r="G569" s="62">
        <v>4.85</v>
      </c>
      <c r="H569" s="62">
        <v>0</v>
      </c>
      <c r="I569" s="62">
        <f>G569*AO569</f>
        <v>0</v>
      </c>
      <c r="J569" s="62">
        <f>G569*AP569</f>
        <v>0</v>
      </c>
      <c r="K569" s="62">
        <f>G569*H569</f>
        <v>0</v>
      </c>
      <c r="L569" s="62">
        <v>0</v>
      </c>
      <c r="M569" s="62">
        <f>G569*L569</f>
        <v>0</v>
      </c>
      <c r="N569" s="63" t="s">
        <v>1611</v>
      </c>
      <c r="O569" s="54"/>
      <c r="Z569" s="64">
        <f>IF(AQ569="5",BJ569,0)</f>
        <v>0</v>
      </c>
      <c r="AB569" s="64">
        <f>IF(AQ569="1",BH569,0)</f>
        <v>0</v>
      </c>
      <c r="AC569" s="64">
        <f>IF(AQ569="1",BI569,0)</f>
        <v>0</v>
      </c>
      <c r="AD569" s="64">
        <f>IF(AQ569="7",BH569,0)</f>
        <v>0</v>
      </c>
      <c r="AE569" s="64">
        <f>IF(AQ569="7",BI569,0)</f>
        <v>0</v>
      </c>
      <c r="AF569" s="64">
        <f>IF(AQ569="2",BH569,0)</f>
        <v>0</v>
      </c>
      <c r="AG569" s="64">
        <f>IF(AQ569="2",BI569,0)</f>
        <v>0</v>
      </c>
      <c r="AH569" s="64">
        <f>IF(AQ569="0",BJ569,0)</f>
        <v>0</v>
      </c>
      <c r="AI569" s="39" t="s">
        <v>523</v>
      </c>
      <c r="AJ569" s="62">
        <f>IF(AN569=0,K569,0)</f>
        <v>0</v>
      </c>
      <c r="AK569" s="62">
        <f>IF(AN569=15,K569,0)</f>
        <v>0</v>
      </c>
      <c r="AL569" s="62">
        <f>IF(AN569=21,K569,0)</f>
        <v>0</v>
      </c>
      <c r="AN569" s="64">
        <v>21</v>
      </c>
      <c r="AO569" s="64">
        <f>H569*0</f>
        <v>0</v>
      </c>
      <c r="AP569" s="64">
        <f>H569*(1-0)</f>
        <v>0</v>
      </c>
      <c r="AQ569" s="65" t="s">
        <v>7</v>
      </c>
      <c r="AV569" s="64">
        <f>AW569+AX569</f>
        <v>0</v>
      </c>
      <c r="AW569" s="64">
        <f>G569*AO569</f>
        <v>0</v>
      </c>
      <c r="AX569" s="64">
        <f>G569*AP569</f>
        <v>0</v>
      </c>
      <c r="AY569" s="66" t="s">
        <v>1630</v>
      </c>
      <c r="AZ569" s="66" t="s">
        <v>1709</v>
      </c>
      <c r="BA569" s="39" t="s">
        <v>1720</v>
      </c>
      <c r="BC569" s="64">
        <f>AW569+AX569</f>
        <v>0</v>
      </c>
      <c r="BD569" s="64">
        <f>H569/(100-BE569)*100</f>
        <v>0</v>
      </c>
      <c r="BE569" s="64">
        <v>0</v>
      </c>
      <c r="BF569" s="64">
        <f>M569</f>
        <v>0</v>
      </c>
      <c r="BH569" s="62">
        <f>G569*AO569</f>
        <v>0</v>
      </c>
      <c r="BI569" s="62">
        <f>G569*AP569</f>
        <v>0</v>
      </c>
      <c r="BJ569" s="62">
        <f>G569*H569</f>
        <v>0</v>
      </c>
      <c r="BK569" s="62" t="s">
        <v>1725</v>
      </c>
      <c r="BL569" s="64">
        <v>99</v>
      </c>
    </row>
    <row r="570" spans="1:47" s="38" customFormat="1" ht="19.5" customHeight="1">
      <c r="A570" s="55"/>
      <c r="B570" s="56" t="s">
        <v>523</v>
      </c>
      <c r="C570" s="56" t="s">
        <v>570</v>
      </c>
      <c r="D570" s="140" t="s">
        <v>1092</v>
      </c>
      <c r="E570" s="141"/>
      <c r="F570" s="57" t="s">
        <v>6</v>
      </c>
      <c r="G570" s="57" t="s">
        <v>6</v>
      </c>
      <c r="H570" s="57" t="s">
        <v>6</v>
      </c>
      <c r="I570" s="58">
        <f>SUM(I571:I572)</f>
        <v>0</v>
      </c>
      <c r="J570" s="58">
        <f>SUM(J571:J572)</f>
        <v>0</v>
      </c>
      <c r="K570" s="58">
        <f>SUM(K571:K572)</f>
        <v>0</v>
      </c>
      <c r="L570" s="39"/>
      <c r="M570" s="58">
        <f>SUM(M571:M572)</f>
        <v>0</v>
      </c>
      <c r="N570" s="59"/>
      <c r="O570" s="54"/>
      <c r="AI570" s="39" t="s">
        <v>523</v>
      </c>
      <c r="AS570" s="58">
        <f>SUM(AJ571:AJ572)</f>
        <v>0</v>
      </c>
      <c r="AT570" s="58">
        <f>SUM(AK571:AK572)</f>
        <v>0</v>
      </c>
      <c r="AU570" s="58">
        <f>SUM(AL571:AL572)</f>
        <v>0</v>
      </c>
    </row>
    <row r="571" spans="1:64" s="38" customFormat="1" ht="19.5" customHeight="1">
      <c r="A571" s="60" t="s">
        <v>474</v>
      </c>
      <c r="B571" s="61" t="s">
        <v>523</v>
      </c>
      <c r="C571" s="61" t="s">
        <v>993</v>
      </c>
      <c r="D571" s="142" t="s">
        <v>1539</v>
      </c>
      <c r="E571" s="143"/>
      <c r="F571" s="61" t="s">
        <v>1582</v>
      </c>
      <c r="G571" s="62">
        <v>5</v>
      </c>
      <c r="H571" s="62">
        <v>0</v>
      </c>
      <c r="I571" s="62">
        <f>G571*AO571</f>
        <v>0</v>
      </c>
      <c r="J571" s="62">
        <f>G571*AP571</f>
        <v>0</v>
      </c>
      <c r="K571" s="62">
        <f>G571*H571</f>
        <v>0</v>
      </c>
      <c r="L571" s="62">
        <v>0</v>
      </c>
      <c r="M571" s="62">
        <f>G571*L571</f>
        <v>0</v>
      </c>
      <c r="N571" s="63" t="s">
        <v>1611</v>
      </c>
      <c r="O571" s="54"/>
      <c r="Z571" s="64">
        <f>IF(AQ571="5",BJ571,0)</f>
        <v>0</v>
      </c>
      <c r="AB571" s="64">
        <f>IF(AQ571="1",BH571,0)</f>
        <v>0</v>
      </c>
      <c r="AC571" s="64">
        <f>IF(AQ571="1",BI571,0)</f>
        <v>0</v>
      </c>
      <c r="AD571" s="64">
        <f>IF(AQ571="7",BH571,0)</f>
        <v>0</v>
      </c>
      <c r="AE571" s="64">
        <f>IF(AQ571="7",BI571,0)</f>
        <v>0</v>
      </c>
      <c r="AF571" s="64">
        <f>IF(AQ571="2",BH571,0)</f>
        <v>0</v>
      </c>
      <c r="AG571" s="64">
        <f>IF(AQ571="2",BI571,0)</f>
        <v>0</v>
      </c>
      <c r="AH571" s="64">
        <f>IF(AQ571="0",BJ571,0)</f>
        <v>0</v>
      </c>
      <c r="AI571" s="39" t="s">
        <v>523</v>
      </c>
      <c r="AJ571" s="62">
        <f>IF(AN571=0,K571,0)</f>
        <v>0</v>
      </c>
      <c r="AK571" s="62">
        <f>IF(AN571=15,K571,0)</f>
        <v>0</v>
      </c>
      <c r="AL571" s="62">
        <f>IF(AN571=21,K571,0)</f>
        <v>0</v>
      </c>
      <c r="AN571" s="64">
        <v>21</v>
      </c>
      <c r="AO571" s="64">
        <f>H571*0</f>
        <v>0</v>
      </c>
      <c r="AP571" s="64">
        <f>H571*(1-0)</f>
        <v>0</v>
      </c>
      <c r="AQ571" s="65" t="s">
        <v>13</v>
      </c>
      <c r="AV571" s="64">
        <f>AW571+AX571</f>
        <v>0</v>
      </c>
      <c r="AW571" s="64">
        <f>G571*AO571</f>
        <v>0</v>
      </c>
      <c r="AX571" s="64">
        <f>G571*AP571</f>
        <v>0</v>
      </c>
      <c r="AY571" s="66" t="s">
        <v>1631</v>
      </c>
      <c r="AZ571" s="66" t="s">
        <v>1710</v>
      </c>
      <c r="BA571" s="39" t="s">
        <v>1720</v>
      </c>
      <c r="BC571" s="64">
        <f>AW571+AX571</f>
        <v>0</v>
      </c>
      <c r="BD571" s="64">
        <f>H571/(100-BE571)*100</f>
        <v>0</v>
      </c>
      <c r="BE571" s="64">
        <v>0</v>
      </c>
      <c r="BF571" s="64">
        <f>M571</f>
        <v>0</v>
      </c>
      <c r="BH571" s="62">
        <f>G571*AO571</f>
        <v>0</v>
      </c>
      <c r="BI571" s="62">
        <f>G571*AP571</f>
        <v>0</v>
      </c>
      <c r="BJ571" s="62">
        <f>G571*H571</f>
        <v>0</v>
      </c>
      <c r="BK571" s="62" t="s">
        <v>1725</v>
      </c>
      <c r="BL571" s="64">
        <v>711</v>
      </c>
    </row>
    <row r="572" spans="1:64" s="38" customFormat="1" ht="19.5" customHeight="1">
      <c r="A572" s="60" t="s">
        <v>475</v>
      </c>
      <c r="B572" s="61" t="s">
        <v>523</v>
      </c>
      <c r="C572" s="61" t="s">
        <v>994</v>
      </c>
      <c r="D572" s="142" t="s">
        <v>1385</v>
      </c>
      <c r="E572" s="143"/>
      <c r="F572" s="61" t="s">
        <v>1591</v>
      </c>
      <c r="G572" s="62">
        <v>0</v>
      </c>
      <c r="H572" s="62">
        <v>3.7</v>
      </c>
      <c r="I572" s="62">
        <f>G572*AO572</f>
        <v>0</v>
      </c>
      <c r="J572" s="62">
        <f>G572*AP572</f>
        <v>0</v>
      </c>
      <c r="K572" s="62">
        <f>G572*H572</f>
        <v>0</v>
      </c>
      <c r="L572" s="62">
        <v>0</v>
      </c>
      <c r="M572" s="62">
        <f>G572*L572</f>
        <v>0</v>
      </c>
      <c r="N572" s="63" t="s">
        <v>1611</v>
      </c>
      <c r="O572" s="54"/>
      <c r="Z572" s="64">
        <f>IF(AQ572="5",BJ572,0)</f>
        <v>0</v>
      </c>
      <c r="AB572" s="64">
        <f>IF(AQ572="1",BH572,0)</f>
        <v>0</v>
      </c>
      <c r="AC572" s="64">
        <f>IF(AQ572="1",BI572,0)</f>
        <v>0</v>
      </c>
      <c r="AD572" s="64">
        <f>IF(AQ572="7",BH572,0)</f>
        <v>0</v>
      </c>
      <c r="AE572" s="64">
        <f>IF(AQ572="7",BI572,0)</f>
        <v>0</v>
      </c>
      <c r="AF572" s="64">
        <f>IF(AQ572="2",BH572,0)</f>
        <v>0</v>
      </c>
      <c r="AG572" s="64">
        <f>IF(AQ572="2",BI572,0)</f>
        <v>0</v>
      </c>
      <c r="AH572" s="64">
        <f>IF(AQ572="0",BJ572,0)</f>
        <v>0</v>
      </c>
      <c r="AI572" s="39" t="s">
        <v>523</v>
      </c>
      <c r="AJ572" s="62">
        <f>IF(AN572=0,K572,0)</f>
        <v>0</v>
      </c>
      <c r="AK572" s="62">
        <f>IF(AN572=15,K572,0)</f>
        <v>0</v>
      </c>
      <c r="AL572" s="62">
        <f>IF(AN572=21,K572,0)</f>
        <v>0</v>
      </c>
      <c r="AN572" s="64">
        <v>21</v>
      </c>
      <c r="AO572" s="64">
        <f>H572*0</f>
        <v>0</v>
      </c>
      <c r="AP572" s="64">
        <f>H572*(1-0)</f>
        <v>3.7</v>
      </c>
      <c r="AQ572" s="65" t="s">
        <v>11</v>
      </c>
      <c r="AV572" s="64">
        <f>AW572+AX572</f>
        <v>0</v>
      </c>
      <c r="AW572" s="64">
        <f>G572*AO572</f>
        <v>0</v>
      </c>
      <c r="AX572" s="64">
        <f>G572*AP572</f>
        <v>0</v>
      </c>
      <c r="AY572" s="66" t="s">
        <v>1631</v>
      </c>
      <c r="AZ572" s="66" t="s">
        <v>1710</v>
      </c>
      <c r="BA572" s="39" t="s">
        <v>1720</v>
      </c>
      <c r="BC572" s="64">
        <f>AW572+AX572</f>
        <v>0</v>
      </c>
      <c r="BD572" s="64">
        <f>H572/(100-BE572)*100</f>
        <v>3.7000000000000006</v>
      </c>
      <c r="BE572" s="64">
        <v>0</v>
      </c>
      <c r="BF572" s="64">
        <f>M572</f>
        <v>0</v>
      </c>
      <c r="BH572" s="62">
        <f>G572*AO572</f>
        <v>0</v>
      </c>
      <c r="BI572" s="62">
        <f>G572*AP572</f>
        <v>0</v>
      </c>
      <c r="BJ572" s="62">
        <f>G572*H572</f>
        <v>0</v>
      </c>
      <c r="BK572" s="62" t="s">
        <v>1725</v>
      </c>
      <c r="BL572" s="64">
        <v>711</v>
      </c>
    </row>
    <row r="573" spans="1:47" s="38" customFormat="1" ht="19.5" customHeight="1">
      <c r="A573" s="55"/>
      <c r="B573" s="56" t="s">
        <v>523</v>
      </c>
      <c r="C573" s="56" t="s">
        <v>573</v>
      </c>
      <c r="D573" s="140" t="s">
        <v>1095</v>
      </c>
      <c r="E573" s="141"/>
      <c r="F573" s="57" t="s">
        <v>6</v>
      </c>
      <c r="G573" s="57" t="s">
        <v>6</v>
      </c>
      <c r="H573" s="57" t="s">
        <v>6</v>
      </c>
      <c r="I573" s="58">
        <f>SUM(I574:I578)</f>
        <v>0</v>
      </c>
      <c r="J573" s="58">
        <f>SUM(J574:J578)</f>
        <v>0</v>
      </c>
      <c r="K573" s="58">
        <f>SUM(K574:K578)</f>
        <v>0</v>
      </c>
      <c r="L573" s="39"/>
      <c r="M573" s="58">
        <f>SUM(M574:M578)</f>
        <v>0</v>
      </c>
      <c r="N573" s="59"/>
      <c r="O573" s="54"/>
      <c r="AI573" s="39" t="s">
        <v>523</v>
      </c>
      <c r="AS573" s="58">
        <f>SUM(AJ574:AJ578)</f>
        <v>0</v>
      </c>
      <c r="AT573" s="58">
        <f>SUM(AK574:AK578)</f>
        <v>0</v>
      </c>
      <c r="AU573" s="58">
        <f>SUM(AL574:AL578)</f>
        <v>0</v>
      </c>
    </row>
    <row r="574" spans="1:64" s="38" customFormat="1" ht="19.5" customHeight="1">
      <c r="A574" s="60" t="s">
        <v>476</v>
      </c>
      <c r="B574" s="61" t="s">
        <v>523</v>
      </c>
      <c r="C574" s="61" t="s">
        <v>995</v>
      </c>
      <c r="D574" s="142" t="s">
        <v>1540</v>
      </c>
      <c r="E574" s="143"/>
      <c r="F574" s="61" t="s">
        <v>1582</v>
      </c>
      <c r="G574" s="62">
        <v>0.2</v>
      </c>
      <c r="H574" s="62">
        <v>0</v>
      </c>
      <c r="I574" s="62">
        <f>G574*AO574</f>
        <v>0</v>
      </c>
      <c r="J574" s="62">
        <f>G574*AP574</f>
        <v>0</v>
      </c>
      <c r="K574" s="62">
        <f>G574*H574</f>
        <v>0</v>
      </c>
      <c r="L574" s="62">
        <v>0</v>
      </c>
      <c r="M574" s="62">
        <f>G574*L574</f>
        <v>0</v>
      </c>
      <c r="N574" s="63" t="s">
        <v>1611</v>
      </c>
      <c r="O574" s="54"/>
      <c r="Z574" s="64">
        <f>IF(AQ574="5",BJ574,0)</f>
        <v>0</v>
      </c>
      <c r="AB574" s="64">
        <f>IF(AQ574="1",BH574,0)</f>
        <v>0</v>
      </c>
      <c r="AC574" s="64">
        <f>IF(AQ574="1",BI574,0)</f>
        <v>0</v>
      </c>
      <c r="AD574" s="64">
        <f>IF(AQ574="7",BH574,0)</f>
        <v>0</v>
      </c>
      <c r="AE574" s="64">
        <f>IF(AQ574="7",BI574,0)</f>
        <v>0</v>
      </c>
      <c r="AF574" s="64">
        <f>IF(AQ574="2",BH574,0)</f>
        <v>0</v>
      </c>
      <c r="AG574" s="64">
        <f>IF(AQ574="2",BI574,0)</f>
        <v>0</v>
      </c>
      <c r="AH574" s="64">
        <f>IF(AQ574="0",BJ574,0)</f>
        <v>0</v>
      </c>
      <c r="AI574" s="39" t="s">
        <v>523</v>
      </c>
      <c r="AJ574" s="62">
        <f>IF(AN574=0,K574,0)</f>
        <v>0</v>
      </c>
      <c r="AK574" s="62">
        <f>IF(AN574=15,K574,0)</f>
        <v>0</v>
      </c>
      <c r="AL574" s="62">
        <f>IF(AN574=21,K574,0)</f>
        <v>0</v>
      </c>
      <c r="AN574" s="64">
        <v>21</v>
      </c>
      <c r="AO574" s="64">
        <f>H574*0</f>
        <v>0</v>
      </c>
      <c r="AP574" s="64">
        <f>H574*(1-0)</f>
        <v>0</v>
      </c>
      <c r="AQ574" s="65" t="s">
        <v>13</v>
      </c>
      <c r="AV574" s="64">
        <f>AW574+AX574</f>
        <v>0</v>
      </c>
      <c r="AW574" s="64">
        <f>G574*AO574</f>
        <v>0</v>
      </c>
      <c r="AX574" s="64">
        <f>G574*AP574</f>
        <v>0</v>
      </c>
      <c r="AY574" s="66" t="s">
        <v>1632</v>
      </c>
      <c r="AZ574" s="66" t="s">
        <v>1710</v>
      </c>
      <c r="BA574" s="39" t="s">
        <v>1720</v>
      </c>
      <c r="BC574" s="64">
        <f>AW574+AX574</f>
        <v>0</v>
      </c>
      <c r="BD574" s="64">
        <f>H574/(100-BE574)*100</f>
        <v>0</v>
      </c>
      <c r="BE574" s="64">
        <v>0</v>
      </c>
      <c r="BF574" s="64">
        <f>M574</f>
        <v>0</v>
      </c>
      <c r="BH574" s="62">
        <f>G574*AO574</f>
        <v>0</v>
      </c>
      <c r="BI574" s="62">
        <f>G574*AP574</f>
        <v>0</v>
      </c>
      <c r="BJ574" s="62">
        <f>G574*H574</f>
        <v>0</v>
      </c>
      <c r="BK574" s="62" t="s">
        <v>1725</v>
      </c>
      <c r="BL574" s="64">
        <v>713</v>
      </c>
    </row>
    <row r="575" spans="1:64" s="38" customFormat="1" ht="19.5" customHeight="1">
      <c r="A575" s="60" t="s">
        <v>477</v>
      </c>
      <c r="B575" s="61" t="s">
        <v>523</v>
      </c>
      <c r="C575" s="61" t="s">
        <v>996</v>
      </c>
      <c r="D575" s="142" t="s">
        <v>1541</v>
      </c>
      <c r="E575" s="143"/>
      <c r="F575" s="61" t="s">
        <v>1582</v>
      </c>
      <c r="G575" s="62">
        <v>0.204</v>
      </c>
      <c r="H575" s="62">
        <v>0</v>
      </c>
      <c r="I575" s="62">
        <f>G575*AO575</f>
        <v>0</v>
      </c>
      <c r="J575" s="62">
        <f>G575*AP575</f>
        <v>0</v>
      </c>
      <c r="K575" s="62">
        <f>G575*H575</f>
        <v>0</v>
      </c>
      <c r="L575" s="62">
        <v>0</v>
      </c>
      <c r="M575" s="62">
        <f>G575*L575</f>
        <v>0</v>
      </c>
      <c r="N575" s="63" t="s">
        <v>1611</v>
      </c>
      <c r="O575" s="54"/>
      <c r="Z575" s="64">
        <f>IF(AQ575="5",BJ575,0)</f>
        <v>0</v>
      </c>
      <c r="AB575" s="64">
        <f>IF(AQ575="1",BH575,0)</f>
        <v>0</v>
      </c>
      <c r="AC575" s="64">
        <f>IF(AQ575="1",BI575,0)</f>
        <v>0</v>
      </c>
      <c r="AD575" s="64">
        <f>IF(AQ575="7",BH575,0)</f>
        <v>0</v>
      </c>
      <c r="AE575" s="64">
        <f>IF(AQ575="7",BI575,0)</f>
        <v>0</v>
      </c>
      <c r="AF575" s="64">
        <f>IF(AQ575="2",BH575,0)</f>
        <v>0</v>
      </c>
      <c r="AG575" s="64">
        <f>IF(AQ575="2",BI575,0)</f>
        <v>0</v>
      </c>
      <c r="AH575" s="64">
        <f>IF(AQ575="0",BJ575,0)</f>
        <v>0</v>
      </c>
      <c r="AI575" s="39" t="s">
        <v>523</v>
      </c>
      <c r="AJ575" s="62">
        <f>IF(AN575=0,K575,0)</f>
        <v>0</v>
      </c>
      <c r="AK575" s="62">
        <f>IF(AN575=15,K575,0)</f>
        <v>0</v>
      </c>
      <c r="AL575" s="62">
        <f>IF(AN575=21,K575,0)</f>
        <v>0</v>
      </c>
      <c r="AN575" s="64">
        <v>21</v>
      </c>
      <c r="AO575" s="64">
        <f>H575*0</f>
        <v>0</v>
      </c>
      <c r="AP575" s="64">
        <f>H575*(1-0)</f>
        <v>0</v>
      </c>
      <c r="AQ575" s="65" t="s">
        <v>13</v>
      </c>
      <c r="AV575" s="64">
        <f>AW575+AX575</f>
        <v>0</v>
      </c>
      <c r="AW575" s="64">
        <f>G575*AO575</f>
        <v>0</v>
      </c>
      <c r="AX575" s="64">
        <f>G575*AP575</f>
        <v>0</v>
      </c>
      <c r="AY575" s="66" t="s">
        <v>1632</v>
      </c>
      <c r="AZ575" s="66" t="s">
        <v>1710</v>
      </c>
      <c r="BA575" s="39" t="s">
        <v>1720</v>
      </c>
      <c r="BC575" s="64">
        <f>AW575+AX575</f>
        <v>0</v>
      </c>
      <c r="BD575" s="64">
        <f>H575/(100-BE575)*100</f>
        <v>0</v>
      </c>
      <c r="BE575" s="64">
        <v>0</v>
      </c>
      <c r="BF575" s="64">
        <f>M575</f>
        <v>0</v>
      </c>
      <c r="BH575" s="62">
        <f>G575*AO575</f>
        <v>0</v>
      </c>
      <c r="BI575" s="62">
        <f>G575*AP575</f>
        <v>0</v>
      </c>
      <c r="BJ575" s="62">
        <f>G575*H575</f>
        <v>0</v>
      </c>
      <c r="BK575" s="62" t="s">
        <v>1725</v>
      </c>
      <c r="BL575" s="64">
        <v>713</v>
      </c>
    </row>
    <row r="576" spans="1:64" s="38" customFormat="1" ht="19.5" customHeight="1">
      <c r="A576" s="60" t="s">
        <v>478</v>
      </c>
      <c r="B576" s="61" t="s">
        <v>523</v>
      </c>
      <c r="C576" s="61" t="s">
        <v>997</v>
      </c>
      <c r="D576" s="142" t="s">
        <v>1542</v>
      </c>
      <c r="E576" s="143"/>
      <c r="F576" s="61" t="s">
        <v>1582</v>
      </c>
      <c r="G576" s="62">
        <v>0.2</v>
      </c>
      <c r="H576" s="62">
        <v>0</v>
      </c>
      <c r="I576" s="62">
        <f>G576*AO576</f>
        <v>0</v>
      </c>
      <c r="J576" s="62">
        <f>G576*AP576</f>
        <v>0</v>
      </c>
      <c r="K576" s="62">
        <f>G576*H576</f>
        <v>0</v>
      </c>
      <c r="L576" s="62">
        <v>0</v>
      </c>
      <c r="M576" s="62">
        <f>G576*L576</f>
        <v>0</v>
      </c>
      <c r="N576" s="63" t="s">
        <v>1611</v>
      </c>
      <c r="O576" s="54"/>
      <c r="Z576" s="64">
        <f>IF(AQ576="5",BJ576,0)</f>
        <v>0</v>
      </c>
      <c r="AB576" s="64">
        <f>IF(AQ576="1",BH576,0)</f>
        <v>0</v>
      </c>
      <c r="AC576" s="64">
        <f>IF(AQ576="1",BI576,0)</f>
        <v>0</v>
      </c>
      <c r="AD576" s="64">
        <f>IF(AQ576="7",BH576,0)</f>
        <v>0</v>
      </c>
      <c r="AE576" s="64">
        <f>IF(AQ576="7",BI576,0)</f>
        <v>0</v>
      </c>
      <c r="AF576" s="64">
        <f>IF(AQ576="2",BH576,0)</f>
        <v>0</v>
      </c>
      <c r="AG576" s="64">
        <f>IF(AQ576="2",BI576,0)</f>
        <v>0</v>
      </c>
      <c r="AH576" s="64">
        <f>IF(AQ576="0",BJ576,0)</f>
        <v>0</v>
      </c>
      <c r="AI576" s="39" t="s">
        <v>523</v>
      </c>
      <c r="AJ576" s="62">
        <f>IF(AN576=0,K576,0)</f>
        <v>0</v>
      </c>
      <c r="AK576" s="62">
        <f>IF(AN576=15,K576,0)</f>
        <v>0</v>
      </c>
      <c r="AL576" s="62">
        <f>IF(AN576=21,K576,0)</f>
        <v>0</v>
      </c>
      <c r="AN576" s="64">
        <v>21</v>
      </c>
      <c r="AO576" s="64">
        <f>H576*0</f>
        <v>0</v>
      </c>
      <c r="AP576" s="64">
        <f>H576*(1-0)</f>
        <v>0</v>
      </c>
      <c r="AQ576" s="65" t="s">
        <v>13</v>
      </c>
      <c r="AV576" s="64">
        <f>AW576+AX576</f>
        <v>0</v>
      </c>
      <c r="AW576" s="64">
        <f>G576*AO576</f>
        <v>0</v>
      </c>
      <c r="AX576" s="64">
        <f>G576*AP576</f>
        <v>0</v>
      </c>
      <c r="AY576" s="66" t="s">
        <v>1632</v>
      </c>
      <c r="AZ576" s="66" t="s">
        <v>1710</v>
      </c>
      <c r="BA576" s="39" t="s">
        <v>1720</v>
      </c>
      <c r="BC576" s="64">
        <f>AW576+AX576</f>
        <v>0</v>
      </c>
      <c r="BD576" s="64">
        <f>H576/(100-BE576)*100</f>
        <v>0</v>
      </c>
      <c r="BE576" s="64">
        <v>0</v>
      </c>
      <c r="BF576" s="64">
        <f>M576</f>
        <v>0</v>
      </c>
      <c r="BH576" s="62">
        <f>G576*AO576</f>
        <v>0</v>
      </c>
      <c r="BI576" s="62">
        <f>G576*AP576</f>
        <v>0</v>
      </c>
      <c r="BJ576" s="62">
        <f>G576*H576</f>
        <v>0</v>
      </c>
      <c r="BK576" s="62" t="s">
        <v>1725</v>
      </c>
      <c r="BL576" s="64">
        <v>713</v>
      </c>
    </row>
    <row r="577" spans="1:64" s="38" customFormat="1" ht="19.5" customHeight="1">
      <c r="A577" s="60" t="s">
        <v>479</v>
      </c>
      <c r="B577" s="61" t="s">
        <v>523</v>
      </c>
      <c r="C577" s="61" t="s">
        <v>998</v>
      </c>
      <c r="D577" s="142" t="s">
        <v>1543</v>
      </c>
      <c r="E577" s="143"/>
      <c r="F577" s="61" t="s">
        <v>1582</v>
      </c>
      <c r="G577" s="62">
        <v>0.22</v>
      </c>
      <c r="H577" s="62">
        <v>0</v>
      </c>
      <c r="I577" s="62">
        <f>G577*AO577</f>
        <v>0</v>
      </c>
      <c r="J577" s="62">
        <f>G577*AP577</f>
        <v>0</v>
      </c>
      <c r="K577" s="62">
        <f>G577*H577</f>
        <v>0</v>
      </c>
      <c r="L577" s="62">
        <v>0</v>
      </c>
      <c r="M577" s="62">
        <f>G577*L577</f>
        <v>0</v>
      </c>
      <c r="N577" s="63" t="s">
        <v>1611</v>
      </c>
      <c r="O577" s="54"/>
      <c r="Z577" s="64">
        <f>IF(AQ577="5",BJ577,0)</f>
        <v>0</v>
      </c>
      <c r="AB577" s="64">
        <f>IF(AQ577="1",BH577,0)</f>
        <v>0</v>
      </c>
      <c r="AC577" s="64">
        <f>IF(AQ577="1",BI577,0)</f>
        <v>0</v>
      </c>
      <c r="AD577" s="64">
        <f>IF(AQ577="7",BH577,0)</f>
        <v>0</v>
      </c>
      <c r="AE577" s="64">
        <f>IF(AQ577="7",BI577,0)</f>
        <v>0</v>
      </c>
      <c r="AF577" s="64">
        <f>IF(AQ577="2",BH577,0)</f>
        <v>0</v>
      </c>
      <c r="AG577" s="64">
        <f>IF(AQ577="2",BI577,0)</f>
        <v>0</v>
      </c>
      <c r="AH577" s="64">
        <f>IF(AQ577="0",BJ577,0)</f>
        <v>0</v>
      </c>
      <c r="AI577" s="39" t="s">
        <v>523</v>
      </c>
      <c r="AJ577" s="62">
        <f>IF(AN577=0,K577,0)</f>
        <v>0</v>
      </c>
      <c r="AK577" s="62">
        <f>IF(AN577=15,K577,0)</f>
        <v>0</v>
      </c>
      <c r="AL577" s="62">
        <f>IF(AN577=21,K577,0)</f>
        <v>0</v>
      </c>
      <c r="AN577" s="64">
        <v>21</v>
      </c>
      <c r="AO577" s="64">
        <f>H577*0</f>
        <v>0</v>
      </c>
      <c r="AP577" s="64">
        <f>H577*(1-0)</f>
        <v>0</v>
      </c>
      <c r="AQ577" s="65" t="s">
        <v>13</v>
      </c>
      <c r="AV577" s="64">
        <f>AW577+AX577</f>
        <v>0</v>
      </c>
      <c r="AW577" s="64">
        <f>G577*AO577</f>
        <v>0</v>
      </c>
      <c r="AX577" s="64">
        <f>G577*AP577</f>
        <v>0</v>
      </c>
      <c r="AY577" s="66" t="s">
        <v>1632</v>
      </c>
      <c r="AZ577" s="66" t="s">
        <v>1710</v>
      </c>
      <c r="BA577" s="39" t="s">
        <v>1720</v>
      </c>
      <c r="BC577" s="64">
        <f>AW577+AX577</f>
        <v>0</v>
      </c>
      <c r="BD577" s="64">
        <f>H577/(100-BE577)*100</f>
        <v>0</v>
      </c>
      <c r="BE577" s="64">
        <v>0</v>
      </c>
      <c r="BF577" s="64">
        <f>M577</f>
        <v>0</v>
      </c>
      <c r="BH577" s="62">
        <f>G577*AO577</f>
        <v>0</v>
      </c>
      <c r="BI577" s="62">
        <f>G577*AP577</f>
        <v>0</v>
      </c>
      <c r="BJ577" s="62">
        <f>G577*H577</f>
        <v>0</v>
      </c>
      <c r="BK577" s="62" t="s">
        <v>1725</v>
      </c>
      <c r="BL577" s="64">
        <v>713</v>
      </c>
    </row>
    <row r="578" spans="1:64" s="38" customFormat="1" ht="19.5" customHeight="1">
      <c r="A578" s="60" t="s">
        <v>480</v>
      </c>
      <c r="B578" s="61" t="s">
        <v>523</v>
      </c>
      <c r="C578" s="61" t="s">
        <v>999</v>
      </c>
      <c r="D578" s="142" t="s">
        <v>1544</v>
      </c>
      <c r="E578" s="143"/>
      <c r="F578" s="61" t="s">
        <v>1591</v>
      </c>
      <c r="G578" s="62">
        <v>0</v>
      </c>
      <c r="H578" s="62">
        <v>1.96</v>
      </c>
      <c r="I578" s="62">
        <f>G578*AO578</f>
        <v>0</v>
      </c>
      <c r="J578" s="62">
        <f>G578*AP578</f>
        <v>0</v>
      </c>
      <c r="K578" s="62">
        <f>G578*H578</f>
        <v>0</v>
      </c>
      <c r="L578" s="62">
        <v>0</v>
      </c>
      <c r="M578" s="62">
        <f>G578*L578</f>
        <v>0</v>
      </c>
      <c r="N578" s="63" t="s">
        <v>1611</v>
      </c>
      <c r="O578" s="54"/>
      <c r="Z578" s="64">
        <f>IF(AQ578="5",BJ578,0)</f>
        <v>0</v>
      </c>
      <c r="AB578" s="64">
        <f>IF(AQ578="1",BH578,0)</f>
        <v>0</v>
      </c>
      <c r="AC578" s="64">
        <f>IF(AQ578="1",BI578,0)</f>
        <v>0</v>
      </c>
      <c r="AD578" s="64">
        <f>IF(AQ578="7",BH578,0)</f>
        <v>0</v>
      </c>
      <c r="AE578" s="64">
        <f>IF(AQ578="7",BI578,0)</f>
        <v>0</v>
      </c>
      <c r="AF578" s="64">
        <f>IF(AQ578="2",BH578,0)</f>
        <v>0</v>
      </c>
      <c r="AG578" s="64">
        <f>IF(AQ578="2",BI578,0)</f>
        <v>0</v>
      </c>
      <c r="AH578" s="64">
        <f>IF(AQ578="0",BJ578,0)</f>
        <v>0</v>
      </c>
      <c r="AI578" s="39" t="s">
        <v>523</v>
      </c>
      <c r="AJ578" s="62">
        <f>IF(AN578=0,K578,0)</f>
        <v>0</v>
      </c>
      <c r="AK578" s="62">
        <f>IF(AN578=15,K578,0)</f>
        <v>0</v>
      </c>
      <c r="AL578" s="62">
        <f>IF(AN578=21,K578,0)</f>
        <v>0</v>
      </c>
      <c r="AN578" s="64">
        <v>21</v>
      </c>
      <c r="AO578" s="64">
        <f>H578*0</f>
        <v>0</v>
      </c>
      <c r="AP578" s="64">
        <f>H578*(1-0)</f>
        <v>1.96</v>
      </c>
      <c r="AQ578" s="65" t="s">
        <v>11</v>
      </c>
      <c r="AV578" s="64">
        <f>AW578+AX578</f>
        <v>0</v>
      </c>
      <c r="AW578" s="64">
        <f>G578*AO578</f>
        <v>0</v>
      </c>
      <c r="AX578" s="64">
        <f>G578*AP578</f>
        <v>0</v>
      </c>
      <c r="AY578" s="66" t="s">
        <v>1632</v>
      </c>
      <c r="AZ578" s="66" t="s">
        <v>1710</v>
      </c>
      <c r="BA578" s="39" t="s">
        <v>1720</v>
      </c>
      <c r="BC578" s="64">
        <f>AW578+AX578</f>
        <v>0</v>
      </c>
      <c r="BD578" s="64">
        <f>H578/(100-BE578)*100</f>
        <v>1.96</v>
      </c>
      <c r="BE578" s="64">
        <v>0</v>
      </c>
      <c r="BF578" s="64">
        <f>M578</f>
        <v>0</v>
      </c>
      <c r="BH578" s="62">
        <f>G578*AO578</f>
        <v>0</v>
      </c>
      <c r="BI578" s="62">
        <f>G578*AP578</f>
        <v>0</v>
      </c>
      <c r="BJ578" s="62">
        <f>G578*H578</f>
        <v>0</v>
      </c>
      <c r="BK578" s="62" t="s">
        <v>1725</v>
      </c>
      <c r="BL578" s="64">
        <v>713</v>
      </c>
    </row>
    <row r="579" spans="1:47" s="38" customFormat="1" ht="19.5" customHeight="1">
      <c r="A579" s="55"/>
      <c r="B579" s="56" t="s">
        <v>523</v>
      </c>
      <c r="C579" s="56" t="s">
        <v>623</v>
      </c>
      <c r="D579" s="140" t="s">
        <v>1141</v>
      </c>
      <c r="E579" s="141"/>
      <c r="F579" s="57" t="s">
        <v>6</v>
      </c>
      <c r="G579" s="57" t="s">
        <v>6</v>
      </c>
      <c r="H579" s="57" t="s">
        <v>6</v>
      </c>
      <c r="I579" s="58">
        <f>SUM(I580:I584)</f>
        <v>0</v>
      </c>
      <c r="J579" s="58">
        <f>SUM(J580:J584)</f>
        <v>0</v>
      </c>
      <c r="K579" s="58">
        <f>SUM(K580:K584)</f>
        <v>0</v>
      </c>
      <c r="L579" s="39"/>
      <c r="M579" s="58">
        <f>SUM(M580:M584)</f>
        <v>0</v>
      </c>
      <c r="N579" s="59"/>
      <c r="O579" s="54"/>
      <c r="AI579" s="39" t="s">
        <v>523</v>
      </c>
      <c r="AS579" s="58">
        <f>SUM(AJ580:AJ584)</f>
        <v>0</v>
      </c>
      <c r="AT579" s="58">
        <f>SUM(AK580:AK584)</f>
        <v>0</v>
      </c>
      <c r="AU579" s="58">
        <f>SUM(AL580:AL584)</f>
        <v>0</v>
      </c>
    </row>
    <row r="580" spans="1:64" s="38" customFormat="1" ht="19.5" customHeight="1">
      <c r="A580" s="60" t="s">
        <v>481</v>
      </c>
      <c r="B580" s="61" t="s">
        <v>523</v>
      </c>
      <c r="C580" s="61" t="s">
        <v>1000</v>
      </c>
      <c r="D580" s="61" t="s">
        <v>2050</v>
      </c>
      <c r="E580" s="106"/>
      <c r="F580" s="61" t="s">
        <v>1583</v>
      </c>
      <c r="G580" s="62">
        <v>4</v>
      </c>
      <c r="H580" s="62">
        <v>0</v>
      </c>
      <c r="I580" s="62">
        <f>G580*AO580</f>
        <v>0</v>
      </c>
      <c r="J580" s="62">
        <f>G580*AP580</f>
        <v>0</v>
      </c>
      <c r="K580" s="62">
        <f>G580*H580</f>
        <v>0</v>
      </c>
      <c r="L580" s="62">
        <v>0</v>
      </c>
      <c r="M580" s="62">
        <f>G580*L580</f>
        <v>0</v>
      </c>
      <c r="N580" s="63" t="s">
        <v>1611</v>
      </c>
      <c r="O580" s="54"/>
      <c r="Z580" s="64">
        <f>IF(AQ580="5",BJ580,0)</f>
        <v>0</v>
      </c>
      <c r="AB580" s="64">
        <f>IF(AQ580="1",BH580,0)</f>
        <v>0</v>
      </c>
      <c r="AC580" s="64">
        <f>IF(AQ580="1",BI580,0)</f>
        <v>0</v>
      </c>
      <c r="AD580" s="64">
        <f>IF(AQ580="7",BH580,0)</f>
        <v>0</v>
      </c>
      <c r="AE580" s="64">
        <f>IF(AQ580="7",BI580,0)</f>
        <v>0</v>
      </c>
      <c r="AF580" s="64">
        <f>IF(AQ580="2",BH580,0)</f>
        <v>0</v>
      </c>
      <c r="AG580" s="64">
        <f>IF(AQ580="2",BI580,0)</f>
        <v>0</v>
      </c>
      <c r="AH580" s="64">
        <f>IF(AQ580="0",BJ580,0)</f>
        <v>0</v>
      </c>
      <c r="AI580" s="39" t="s">
        <v>523</v>
      </c>
      <c r="AJ580" s="62">
        <f>IF(AN580=0,K580,0)</f>
        <v>0</v>
      </c>
      <c r="AK580" s="62">
        <f>IF(AN580=15,K580,0)</f>
        <v>0</v>
      </c>
      <c r="AL580" s="62">
        <f>IF(AN580=21,K580,0)</f>
        <v>0</v>
      </c>
      <c r="AN580" s="64">
        <v>21</v>
      </c>
      <c r="AO580" s="64">
        <f>H580*0</f>
        <v>0</v>
      </c>
      <c r="AP580" s="64">
        <f>H580*(1-0)</f>
        <v>0</v>
      </c>
      <c r="AQ580" s="65" t="s">
        <v>13</v>
      </c>
      <c r="AV580" s="64">
        <f>AW580+AX580</f>
        <v>0</v>
      </c>
      <c r="AW580" s="64">
        <f>G580*AO580</f>
        <v>0</v>
      </c>
      <c r="AX580" s="64">
        <f>G580*AP580</f>
        <v>0</v>
      </c>
      <c r="AY580" s="66" t="s">
        <v>1636</v>
      </c>
      <c r="AZ580" s="66" t="s">
        <v>1711</v>
      </c>
      <c r="BA580" s="39" t="s">
        <v>1720</v>
      </c>
      <c r="BC580" s="64">
        <f>AW580+AX580</f>
        <v>0</v>
      </c>
      <c r="BD580" s="64">
        <f>H580/(100-BE580)*100</f>
        <v>0</v>
      </c>
      <c r="BE580" s="64">
        <v>0</v>
      </c>
      <c r="BF580" s="64">
        <f>M580</f>
        <v>0</v>
      </c>
      <c r="BH580" s="62">
        <f>G580*AO580</f>
        <v>0</v>
      </c>
      <c r="BI580" s="62">
        <f>G580*AP580</f>
        <v>0</v>
      </c>
      <c r="BJ580" s="62">
        <f>G580*H580</f>
        <v>0</v>
      </c>
      <c r="BK580" s="62" t="s">
        <v>1725</v>
      </c>
      <c r="BL580" s="64">
        <v>725</v>
      </c>
    </row>
    <row r="581" spans="1:64" s="38" customFormat="1" ht="19.5" customHeight="1">
      <c r="A581" s="60" t="s">
        <v>482</v>
      </c>
      <c r="B581" s="61" t="s">
        <v>523</v>
      </c>
      <c r="C581" s="61" t="s">
        <v>1001</v>
      </c>
      <c r="D581" s="142" t="s">
        <v>2051</v>
      </c>
      <c r="E581" s="143"/>
      <c r="F581" s="61" t="s">
        <v>1583</v>
      </c>
      <c r="G581" s="62">
        <v>9</v>
      </c>
      <c r="H581" s="62">
        <v>0</v>
      </c>
      <c r="I581" s="62">
        <f>G581*AO581</f>
        <v>0</v>
      </c>
      <c r="J581" s="62">
        <f>G581*AP581</f>
        <v>0</v>
      </c>
      <c r="K581" s="62">
        <f>G581*H581</f>
        <v>0</v>
      </c>
      <c r="L581" s="62">
        <v>0</v>
      </c>
      <c r="M581" s="62">
        <f>G581*L581</f>
        <v>0</v>
      </c>
      <c r="N581" s="63" t="s">
        <v>1611</v>
      </c>
      <c r="O581" s="54"/>
      <c r="Z581" s="64">
        <f>IF(AQ581="5",BJ581,0)</f>
        <v>0</v>
      </c>
      <c r="AB581" s="64">
        <f>IF(AQ581="1",BH581,0)</f>
        <v>0</v>
      </c>
      <c r="AC581" s="64">
        <f>IF(AQ581="1",BI581,0)</f>
        <v>0</v>
      </c>
      <c r="AD581" s="64">
        <f>IF(AQ581="7",BH581,0)</f>
        <v>0</v>
      </c>
      <c r="AE581" s="64">
        <f>IF(AQ581="7",BI581,0)</f>
        <v>0</v>
      </c>
      <c r="AF581" s="64">
        <f>IF(AQ581="2",BH581,0)</f>
        <v>0</v>
      </c>
      <c r="AG581" s="64">
        <f>IF(AQ581="2",BI581,0)</f>
        <v>0</v>
      </c>
      <c r="AH581" s="64">
        <f>IF(AQ581="0",BJ581,0)</f>
        <v>0</v>
      </c>
      <c r="AI581" s="39" t="s">
        <v>523</v>
      </c>
      <c r="AJ581" s="62">
        <f>IF(AN581=0,K581,0)</f>
        <v>0</v>
      </c>
      <c r="AK581" s="62">
        <f>IF(AN581=15,K581,0)</f>
        <v>0</v>
      </c>
      <c r="AL581" s="62">
        <f>IF(AN581=21,K581,0)</f>
        <v>0</v>
      </c>
      <c r="AN581" s="64">
        <v>21</v>
      </c>
      <c r="AO581" s="64">
        <f>H581*0</f>
        <v>0</v>
      </c>
      <c r="AP581" s="64">
        <f>H581*(1-0)</f>
        <v>0</v>
      </c>
      <c r="AQ581" s="65" t="s">
        <v>13</v>
      </c>
      <c r="AV581" s="64">
        <f>AW581+AX581</f>
        <v>0</v>
      </c>
      <c r="AW581" s="64">
        <f>G581*AO581</f>
        <v>0</v>
      </c>
      <c r="AX581" s="64">
        <f>G581*AP581</f>
        <v>0</v>
      </c>
      <c r="AY581" s="66" t="s">
        <v>1636</v>
      </c>
      <c r="AZ581" s="66" t="s">
        <v>1711</v>
      </c>
      <c r="BA581" s="39" t="s">
        <v>1720</v>
      </c>
      <c r="BC581" s="64">
        <f>AW581+AX581</f>
        <v>0</v>
      </c>
      <c r="BD581" s="64">
        <f>H581/(100-BE581)*100</f>
        <v>0</v>
      </c>
      <c r="BE581" s="64">
        <v>0</v>
      </c>
      <c r="BF581" s="64">
        <f>M581</f>
        <v>0</v>
      </c>
      <c r="BH581" s="62">
        <f>G581*AO581</f>
        <v>0</v>
      </c>
      <c r="BI581" s="62">
        <f>G581*AP581</f>
        <v>0</v>
      </c>
      <c r="BJ581" s="62">
        <f>G581*H581</f>
        <v>0</v>
      </c>
      <c r="BK581" s="62" t="s">
        <v>1725</v>
      </c>
      <c r="BL581" s="64">
        <v>725</v>
      </c>
    </row>
    <row r="582" spans="1:64" s="38" customFormat="1" ht="19.5" customHeight="1">
      <c r="A582" s="60" t="s">
        <v>483</v>
      </c>
      <c r="B582" s="61" t="s">
        <v>523</v>
      </c>
      <c r="C582" s="61" t="s">
        <v>1002</v>
      </c>
      <c r="D582" s="142" t="s">
        <v>1545</v>
      </c>
      <c r="E582" s="143"/>
      <c r="F582" s="61" t="s">
        <v>1592</v>
      </c>
      <c r="G582" s="62">
        <v>1</v>
      </c>
      <c r="H582" s="62">
        <v>0</v>
      </c>
      <c r="I582" s="62">
        <f>G582*AO582</f>
        <v>0</v>
      </c>
      <c r="J582" s="62">
        <f>G582*AP582</f>
        <v>0</v>
      </c>
      <c r="K582" s="62">
        <f>G582*H582</f>
        <v>0</v>
      </c>
      <c r="L582" s="62">
        <v>0</v>
      </c>
      <c r="M582" s="62">
        <f>G582*L582</f>
        <v>0</v>
      </c>
      <c r="N582" s="63" t="s">
        <v>1611</v>
      </c>
      <c r="O582" s="54"/>
      <c r="Z582" s="64">
        <f>IF(AQ582="5",BJ582,0)</f>
        <v>0</v>
      </c>
      <c r="AB582" s="64">
        <f>IF(AQ582="1",BH582,0)</f>
        <v>0</v>
      </c>
      <c r="AC582" s="64">
        <f>IF(AQ582="1",BI582,0)</f>
        <v>0</v>
      </c>
      <c r="AD582" s="64">
        <f>IF(AQ582="7",BH582,0)</f>
        <v>0</v>
      </c>
      <c r="AE582" s="64">
        <f>IF(AQ582="7",BI582,0)</f>
        <v>0</v>
      </c>
      <c r="AF582" s="64">
        <f>IF(AQ582="2",BH582,0)</f>
        <v>0</v>
      </c>
      <c r="AG582" s="64">
        <f>IF(AQ582="2",BI582,0)</f>
        <v>0</v>
      </c>
      <c r="AH582" s="64">
        <f>IF(AQ582="0",BJ582,0)</f>
        <v>0</v>
      </c>
      <c r="AI582" s="39" t="s">
        <v>523</v>
      </c>
      <c r="AJ582" s="62">
        <f>IF(AN582=0,K582,0)</f>
        <v>0</v>
      </c>
      <c r="AK582" s="62">
        <f>IF(AN582=15,K582,0)</f>
        <v>0</v>
      </c>
      <c r="AL582" s="62">
        <f>IF(AN582=21,K582,0)</f>
        <v>0</v>
      </c>
      <c r="AN582" s="64">
        <v>21</v>
      </c>
      <c r="AO582" s="64">
        <f>H582*0</f>
        <v>0</v>
      </c>
      <c r="AP582" s="64">
        <f>H582*(1-0)</f>
        <v>0</v>
      </c>
      <c r="AQ582" s="65" t="s">
        <v>13</v>
      </c>
      <c r="AV582" s="64">
        <f>AW582+AX582</f>
        <v>0</v>
      </c>
      <c r="AW582" s="64">
        <f>G582*AO582</f>
        <v>0</v>
      </c>
      <c r="AX582" s="64">
        <f>G582*AP582</f>
        <v>0</v>
      </c>
      <c r="AY582" s="66" t="s">
        <v>1636</v>
      </c>
      <c r="AZ582" s="66" t="s">
        <v>1711</v>
      </c>
      <c r="BA582" s="39" t="s">
        <v>1720</v>
      </c>
      <c r="BC582" s="64">
        <f>AW582+AX582</f>
        <v>0</v>
      </c>
      <c r="BD582" s="64">
        <f>H582/(100-BE582)*100</f>
        <v>0</v>
      </c>
      <c r="BE582" s="64">
        <v>0</v>
      </c>
      <c r="BF582" s="64">
        <f>M582</f>
        <v>0</v>
      </c>
      <c r="BH582" s="62">
        <f>G582*AO582</f>
        <v>0</v>
      </c>
      <c r="BI582" s="62">
        <f>G582*AP582</f>
        <v>0</v>
      </c>
      <c r="BJ582" s="62">
        <f>G582*H582</f>
        <v>0</v>
      </c>
      <c r="BK582" s="62" t="s">
        <v>1725</v>
      </c>
      <c r="BL582" s="64">
        <v>725</v>
      </c>
    </row>
    <row r="583" spans="1:64" s="38" customFormat="1" ht="19.5" customHeight="1">
      <c r="A583" s="60" t="s">
        <v>484</v>
      </c>
      <c r="B583" s="61" t="s">
        <v>523</v>
      </c>
      <c r="C583" s="61" t="s">
        <v>1003</v>
      </c>
      <c r="D583" s="142" t="s">
        <v>1546</v>
      </c>
      <c r="E583" s="143"/>
      <c r="F583" s="61" t="s">
        <v>1584</v>
      </c>
      <c r="G583" s="62">
        <v>40</v>
      </c>
      <c r="H583" s="62">
        <v>0</v>
      </c>
      <c r="I583" s="62">
        <f>G583*AO583</f>
        <v>0</v>
      </c>
      <c r="J583" s="62">
        <f>G583*AP583</f>
        <v>0</v>
      </c>
      <c r="K583" s="62">
        <f>G583*H583</f>
        <v>0</v>
      </c>
      <c r="L583" s="62">
        <v>0</v>
      </c>
      <c r="M583" s="62">
        <f>G583*L583</f>
        <v>0</v>
      </c>
      <c r="N583" s="63" t="s">
        <v>1611</v>
      </c>
      <c r="O583" s="54"/>
      <c r="Z583" s="64">
        <f>IF(AQ583="5",BJ583,0)</f>
        <v>0</v>
      </c>
      <c r="AB583" s="64">
        <f>IF(AQ583="1",BH583,0)</f>
        <v>0</v>
      </c>
      <c r="AC583" s="64">
        <f>IF(AQ583="1",BI583,0)</f>
        <v>0</v>
      </c>
      <c r="AD583" s="64">
        <f>IF(AQ583="7",BH583,0)</f>
        <v>0</v>
      </c>
      <c r="AE583" s="64">
        <f>IF(AQ583="7",BI583,0)</f>
        <v>0</v>
      </c>
      <c r="AF583" s="64">
        <f>IF(AQ583="2",BH583,0)</f>
        <v>0</v>
      </c>
      <c r="AG583" s="64">
        <f>IF(AQ583="2",BI583,0)</f>
        <v>0</v>
      </c>
      <c r="AH583" s="64">
        <f>IF(AQ583="0",BJ583,0)</f>
        <v>0</v>
      </c>
      <c r="AI583" s="39" t="s">
        <v>523</v>
      </c>
      <c r="AJ583" s="62">
        <f>IF(AN583=0,K583,0)</f>
        <v>0</v>
      </c>
      <c r="AK583" s="62">
        <f>IF(AN583=15,K583,0)</f>
        <v>0</v>
      </c>
      <c r="AL583" s="62">
        <f>IF(AN583=21,K583,0)</f>
        <v>0</v>
      </c>
      <c r="AN583" s="64">
        <v>21</v>
      </c>
      <c r="AO583" s="64">
        <f>H583*0</f>
        <v>0</v>
      </c>
      <c r="AP583" s="64">
        <f>H583*(1-0)</f>
        <v>0</v>
      </c>
      <c r="AQ583" s="65" t="s">
        <v>13</v>
      </c>
      <c r="AV583" s="64">
        <f>AW583+AX583</f>
        <v>0</v>
      </c>
      <c r="AW583" s="64">
        <f>G583*AO583</f>
        <v>0</v>
      </c>
      <c r="AX583" s="64">
        <f>G583*AP583</f>
        <v>0</v>
      </c>
      <c r="AY583" s="66" t="s">
        <v>1636</v>
      </c>
      <c r="AZ583" s="66" t="s">
        <v>1711</v>
      </c>
      <c r="BA583" s="39" t="s">
        <v>1720</v>
      </c>
      <c r="BC583" s="64">
        <f>AW583+AX583</f>
        <v>0</v>
      </c>
      <c r="BD583" s="64">
        <f>H583/(100-BE583)*100</f>
        <v>0</v>
      </c>
      <c r="BE583" s="64">
        <v>0</v>
      </c>
      <c r="BF583" s="64">
        <f>M583</f>
        <v>0</v>
      </c>
      <c r="BH583" s="62">
        <f>G583*AO583</f>
        <v>0</v>
      </c>
      <c r="BI583" s="62">
        <f>G583*AP583</f>
        <v>0</v>
      </c>
      <c r="BJ583" s="62">
        <f>G583*H583</f>
        <v>0</v>
      </c>
      <c r="BK583" s="62" t="s">
        <v>1725</v>
      </c>
      <c r="BL583" s="64">
        <v>725</v>
      </c>
    </row>
    <row r="584" spans="1:64" s="38" customFormat="1" ht="19.5" customHeight="1">
      <c r="A584" s="60" t="s">
        <v>485</v>
      </c>
      <c r="B584" s="61" t="s">
        <v>523</v>
      </c>
      <c r="C584" s="61" t="s">
        <v>1004</v>
      </c>
      <c r="D584" s="142" t="s">
        <v>1547</v>
      </c>
      <c r="E584" s="143"/>
      <c r="F584" s="61" t="s">
        <v>1591</v>
      </c>
      <c r="G584" s="62">
        <v>0</v>
      </c>
      <c r="H584" s="62">
        <v>0.29</v>
      </c>
      <c r="I584" s="62">
        <f>G584*AO584</f>
        <v>0</v>
      </c>
      <c r="J584" s="62">
        <f>G584*AP584</f>
        <v>0</v>
      </c>
      <c r="K584" s="62">
        <f>G584*H584</f>
        <v>0</v>
      </c>
      <c r="L584" s="62">
        <v>0</v>
      </c>
      <c r="M584" s="62">
        <f>G584*L584</f>
        <v>0</v>
      </c>
      <c r="N584" s="63" t="s">
        <v>1611</v>
      </c>
      <c r="O584" s="54"/>
      <c r="Z584" s="64">
        <f>IF(AQ584="5",BJ584,0)</f>
        <v>0</v>
      </c>
      <c r="AB584" s="64">
        <f>IF(AQ584="1",BH584,0)</f>
        <v>0</v>
      </c>
      <c r="AC584" s="64">
        <f>IF(AQ584="1",BI584,0)</f>
        <v>0</v>
      </c>
      <c r="AD584" s="64">
        <f>IF(AQ584="7",BH584,0)</f>
        <v>0</v>
      </c>
      <c r="AE584" s="64">
        <f>IF(AQ584="7",BI584,0)</f>
        <v>0</v>
      </c>
      <c r="AF584" s="64">
        <f>IF(AQ584="2",BH584,0)</f>
        <v>0</v>
      </c>
      <c r="AG584" s="64">
        <f>IF(AQ584="2",BI584,0)</f>
        <v>0</v>
      </c>
      <c r="AH584" s="64">
        <f>IF(AQ584="0",BJ584,0)</f>
        <v>0</v>
      </c>
      <c r="AI584" s="39" t="s">
        <v>523</v>
      </c>
      <c r="AJ584" s="62">
        <f>IF(AN584=0,K584,0)</f>
        <v>0</v>
      </c>
      <c r="AK584" s="62">
        <f>IF(AN584=15,K584,0)</f>
        <v>0</v>
      </c>
      <c r="AL584" s="62">
        <f>IF(AN584=21,K584,0)</f>
        <v>0</v>
      </c>
      <c r="AN584" s="64">
        <v>21</v>
      </c>
      <c r="AO584" s="64">
        <f>H584*0</f>
        <v>0</v>
      </c>
      <c r="AP584" s="64">
        <f>H584*(1-0)</f>
        <v>0.29</v>
      </c>
      <c r="AQ584" s="65" t="s">
        <v>11</v>
      </c>
      <c r="AV584" s="64">
        <f>AW584+AX584</f>
        <v>0</v>
      </c>
      <c r="AW584" s="64">
        <f>G584*AO584</f>
        <v>0</v>
      </c>
      <c r="AX584" s="64">
        <f>G584*AP584</f>
        <v>0</v>
      </c>
      <c r="AY584" s="66" t="s">
        <v>1636</v>
      </c>
      <c r="AZ584" s="66" t="s">
        <v>1711</v>
      </c>
      <c r="BA584" s="39" t="s">
        <v>1720</v>
      </c>
      <c r="BC584" s="64">
        <f>AW584+AX584</f>
        <v>0</v>
      </c>
      <c r="BD584" s="64">
        <f>H584/(100-BE584)*100</f>
        <v>0.29</v>
      </c>
      <c r="BE584" s="64">
        <v>0</v>
      </c>
      <c r="BF584" s="64">
        <f>M584</f>
        <v>0</v>
      </c>
      <c r="BH584" s="62">
        <f>G584*AO584</f>
        <v>0</v>
      </c>
      <c r="BI584" s="62">
        <f>G584*AP584</f>
        <v>0</v>
      </c>
      <c r="BJ584" s="62">
        <f>G584*H584</f>
        <v>0</v>
      </c>
      <c r="BK584" s="62" t="s">
        <v>1725</v>
      </c>
      <c r="BL584" s="64">
        <v>725</v>
      </c>
    </row>
    <row r="585" spans="1:47" s="38" customFormat="1" ht="19.5" customHeight="1">
      <c r="A585" s="55"/>
      <c r="B585" s="56" t="s">
        <v>523</v>
      </c>
      <c r="C585" s="56" t="s">
        <v>672</v>
      </c>
      <c r="D585" s="140" t="s">
        <v>1191</v>
      </c>
      <c r="E585" s="141"/>
      <c r="F585" s="57" t="s">
        <v>6</v>
      </c>
      <c r="G585" s="57" t="s">
        <v>6</v>
      </c>
      <c r="H585" s="57" t="s">
        <v>6</v>
      </c>
      <c r="I585" s="58">
        <f>SUM(I586:I587)</f>
        <v>0</v>
      </c>
      <c r="J585" s="58">
        <f>SUM(J586:J587)</f>
        <v>0</v>
      </c>
      <c r="K585" s="58">
        <f>SUM(K586:K587)</f>
        <v>0</v>
      </c>
      <c r="L585" s="39"/>
      <c r="M585" s="58">
        <f>SUM(M586:M587)</f>
        <v>0</v>
      </c>
      <c r="N585" s="59"/>
      <c r="O585" s="54"/>
      <c r="AI585" s="39" t="s">
        <v>523</v>
      </c>
      <c r="AS585" s="58">
        <f>SUM(AJ586:AJ587)</f>
        <v>0</v>
      </c>
      <c r="AT585" s="58">
        <f>SUM(AK586:AK587)</f>
        <v>0</v>
      </c>
      <c r="AU585" s="58">
        <f>SUM(AL586:AL587)</f>
        <v>0</v>
      </c>
    </row>
    <row r="586" spans="1:64" s="38" customFormat="1" ht="19.5" customHeight="1">
      <c r="A586" s="60" t="s">
        <v>486</v>
      </c>
      <c r="B586" s="61" t="s">
        <v>523</v>
      </c>
      <c r="C586" s="61" t="s">
        <v>1005</v>
      </c>
      <c r="D586" s="142" t="s">
        <v>1548</v>
      </c>
      <c r="E586" s="143"/>
      <c r="F586" s="61" t="s">
        <v>1587</v>
      </c>
      <c r="G586" s="62">
        <v>1</v>
      </c>
      <c r="H586" s="62">
        <v>0</v>
      </c>
      <c r="I586" s="62">
        <f>G586*AO586</f>
        <v>0</v>
      </c>
      <c r="J586" s="62">
        <f>G586*AP586</f>
        <v>0</v>
      </c>
      <c r="K586" s="62">
        <f>G586*H586</f>
        <v>0</v>
      </c>
      <c r="L586" s="62">
        <v>0</v>
      </c>
      <c r="M586" s="62">
        <f>G586*L586</f>
        <v>0</v>
      </c>
      <c r="N586" s="63" t="s">
        <v>1611</v>
      </c>
      <c r="O586" s="54"/>
      <c r="Z586" s="64">
        <f>IF(AQ586="5",BJ586,0)</f>
        <v>0</v>
      </c>
      <c r="AB586" s="64">
        <f>IF(AQ586="1",BH586,0)</f>
        <v>0</v>
      </c>
      <c r="AC586" s="64">
        <f>IF(AQ586="1",BI586,0)</f>
        <v>0</v>
      </c>
      <c r="AD586" s="64">
        <f>IF(AQ586="7",BH586,0)</f>
        <v>0</v>
      </c>
      <c r="AE586" s="64">
        <f>IF(AQ586="7",BI586,0)</f>
        <v>0</v>
      </c>
      <c r="AF586" s="64">
        <f>IF(AQ586="2",BH586,0)</f>
        <v>0</v>
      </c>
      <c r="AG586" s="64">
        <f>IF(AQ586="2",BI586,0)</f>
        <v>0</v>
      </c>
      <c r="AH586" s="64">
        <f>IF(AQ586="0",BJ586,0)</f>
        <v>0</v>
      </c>
      <c r="AI586" s="39" t="s">
        <v>523</v>
      </c>
      <c r="AJ586" s="62">
        <f>IF(AN586=0,K586,0)</f>
        <v>0</v>
      </c>
      <c r="AK586" s="62">
        <f>IF(AN586=15,K586,0)</f>
        <v>0</v>
      </c>
      <c r="AL586" s="62">
        <f>IF(AN586=21,K586,0)</f>
        <v>0</v>
      </c>
      <c r="AN586" s="64">
        <v>21</v>
      </c>
      <c r="AO586" s="64">
        <f>H586*0</f>
        <v>0</v>
      </c>
      <c r="AP586" s="64">
        <f>H586*(1-0)</f>
        <v>0</v>
      </c>
      <c r="AQ586" s="65" t="s">
        <v>13</v>
      </c>
      <c r="AV586" s="64">
        <f>AW586+AX586</f>
        <v>0</v>
      </c>
      <c r="AW586" s="64">
        <f>G586*AO586</f>
        <v>0</v>
      </c>
      <c r="AX586" s="64">
        <f>G586*AP586</f>
        <v>0</v>
      </c>
      <c r="AY586" s="66" t="s">
        <v>1640</v>
      </c>
      <c r="AZ586" s="66" t="s">
        <v>1712</v>
      </c>
      <c r="BA586" s="39" t="s">
        <v>1720</v>
      </c>
      <c r="BC586" s="64">
        <f>AW586+AX586</f>
        <v>0</v>
      </c>
      <c r="BD586" s="64">
        <f>H586/(100-BE586)*100</f>
        <v>0</v>
      </c>
      <c r="BE586" s="64">
        <v>0</v>
      </c>
      <c r="BF586" s="64">
        <f>M586</f>
        <v>0</v>
      </c>
      <c r="BH586" s="62">
        <f>G586*AO586</f>
        <v>0</v>
      </c>
      <c r="BI586" s="62">
        <f>G586*AP586</f>
        <v>0</v>
      </c>
      <c r="BJ586" s="62">
        <f>G586*H586</f>
        <v>0</v>
      </c>
      <c r="BK586" s="62" t="s">
        <v>1725</v>
      </c>
      <c r="BL586" s="64">
        <v>735</v>
      </c>
    </row>
    <row r="587" spans="1:64" s="38" customFormat="1" ht="19.5" customHeight="1">
      <c r="A587" s="60" t="s">
        <v>487</v>
      </c>
      <c r="B587" s="61" t="s">
        <v>523</v>
      </c>
      <c r="C587" s="61" t="s">
        <v>1006</v>
      </c>
      <c r="D587" s="142" t="s">
        <v>1549</v>
      </c>
      <c r="E587" s="143"/>
      <c r="F587" s="61" t="s">
        <v>1591</v>
      </c>
      <c r="G587" s="62">
        <v>0</v>
      </c>
      <c r="H587" s="62">
        <v>2.8</v>
      </c>
      <c r="I587" s="62">
        <f>G587*AO587</f>
        <v>0</v>
      </c>
      <c r="J587" s="62">
        <f>G587*AP587</f>
        <v>0</v>
      </c>
      <c r="K587" s="62">
        <f>G587*H587</f>
        <v>0</v>
      </c>
      <c r="L587" s="62">
        <v>0</v>
      </c>
      <c r="M587" s="62">
        <f>G587*L587</f>
        <v>0</v>
      </c>
      <c r="N587" s="63" t="s">
        <v>1611</v>
      </c>
      <c r="O587" s="54"/>
      <c r="Z587" s="64">
        <f>IF(AQ587="5",BJ587,0)</f>
        <v>0</v>
      </c>
      <c r="AB587" s="64">
        <f>IF(AQ587="1",BH587,0)</f>
        <v>0</v>
      </c>
      <c r="AC587" s="64">
        <f>IF(AQ587="1",BI587,0)</f>
        <v>0</v>
      </c>
      <c r="AD587" s="64">
        <f>IF(AQ587="7",BH587,0)</f>
        <v>0</v>
      </c>
      <c r="AE587" s="64">
        <f>IF(AQ587="7",BI587,0)</f>
        <v>0</v>
      </c>
      <c r="AF587" s="64">
        <f>IF(AQ587="2",BH587,0)</f>
        <v>0</v>
      </c>
      <c r="AG587" s="64">
        <f>IF(AQ587="2",BI587,0)</f>
        <v>0</v>
      </c>
      <c r="AH587" s="64">
        <f>IF(AQ587="0",BJ587,0)</f>
        <v>0</v>
      </c>
      <c r="AI587" s="39" t="s">
        <v>523</v>
      </c>
      <c r="AJ587" s="62">
        <f>IF(AN587=0,K587,0)</f>
        <v>0</v>
      </c>
      <c r="AK587" s="62">
        <f>IF(AN587=15,K587,0)</f>
        <v>0</v>
      </c>
      <c r="AL587" s="62">
        <f>IF(AN587=21,K587,0)</f>
        <v>0</v>
      </c>
      <c r="AN587" s="64">
        <v>21</v>
      </c>
      <c r="AO587" s="64">
        <f>H587*0</f>
        <v>0</v>
      </c>
      <c r="AP587" s="64">
        <f>H587*(1-0)</f>
        <v>2.8</v>
      </c>
      <c r="AQ587" s="65" t="s">
        <v>11</v>
      </c>
      <c r="AV587" s="64">
        <f>AW587+AX587</f>
        <v>0</v>
      </c>
      <c r="AW587" s="64">
        <f>G587*AO587</f>
        <v>0</v>
      </c>
      <c r="AX587" s="64">
        <f>G587*AP587</f>
        <v>0</v>
      </c>
      <c r="AY587" s="66" t="s">
        <v>1640</v>
      </c>
      <c r="AZ587" s="66" t="s">
        <v>1712</v>
      </c>
      <c r="BA587" s="39" t="s">
        <v>1720</v>
      </c>
      <c r="BC587" s="64">
        <f>AW587+AX587</f>
        <v>0</v>
      </c>
      <c r="BD587" s="64">
        <f>H587/(100-BE587)*100</f>
        <v>2.8</v>
      </c>
      <c r="BE587" s="64">
        <v>0</v>
      </c>
      <c r="BF587" s="64">
        <f>M587</f>
        <v>0</v>
      </c>
      <c r="BH587" s="62">
        <f>G587*AO587</f>
        <v>0</v>
      </c>
      <c r="BI587" s="62">
        <f>G587*AP587</f>
        <v>0</v>
      </c>
      <c r="BJ587" s="62">
        <f>G587*H587</f>
        <v>0</v>
      </c>
      <c r="BK587" s="62" t="s">
        <v>1725</v>
      </c>
      <c r="BL587" s="64">
        <v>735</v>
      </c>
    </row>
    <row r="588" spans="1:47" s="38" customFormat="1" ht="19.5" customHeight="1">
      <c r="A588" s="55"/>
      <c r="B588" s="56" t="s">
        <v>523</v>
      </c>
      <c r="C588" s="56" t="s">
        <v>948</v>
      </c>
      <c r="D588" s="140" t="s">
        <v>1490</v>
      </c>
      <c r="E588" s="141"/>
      <c r="F588" s="57" t="s">
        <v>6</v>
      </c>
      <c r="G588" s="57" t="s">
        <v>6</v>
      </c>
      <c r="H588" s="57" t="s">
        <v>6</v>
      </c>
      <c r="I588" s="58">
        <f>SUM(I589:I591)</f>
        <v>0</v>
      </c>
      <c r="J588" s="58">
        <f>SUM(J589:J591)</f>
        <v>0</v>
      </c>
      <c r="K588" s="58">
        <f>SUM(K589:K591)</f>
        <v>0</v>
      </c>
      <c r="L588" s="39"/>
      <c r="M588" s="58">
        <f>SUM(M589:M591)</f>
        <v>0</v>
      </c>
      <c r="N588" s="59"/>
      <c r="O588" s="54"/>
      <c r="AI588" s="39" t="s">
        <v>523</v>
      </c>
      <c r="AS588" s="58">
        <f>SUM(AJ589:AJ591)</f>
        <v>0</v>
      </c>
      <c r="AT588" s="58">
        <f>SUM(AK589:AK591)</f>
        <v>0</v>
      </c>
      <c r="AU588" s="58">
        <f>SUM(AL589:AL591)</f>
        <v>0</v>
      </c>
    </row>
    <row r="589" spans="1:64" s="38" customFormat="1" ht="19.5" customHeight="1">
      <c r="A589" s="60" t="s">
        <v>488</v>
      </c>
      <c r="B589" s="61" t="s">
        <v>523</v>
      </c>
      <c r="C589" s="61" t="s">
        <v>1007</v>
      </c>
      <c r="D589" s="142" t="s">
        <v>1550</v>
      </c>
      <c r="E589" s="143"/>
      <c r="F589" s="61" t="s">
        <v>1584</v>
      </c>
      <c r="G589" s="62">
        <v>1.52</v>
      </c>
      <c r="H589" s="62">
        <v>0</v>
      </c>
      <c r="I589" s="62">
        <f>G589*AO589</f>
        <v>0</v>
      </c>
      <c r="J589" s="62">
        <f>G589*AP589</f>
        <v>0</v>
      </c>
      <c r="K589" s="62">
        <f>G589*H589</f>
        <v>0</v>
      </c>
      <c r="L589" s="62">
        <v>0</v>
      </c>
      <c r="M589" s="62">
        <f>G589*L589</f>
        <v>0</v>
      </c>
      <c r="N589" s="63" t="s">
        <v>1611</v>
      </c>
      <c r="O589" s="54"/>
      <c r="Z589" s="64">
        <f>IF(AQ589="5",BJ589,0)</f>
        <v>0</v>
      </c>
      <c r="AB589" s="64">
        <f>IF(AQ589="1",BH589,0)</f>
        <v>0</v>
      </c>
      <c r="AC589" s="64">
        <f>IF(AQ589="1",BI589,0)</f>
        <v>0</v>
      </c>
      <c r="AD589" s="64">
        <f>IF(AQ589="7",BH589,0)</f>
        <v>0</v>
      </c>
      <c r="AE589" s="64">
        <f>IF(AQ589="7",BI589,0)</f>
        <v>0</v>
      </c>
      <c r="AF589" s="64">
        <f>IF(AQ589="2",BH589,0)</f>
        <v>0</v>
      </c>
      <c r="AG589" s="64">
        <f>IF(AQ589="2",BI589,0)</f>
        <v>0</v>
      </c>
      <c r="AH589" s="64">
        <f>IF(AQ589="0",BJ589,0)</f>
        <v>0</v>
      </c>
      <c r="AI589" s="39" t="s">
        <v>523</v>
      </c>
      <c r="AJ589" s="62">
        <f>IF(AN589=0,K589,0)</f>
        <v>0</v>
      </c>
      <c r="AK589" s="62">
        <f>IF(AN589=15,K589,0)</f>
        <v>0</v>
      </c>
      <c r="AL589" s="62">
        <f>IF(AN589=21,K589,0)</f>
        <v>0</v>
      </c>
      <c r="AN589" s="64">
        <v>21</v>
      </c>
      <c r="AO589" s="64">
        <f>H589*0</f>
        <v>0</v>
      </c>
      <c r="AP589" s="64">
        <f>H589*(1-0)</f>
        <v>0</v>
      </c>
      <c r="AQ589" s="65" t="s">
        <v>13</v>
      </c>
      <c r="AV589" s="64">
        <f>AW589+AX589</f>
        <v>0</v>
      </c>
      <c r="AW589" s="64">
        <f>G589*AO589</f>
        <v>0</v>
      </c>
      <c r="AX589" s="64">
        <f>G589*AP589</f>
        <v>0</v>
      </c>
      <c r="AY589" s="66" t="s">
        <v>1671</v>
      </c>
      <c r="AZ589" s="66" t="s">
        <v>1713</v>
      </c>
      <c r="BA589" s="39" t="s">
        <v>1720</v>
      </c>
      <c r="BC589" s="64">
        <f>AW589+AX589</f>
        <v>0</v>
      </c>
      <c r="BD589" s="64">
        <f>H589/(100-BE589)*100</f>
        <v>0</v>
      </c>
      <c r="BE589" s="64">
        <v>0</v>
      </c>
      <c r="BF589" s="64">
        <f>M589</f>
        <v>0</v>
      </c>
      <c r="BH589" s="62">
        <f>G589*AO589</f>
        <v>0</v>
      </c>
      <c r="BI589" s="62">
        <f>G589*AP589</f>
        <v>0</v>
      </c>
      <c r="BJ589" s="62">
        <f>G589*H589</f>
        <v>0</v>
      </c>
      <c r="BK589" s="62" t="s">
        <v>1725</v>
      </c>
      <c r="BL589" s="64">
        <v>764</v>
      </c>
    </row>
    <row r="590" spans="1:64" s="38" customFormat="1" ht="19.5" customHeight="1">
      <c r="A590" s="60" t="s">
        <v>489</v>
      </c>
      <c r="B590" s="61" t="s">
        <v>523</v>
      </c>
      <c r="C590" s="61" t="s">
        <v>1008</v>
      </c>
      <c r="D590" s="142" t="s">
        <v>1551</v>
      </c>
      <c r="E590" s="143"/>
      <c r="F590" s="61" t="s">
        <v>1584</v>
      </c>
      <c r="G590" s="62">
        <v>0.7</v>
      </c>
      <c r="H590" s="62">
        <v>0</v>
      </c>
      <c r="I590" s="62">
        <f>G590*AO590</f>
        <v>0</v>
      </c>
      <c r="J590" s="62">
        <f>G590*AP590</f>
        <v>0</v>
      </c>
      <c r="K590" s="62">
        <f>G590*H590</f>
        <v>0</v>
      </c>
      <c r="L590" s="62">
        <v>0</v>
      </c>
      <c r="M590" s="62">
        <f>G590*L590</f>
        <v>0</v>
      </c>
      <c r="N590" s="63" t="s">
        <v>1611</v>
      </c>
      <c r="O590" s="54"/>
      <c r="Z590" s="64">
        <f>IF(AQ590="5",BJ590,0)</f>
        <v>0</v>
      </c>
      <c r="AB590" s="64">
        <f>IF(AQ590="1",BH590,0)</f>
        <v>0</v>
      </c>
      <c r="AC590" s="64">
        <f>IF(AQ590="1",BI590,0)</f>
        <v>0</v>
      </c>
      <c r="AD590" s="64">
        <f>IF(AQ590="7",BH590,0)</f>
        <v>0</v>
      </c>
      <c r="AE590" s="64">
        <f>IF(AQ590="7",BI590,0)</f>
        <v>0</v>
      </c>
      <c r="AF590" s="64">
        <f>IF(AQ590="2",BH590,0)</f>
        <v>0</v>
      </c>
      <c r="AG590" s="64">
        <f>IF(AQ590="2",BI590,0)</f>
        <v>0</v>
      </c>
      <c r="AH590" s="64">
        <f>IF(AQ590="0",BJ590,0)</f>
        <v>0</v>
      </c>
      <c r="AI590" s="39" t="s">
        <v>523</v>
      </c>
      <c r="AJ590" s="62">
        <f>IF(AN590=0,K590,0)</f>
        <v>0</v>
      </c>
      <c r="AK590" s="62">
        <f>IF(AN590=15,K590,0)</f>
        <v>0</v>
      </c>
      <c r="AL590" s="62">
        <f>IF(AN590=21,K590,0)</f>
        <v>0</v>
      </c>
      <c r="AN590" s="64">
        <v>21</v>
      </c>
      <c r="AO590" s="64">
        <f>H590*0</f>
        <v>0</v>
      </c>
      <c r="AP590" s="64">
        <f>H590*(1-0)</f>
        <v>0</v>
      </c>
      <c r="AQ590" s="65" t="s">
        <v>13</v>
      </c>
      <c r="AV590" s="64">
        <f>AW590+AX590</f>
        <v>0</v>
      </c>
      <c r="AW590" s="64">
        <f>G590*AO590</f>
        <v>0</v>
      </c>
      <c r="AX590" s="64">
        <f>G590*AP590</f>
        <v>0</v>
      </c>
      <c r="AY590" s="66" t="s">
        <v>1671</v>
      </c>
      <c r="AZ590" s="66" t="s">
        <v>1713</v>
      </c>
      <c r="BA590" s="39" t="s">
        <v>1720</v>
      </c>
      <c r="BC590" s="64">
        <f>AW590+AX590</f>
        <v>0</v>
      </c>
      <c r="BD590" s="64">
        <f>H590/(100-BE590)*100</f>
        <v>0</v>
      </c>
      <c r="BE590" s="64">
        <v>0</v>
      </c>
      <c r="BF590" s="64">
        <f>M590</f>
        <v>0</v>
      </c>
      <c r="BH590" s="62">
        <f>G590*AO590</f>
        <v>0</v>
      </c>
      <c r="BI590" s="62">
        <f>G590*AP590</f>
        <v>0</v>
      </c>
      <c r="BJ590" s="62">
        <f>G590*H590</f>
        <v>0</v>
      </c>
      <c r="BK590" s="62" t="s">
        <v>1725</v>
      </c>
      <c r="BL590" s="64">
        <v>764</v>
      </c>
    </row>
    <row r="591" spans="1:64" s="38" customFormat="1" ht="19.5" customHeight="1">
      <c r="A591" s="60" t="s">
        <v>490</v>
      </c>
      <c r="B591" s="61" t="s">
        <v>523</v>
      </c>
      <c r="C591" s="61" t="s">
        <v>953</v>
      </c>
      <c r="D591" s="142" t="s">
        <v>1495</v>
      </c>
      <c r="E591" s="143"/>
      <c r="F591" s="61" t="s">
        <v>1591</v>
      </c>
      <c r="G591" s="62">
        <v>0</v>
      </c>
      <c r="H591" s="62">
        <v>1.8</v>
      </c>
      <c r="I591" s="62">
        <f>G591*AO591</f>
        <v>0</v>
      </c>
      <c r="J591" s="62">
        <f>G591*AP591</f>
        <v>0</v>
      </c>
      <c r="K591" s="62">
        <f>G591*H591</f>
        <v>0</v>
      </c>
      <c r="L591" s="62">
        <v>0</v>
      </c>
      <c r="M591" s="62">
        <f>G591*L591</f>
        <v>0</v>
      </c>
      <c r="N591" s="63" t="s">
        <v>1611</v>
      </c>
      <c r="O591" s="54"/>
      <c r="Z591" s="64">
        <f>IF(AQ591="5",BJ591,0)</f>
        <v>0</v>
      </c>
      <c r="AB591" s="64">
        <f>IF(AQ591="1",BH591,0)</f>
        <v>0</v>
      </c>
      <c r="AC591" s="64">
        <f>IF(AQ591="1",BI591,0)</f>
        <v>0</v>
      </c>
      <c r="AD591" s="64">
        <f>IF(AQ591="7",BH591,0)</f>
        <v>0</v>
      </c>
      <c r="AE591" s="64">
        <f>IF(AQ591="7",BI591,0)</f>
        <v>0</v>
      </c>
      <c r="AF591" s="64">
        <f>IF(AQ591="2",BH591,0)</f>
        <v>0</v>
      </c>
      <c r="AG591" s="64">
        <f>IF(AQ591="2",BI591,0)</f>
        <v>0</v>
      </c>
      <c r="AH591" s="64">
        <f>IF(AQ591="0",BJ591,0)</f>
        <v>0</v>
      </c>
      <c r="AI591" s="39" t="s">
        <v>523</v>
      </c>
      <c r="AJ591" s="62">
        <f>IF(AN591=0,K591,0)</f>
        <v>0</v>
      </c>
      <c r="AK591" s="62">
        <f>IF(AN591=15,K591,0)</f>
        <v>0</v>
      </c>
      <c r="AL591" s="62">
        <f>IF(AN591=21,K591,0)</f>
        <v>0</v>
      </c>
      <c r="AN591" s="64">
        <v>21</v>
      </c>
      <c r="AO591" s="64">
        <f>H591*0</f>
        <v>0</v>
      </c>
      <c r="AP591" s="64">
        <f>H591*(1-0)</f>
        <v>1.8</v>
      </c>
      <c r="AQ591" s="65" t="s">
        <v>11</v>
      </c>
      <c r="AV591" s="64">
        <f>AW591+AX591</f>
        <v>0</v>
      </c>
      <c r="AW591" s="64">
        <f>G591*AO591</f>
        <v>0</v>
      </c>
      <c r="AX591" s="64">
        <f>G591*AP591</f>
        <v>0</v>
      </c>
      <c r="AY591" s="66" t="s">
        <v>1671</v>
      </c>
      <c r="AZ591" s="66" t="s">
        <v>1713</v>
      </c>
      <c r="BA591" s="39" t="s">
        <v>1720</v>
      </c>
      <c r="BC591" s="64">
        <f>AW591+AX591</f>
        <v>0</v>
      </c>
      <c r="BD591" s="64">
        <f>H591/(100-BE591)*100</f>
        <v>1.8000000000000003</v>
      </c>
      <c r="BE591" s="64">
        <v>0</v>
      </c>
      <c r="BF591" s="64">
        <f>M591</f>
        <v>0</v>
      </c>
      <c r="BH591" s="62">
        <f>G591*AO591</f>
        <v>0</v>
      </c>
      <c r="BI591" s="62">
        <f>G591*AP591</f>
        <v>0</v>
      </c>
      <c r="BJ591" s="62">
        <f>G591*H591</f>
        <v>0</v>
      </c>
      <c r="BK591" s="62" t="s">
        <v>1725</v>
      </c>
      <c r="BL591" s="64">
        <v>764</v>
      </c>
    </row>
    <row r="592" spans="1:47" s="38" customFormat="1" ht="19.5" customHeight="1">
      <c r="A592" s="55"/>
      <c r="B592" s="56" t="s">
        <v>523</v>
      </c>
      <c r="C592" s="56" t="s">
        <v>693</v>
      </c>
      <c r="D592" s="140" t="s">
        <v>1212</v>
      </c>
      <c r="E592" s="141"/>
      <c r="F592" s="57" t="s">
        <v>6</v>
      </c>
      <c r="G592" s="57" t="s">
        <v>6</v>
      </c>
      <c r="H592" s="57" t="s">
        <v>6</v>
      </c>
      <c r="I592" s="58">
        <f>SUM(I593:I594)</f>
        <v>0</v>
      </c>
      <c r="J592" s="58">
        <f>SUM(J593:J594)</f>
        <v>0</v>
      </c>
      <c r="K592" s="58">
        <f>SUM(K593:K594)</f>
        <v>0</v>
      </c>
      <c r="L592" s="39"/>
      <c r="M592" s="58">
        <f>SUM(M593:M594)</f>
        <v>0</v>
      </c>
      <c r="N592" s="59"/>
      <c r="O592" s="54"/>
      <c r="AI592" s="39" t="s">
        <v>523</v>
      </c>
      <c r="AS592" s="58">
        <f>SUM(AJ593:AJ594)</f>
        <v>0</v>
      </c>
      <c r="AT592" s="58">
        <f>SUM(AK593:AK594)</f>
        <v>0</v>
      </c>
      <c r="AU592" s="58">
        <f>SUM(AL593:AL594)</f>
        <v>0</v>
      </c>
    </row>
    <row r="593" spans="1:64" s="38" customFormat="1" ht="19.5" customHeight="1">
      <c r="A593" s="60" t="s">
        <v>491</v>
      </c>
      <c r="B593" s="61" t="s">
        <v>523</v>
      </c>
      <c r="C593" s="61" t="s">
        <v>1009</v>
      </c>
      <c r="D593" s="142" t="s">
        <v>1552</v>
      </c>
      <c r="E593" s="143"/>
      <c r="F593" s="61" t="s">
        <v>1587</v>
      </c>
      <c r="G593" s="62">
        <v>1</v>
      </c>
      <c r="H593" s="62">
        <v>0</v>
      </c>
      <c r="I593" s="62">
        <f>G593*AO593</f>
        <v>0</v>
      </c>
      <c r="J593" s="62">
        <f>G593*AP593</f>
        <v>0</v>
      </c>
      <c r="K593" s="62">
        <f>G593*H593</f>
        <v>0</v>
      </c>
      <c r="L593" s="62">
        <v>0</v>
      </c>
      <c r="M593" s="62">
        <f>G593*L593</f>
        <v>0</v>
      </c>
      <c r="N593" s="63" t="s">
        <v>1611</v>
      </c>
      <c r="O593" s="54"/>
      <c r="Z593" s="64">
        <f>IF(AQ593="5",BJ593,0)</f>
        <v>0</v>
      </c>
      <c r="AB593" s="64">
        <f>IF(AQ593="1",BH593,0)</f>
        <v>0</v>
      </c>
      <c r="AC593" s="64">
        <f>IF(AQ593="1",BI593,0)</f>
        <v>0</v>
      </c>
      <c r="AD593" s="64">
        <f>IF(AQ593="7",BH593,0)</f>
        <v>0</v>
      </c>
      <c r="AE593" s="64">
        <f>IF(AQ593="7",BI593,0)</f>
        <v>0</v>
      </c>
      <c r="AF593" s="64">
        <f>IF(AQ593="2",BH593,0)</f>
        <v>0</v>
      </c>
      <c r="AG593" s="64">
        <f>IF(AQ593="2",BI593,0)</f>
        <v>0</v>
      </c>
      <c r="AH593" s="64">
        <f>IF(AQ593="0",BJ593,0)</f>
        <v>0</v>
      </c>
      <c r="AI593" s="39" t="s">
        <v>523</v>
      </c>
      <c r="AJ593" s="62">
        <f>IF(AN593=0,K593,0)</f>
        <v>0</v>
      </c>
      <c r="AK593" s="62">
        <f>IF(AN593=15,K593,0)</f>
        <v>0</v>
      </c>
      <c r="AL593" s="62">
        <f>IF(AN593=21,K593,0)</f>
        <v>0</v>
      </c>
      <c r="AN593" s="64">
        <v>21</v>
      </c>
      <c r="AO593" s="64">
        <f>H593*0</f>
        <v>0</v>
      </c>
      <c r="AP593" s="64">
        <f>H593*(1-0)</f>
        <v>0</v>
      </c>
      <c r="AQ593" s="65" t="s">
        <v>13</v>
      </c>
      <c r="AV593" s="64">
        <f>AW593+AX593</f>
        <v>0</v>
      </c>
      <c r="AW593" s="64">
        <f>G593*AO593</f>
        <v>0</v>
      </c>
      <c r="AX593" s="64">
        <f>G593*AP593</f>
        <v>0</v>
      </c>
      <c r="AY593" s="66" t="s">
        <v>1642</v>
      </c>
      <c r="AZ593" s="66" t="s">
        <v>1713</v>
      </c>
      <c r="BA593" s="39" t="s">
        <v>1720</v>
      </c>
      <c r="BC593" s="64">
        <f>AW593+AX593</f>
        <v>0</v>
      </c>
      <c r="BD593" s="64">
        <f>H593/(100-BE593)*100</f>
        <v>0</v>
      </c>
      <c r="BE593" s="64">
        <v>0</v>
      </c>
      <c r="BF593" s="64">
        <f>M593</f>
        <v>0</v>
      </c>
      <c r="BH593" s="62">
        <f>G593*AO593</f>
        <v>0</v>
      </c>
      <c r="BI593" s="62">
        <f>G593*AP593</f>
        <v>0</v>
      </c>
      <c r="BJ593" s="62">
        <f>G593*H593</f>
        <v>0</v>
      </c>
      <c r="BK593" s="62" t="s">
        <v>1725</v>
      </c>
      <c r="BL593" s="64">
        <v>766</v>
      </c>
    </row>
    <row r="594" spans="1:64" s="38" customFormat="1" ht="19.5" customHeight="1">
      <c r="A594" s="60" t="s">
        <v>492</v>
      </c>
      <c r="B594" s="61" t="s">
        <v>523</v>
      </c>
      <c r="C594" s="61" t="s">
        <v>1010</v>
      </c>
      <c r="D594" s="142" t="s">
        <v>1553</v>
      </c>
      <c r="E594" s="143"/>
      <c r="F594" s="61" t="s">
        <v>1591</v>
      </c>
      <c r="G594" s="62">
        <v>0</v>
      </c>
      <c r="H594" s="62">
        <v>1</v>
      </c>
      <c r="I594" s="62">
        <f>G594*AO594</f>
        <v>0</v>
      </c>
      <c r="J594" s="62">
        <f>G594*AP594</f>
        <v>0</v>
      </c>
      <c r="K594" s="62">
        <f>G594*H594</f>
        <v>0</v>
      </c>
      <c r="L594" s="62">
        <v>0</v>
      </c>
      <c r="M594" s="62">
        <f>G594*L594</f>
        <v>0</v>
      </c>
      <c r="N594" s="63" t="s">
        <v>1611</v>
      </c>
      <c r="O594" s="54"/>
      <c r="Z594" s="64">
        <f>IF(AQ594="5",BJ594,0)</f>
        <v>0</v>
      </c>
      <c r="AB594" s="64">
        <f>IF(AQ594="1",BH594,0)</f>
        <v>0</v>
      </c>
      <c r="AC594" s="64">
        <f>IF(AQ594="1",BI594,0)</f>
        <v>0</v>
      </c>
      <c r="AD594" s="64">
        <f>IF(AQ594="7",BH594,0)</f>
        <v>0</v>
      </c>
      <c r="AE594" s="64">
        <f>IF(AQ594="7",BI594,0)</f>
        <v>0</v>
      </c>
      <c r="AF594" s="64">
        <f>IF(AQ594="2",BH594,0)</f>
        <v>0</v>
      </c>
      <c r="AG594" s="64">
        <f>IF(AQ594="2",BI594,0)</f>
        <v>0</v>
      </c>
      <c r="AH594" s="64">
        <f>IF(AQ594="0",BJ594,0)</f>
        <v>0</v>
      </c>
      <c r="AI594" s="39" t="s">
        <v>523</v>
      </c>
      <c r="AJ594" s="62">
        <f>IF(AN594=0,K594,0)</f>
        <v>0</v>
      </c>
      <c r="AK594" s="62">
        <f>IF(AN594=15,K594,0)</f>
        <v>0</v>
      </c>
      <c r="AL594" s="62">
        <f>IF(AN594=21,K594,0)</f>
        <v>0</v>
      </c>
      <c r="AN594" s="64">
        <v>21</v>
      </c>
      <c r="AO594" s="64">
        <f>H594*0</f>
        <v>0</v>
      </c>
      <c r="AP594" s="64">
        <f>H594*(1-0)</f>
        <v>1</v>
      </c>
      <c r="AQ594" s="65" t="s">
        <v>11</v>
      </c>
      <c r="AV594" s="64">
        <f>AW594+AX594</f>
        <v>0</v>
      </c>
      <c r="AW594" s="64">
        <f>G594*AO594</f>
        <v>0</v>
      </c>
      <c r="AX594" s="64">
        <f>G594*AP594</f>
        <v>0</v>
      </c>
      <c r="AY594" s="66" t="s">
        <v>1642</v>
      </c>
      <c r="AZ594" s="66" t="s">
        <v>1713</v>
      </c>
      <c r="BA594" s="39" t="s">
        <v>1720</v>
      </c>
      <c r="BC594" s="64">
        <f>AW594+AX594</f>
        <v>0</v>
      </c>
      <c r="BD594" s="64">
        <f>H594/(100-BE594)*100</f>
        <v>1</v>
      </c>
      <c r="BE594" s="64">
        <v>0</v>
      </c>
      <c r="BF594" s="64">
        <f>M594</f>
        <v>0</v>
      </c>
      <c r="BH594" s="62">
        <f>G594*AO594</f>
        <v>0</v>
      </c>
      <c r="BI594" s="62">
        <f>G594*AP594</f>
        <v>0</v>
      </c>
      <c r="BJ594" s="62">
        <f>G594*H594</f>
        <v>0</v>
      </c>
      <c r="BK594" s="62" t="s">
        <v>1725</v>
      </c>
      <c r="BL594" s="64">
        <v>766</v>
      </c>
    </row>
    <row r="595" spans="1:47" s="38" customFormat="1" ht="19.5" customHeight="1">
      <c r="A595" s="55"/>
      <c r="B595" s="56" t="s">
        <v>523</v>
      </c>
      <c r="C595" s="56" t="s">
        <v>706</v>
      </c>
      <c r="D595" s="140" t="s">
        <v>1225</v>
      </c>
      <c r="E595" s="141"/>
      <c r="F595" s="57" t="s">
        <v>6</v>
      </c>
      <c r="G595" s="57" t="s">
        <v>6</v>
      </c>
      <c r="H595" s="57" t="s">
        <v>6</v>
      </c>
      <c r="I595" s="58">
        <f>SUM(I596:I599)</f>
        <v>0</v>
      </c>
      <c r="J595" s="58">
        <f>SUM(J596:J599)</f>
        <v>0</v>
      </c>
      <c r="K595" s="58">
        <f>SUM(K596:K599)</f>
        <v>0</v>
      </c>
      <c r="L595" s="39"/>
      <c r="M595" s="58">
        <f>SUM(M596:M599)</f>
        <v>0</v>
      </c>
      <c r="N595" s="59"/>
      <c r="O595" s="54"/>
      <c r="AI595" s="39" t="s">
        <v>523</v>
      </c>
      <c r="AS595" s="58">
        <f>SUM(AJ596:AJ599)</f>
        <v>0</v>
      </c>
      <c r="AT595" s="58">
        <f>SUM(AK596:AK599)</f>
        <v>0</v>
      </c>
      <c r="AU595" s="58">
        <f>SUM(AL596:AL599)</f>
        <v>0</v>
      </c>
    </row>
    <row r="596" spans="1:64" s="38" customFormat="1" ht="19.5" customHeight="1">
      <c r="A596" s="60" t="s">
        <v>493</v>
      </c>
      <c r="B596" s="61" t="s">
        <v>523</v>
      </c>
      <c r="C596" s="61" t="s">
        <v>1011</v>
      </c>
      <c r="D596" s="142" t="s">
        <v>1554</v>
      </c>
      <c r="E596" s="143"/>
      <c r="F596" s="61" t="s">
        <v>1583</v>
      </c>
      <c r="G596" s="62">
        <v>1</v>
      </c>
      <c r="H596" s="62">
        <v>0</v>
      </c>
      <c r="I596" s="62">
        <f>G596*AO596</f>
        <v>0</v>
      </c>
      <c r="J596" s="62">
        <f>G596*AP596</f>
        <v>0</v>
      </c>
      <c r="K596" s="62">
        <f>G596*H596</f>
        <v>0</v>
      </c>
      <c r="L596" s="62">
        <v>0</v>
      </c>
      <c r="M596" s="62">
        <f>G596*L596</f>
        <v>0</v>
      </c>
      <c r="N596" s="63" t="s">
        <v>1611</v>
      </c>
      <c r="O596" s="54"/>
      <c r="Z596" s="64">
        <f>IF(AQ596="5",BJ596,0)</f>
        <v>0</v>
      </c>
      <c r="AB596" s="64">
        <f>IF(AQ596="1",BH596,0)</f>
        <v>0</v>
      </c>
      <c r="AC596" s="64">
        <f>IF(AQ596="1",BI596,0)</f>
        <v>0</v>
      </c>
      <c r="AD596" s="64">
        <f>IF(AQ596="7",BH596,0)</f>
        <v>0</v>
      </c>
      <c r="AE596" s="64">
        <f>IF(AQ596="7",BI596,0)</f>
        <v>0</v>
      </c>
      <c r="AF596" s="64">
        <f>IF(AQ596="2",BH596,0)</f>
        <v>0</v>
      </c>
      <c r="AG596" s="64">
        <f>IF(AQ596="2",BI596,0)</f>
        <v>0</v>
      </c>
      <c r="AH596" s="64">
        <f>IF(AQ596="0",BJ596,0)</f>
        <v>0</v>
      </c>
      <c r="AI596" s="39" t="s">
        <v>523</v>
      </c>
      <c r="AJ596" s="62">
        <f>IF(AN596=0,K596,0)</f>
        <v>0</v>
      </c>
      <c r="AK596" s="62">
        <f>IF(AN596=15,K596,0)</f>
        <v>0</v>
      </c>
      <c r="AL596" s="62">
        <f>IF(AN596=21,K596,0)</f>
        <v>0</v>
      </c>
      <c r="AN596" s="64">
        <v>21</v>
      </c>
      <c r="AO596" s="64">
        <f>H596*0</f>
        <v>0</v>
      </c>
      <c r="AP596" s="64">
        <f>H596*(1-0)</f>
        <v>0</v>
      </c>
      <c r="AQ596" s="65" t="s">
        <v>13</v>
      </c>
      <c r="AV596" s="64">
        <f>AW596+AX596</f>
        <v>0</v>
      </c>
      <c r="AW596" s="64">
        <f>G596*AO596</f>
        <v>0</v>
      </c>
      <c r="AX596" s="64">
        <f>G596*AP596</f>
        <v>0</v>
      </c>
      <c r="AY596" s="66" t="s">
        <v>1643</v>
      </c>
      <c r="AZ596" s="66" t="s">
        <v>1713</v>
      </c>
      <c r="BA596" s="39" t="s">
        <v>1720</v>
      </c>
      <c r="BC596" s="64">
        <f>AW596+AX596</f>
        <v>0</v>
      </c>
      <c r="BD596" s="64">
        <f>H596/(100-BE596)*100</f>
        <v>0</v>
      </c>
      <c r="BE596" s="64">
        <v>0</v>
      </c>
      <c r="BF596" s="64">
        <f>M596</f>
        <v>0</v>
      </c>
      <c r="BH596" s="62">
        <f>G596*AO596</f>
        <v>0</v>
      </c>
      <c r="BI596" s="62">
        <f>G596*AP596</f>
        <v>0</v>
      </c>
      <c r="BJ596" s="62">
        <f>G596*H596</f>
        <v>0</v>
      </c>
      <c r="BK596" s="62" t="s">
        <v>1725</v>
      </c>
      <c r="BL596" s="64">
        <v>767</v>
      </c>
    </row>
    <row r="597" spans="1:64" s="38" customFormat="1" ht="19.5" customHeight="1">
      <c r="A597" s="60" t="s">
        <v>494</v>
      </c>
      <c r="B597" s="61" t="s">
        <v>523</v>
      </c>
      <c r="C597" s="61" t="s">
        <v>1012</v>
      </c>
      <c r="D597" s="142" t="s">
        <v>1555</v>
      </c>
      <c r="E597" s="143"/>
      <c r="F597" s="61" t="s">
        <v>1583</v>
      </c>
      <c r="G597" s="62">
        <v>1</v>
      </c>
      <c r="H597" s="62">
        <v>0</v>
      </c>
      <c r="I597" s="62">
        <f>G597*AO597</f>
        <v>0</v>
      </c>
      <c r="J597" s="62">
        <f>G597*AP597</f>
        <v>0</v>
      </c>
      <c r="K597" s="62">
        <f>G597*H597</f>
        <v>0</v>
      </c>
      <c r="L597" s="62">
        <v>0</v>
      </c>
      <c r="M597" s="62">
        <f>G597*L597</f>
        <v>0</v>
      </c>
      <c r="N597" s="63" t="s">
        <v>1611</v>
      </c>
      <c r="O597" s="54"/>
      <c r="Z597" s="64">
        <f>IF(AQ597="5",BJ597,0)</f>
        <v>0</v>
      </c>
      <c r="AB597" s="64">
        <f>IF(AQ597="1",BH597,0)</f>
        <v>0</v>
      </c>
      <c r="AC597" s="64">
        <f>IF(AQ597="1",BI597,0)</f>
        <v>0</v>
      </c>
      <c r="AD597" s="64">
        <f>IF(AQ597="7",BH597,0)</f>
        <v>0</v>
      </c>
      <c r="AE597" s="64">
        <f>IF(AQ597="7",BI597,0)</f>
        <v>0</v>
      </c>
      <c r="AF597" s="64">
        <f>IF(AQ597="2",BH597,0)</f>
        <v>0</v>
      </c>
      <c r="AG597" s="64">
        <f>IF(AQ597="2",BI597,0)</f>
        <v>0</v>
      </c>
      <c r="AH597" s="64">
        <f>IF(AQ597="0",BJ597,0)</f>
        <v>0</v>
      </c>
      <c r="AI597" s="39" t="s">
        <v>523</v>
      </c>
      <c r="AJ597" s="62">
        <f>IF(AN597=0,K597,0)</f>
        <v>0</v>
      </c>
      <c r="AK597" s="62">
        <f>IF(AN597=15,K597,0)</f>
        <v>0</v>
      </c>
      <c r="AL597" s="62">
        <f>IF(AN597=21,K597,0)</f>
        <v>0</v>
      </c>
      <c r="AN597" s="64">
        <v>21</v>
      </c>
      <c r="AO597" s="64">
        <f>H597*0</f>
        <v>0</v>
      </c>
      <c r="AP597" s="64">
        <f>H597*(1-0)</f>
        <v>0</v>
      </c>
      <c r="AQ597" s="65" t="s">
        <v>13</v>
      </c>
      <c r="AV597" s="64">
        <f>AW597+AX597</f>
        <v>0</v>
      </c>
      <c r="AW597" s="64">
        <f>G597*AO597</f>
        <v>0</v>
      </c>
      <c r="AX597" s="64">
        <f>G597*AP597</f>
        <v>0</v>
      </c>
      <c r="AY597" s="66" t="s">
        <v>1643</v>
      </c>
      <c r="AZ597" s="66" t="s">
        <v>1713</v>
      </c>
      <c r="BA597" s="39" t="s">
        <v>1720</v>
      </c>
      <c r="BC597" s="64">
        <f>AW597+AX597</f>
        <v>0</v>
      </c>
      <c r="BD597" s="64">
        <f>H597/(100-BE597)*100</f>
        <v>0</v>
      </c>
      <c r="BE597" s="64">
        <v>0</v>
      </c>
      <c r="BF597" s="64">
        <f>M597</f>
        <v>0</v>
      </c>
      <c r="BH597" s="62">
        <f>G597*AO597</f>
        <v>0</v>
      </c>
      <c r="BI597" s="62">
        <f>G597*AP597</f>
        <v>0</v>
      </c>
      <c r="BJ597" s="62">
        <f>G597*H597</f>
        <v>0</v>
      </c>
      <c r="BK597" s="62" t="s">
        <v>1725</v>
      </c>
      <c r="BL597" s="64">
        <v>767</v>
      </c>
    </row>
    <row r="598" spans="1:64" s="38" customFormat="1" ht="19.5" customHeight="1">
      <c r="A598" s="60" t="s">
        <v>495</v>
      </c>
      <c r="B598" s="61" t="s">
        <v>523</v>
      </c>
      <c r="C598" s="61" t="s">
        <v>1013</v>
      </c>
      <c r="D598" s="142" t="s">
        <v>1556</v>
      </c>
      <c r="E598" s="143"/>
      <c r="F598" s="61" t="s">
        <v>1583</v>
      </c>
      <c r="G598" s="62">
        <v>1</v>
      </c>
      <c r="H598" s="62">
        <v>0</v>
      </c>
      <c r="I598" s="62">
        <f>G598*AO598</f>
        <v>0</v>
      </c>
      <c r="J598" s="62">
        <f>G598*AP598</f>
        <v>0</v>
      </c>
      <c r="K598" s="62">
        <f>G598*H598</f>
        <v>0</v>
      </c>
      <c r="L598" s="62">
        <v>0</v>
      </c>
      <c r="M598" s="62">
        <f>G598*L598</f>
        <v>0</v>
      </c>
      <c r="N598" s="63" t="s">
        <v>1611</v>
      </c>
      <c r="O598" s="54"/>
      <c r="Z598" s="64">
        <f>IF(AQ598="5",BJ598,0)</f>
        <v>0</v>
      </c>
      <c r="AB598" s="64">
        <f>IF(AQ598="1",BH598,0)</f>
        <v>0</v>
      </c>
      <c r="AC598" s="64">
        <f>IF(AQ598="1",BI598,0)</f>
        <v>0</v>
      </c>
      <c r="AD598" s="64">
        <f>IF(AQ598="7",BH598,0)</f>
        <v>0</v>
      </c>
      <c r="AE598" s="64">
        <f>IF(AQ598="7",BI598,0)</f>
        <v>0</v>
      </c>
      <c r="AF598" s="64">
        <f>IF(AQ598="2",BH598,0)</f>
        <v>0</v>
      </c>
      <c r="AG598" s="64">
        <f>IF(AQ598="2",BI598,0)</f>
        <v>0</v>
      </c>
      <c r="AH598" s="64">
        <f>IF(AQ598="0",BJ598,0)</f>
        <v>0</v>
      </c>
      <c r="AI598" s="39" t="s">
        <v>523</v>
      </c>
      <c r="AJ598" s="62">
        <f>IF(AN598=0,K598,0)</f>
        <v>0</v>
      </c>
      <c r="AK598" s="62">
        <f>IF(AN598=15,K598,0)</f>
        <v>0</v>
      </c>
      <c r="AL598" s="62">
        <f>IF(AN598=21,K598,0)</f>
        <v>0</v>
      </c>
      <c r="AN598" s="64">
        <v>21</v>
      </c>
      <c r="AO598" s="64">
        <f>H598*0</f>
        <v>0</v>
      </c>
      <c r="AP598" s="64">
        <f>H598*(1-0)</f>
        <v>0</v>
      </c>
      <c r="AQ598" s="65" t="s">
        <v>13</v>
      </c>
      <c r="AV598" s="64">
        <f>AW598+AX598</f>
        <v>0</v>
      </c>
      <c r="AW598" s="64">
        <f>G598*AO598</f>
        <v>0</v>
      </c>
      <c r="AX598" s="64">
        <f>G598*AP598</f>
        <v>0</v>
      </c>
      <c r="AY598" s="66" t="s">
        <v>1643</v>
      </c>
      <c r="AZ598" s="66" t="s">
        <v>1713</v>
      </c>
      <c r="BA598" s="39" t="s">
        <v>1720</v>
      </c>
      <c r="BC598" s="64">
        <f>AW598+AX598</f>
        <v>0</v>
      </c>
      <c r="BD598" s="64">
        <f>H598/(100-BE598)*100</f>
        <v>0</v>
      </c>
      <c r="BE598" s="64">
        <v>0</v>
      </c>
      <c r="BF598" s="64">
        <f>M598</f>
        <v>0</v>
      </c>
      <c r="BH598" s="62">
        <f>G598*AO598</f>
        <v>0</v>
      </c>
      <c r="BI598" s="62">
        <f>G598*AP598</f>
        <v>0</v>
      </c>
      <c r="BJ598" s="62">
        <f>G598*H598</f>
        <v>0</v>
      </c>
      <c r="BK598" s="62" t="s">
        <v>1725</v>
      </c>
      <c r="BL598" s="64">
        <v>767</v>
      </c>
    </row>
    <row r="599" spans="1:64" s="38" customFormat="1" ht="19.5" customHeight="1">
      <c r="A599" s="60" t="s">
        <v>496</v>
      </c>
      <c r="B599" s="61" t="s">
        <v>523</v>
      </c>
      <c r="C599" s="61" t="s">
        <v>965</v>
      </c>
      <c r="D599" s="142" t="s">
        <v>1507</v>
      </c>
      <c r="E599" s="143"/>
      <c r="F599" s="61" t="s">
        <v>1591</v>
      </c>
      <c r="G599" s="62">
        <v>0</v>
      </c>
      <c r="H599" s="62">
        <v>1.75</v>
      </c>
      <c r="I599" s="62">
        <f>G599*AO599</f>
        <v>0</v>
      </c>
      <c r="J599" s="62">
        <f>G599*AP599</f>
        <v>0</v>
      </c>
      <c r="K599" s="62">
        <f>G599*H599</f>
        <v>0</v>
      </c>
      <c r="L599" s="62">
        <v>0</v>
      </c>
      <c r="M599" s="62">
        <f>G599*L599</f>
        <v>0</v>
      </c>
      <c r="N599" s="63" t="s">
        <v>1611</v>
      </c>
      <c r="O599" s="54"/>
      <c r="Z599" s="64">
        <f>IF(AQ599="5",BJ599,0)</f>
        <v>0</v>
      </c>
      <c r="AB599" s="64">
        <f>IF(AQ599="1",BH599,0)</f>
        <v>0</v>
      </c>
      <c r="AC599" s="64">
        <f>IF(AQ599="1",BI599,0)</f>
        <v>0</v>
      </c>
      <c r="AD599" s="64">
        <f>IF(AQ599="7",BH599,0)</f>
        <v>0</v>
      </c>
      <c r="AE599" s="64">
        <f>IF(AQ599="7",BI599,0)</f>
        <v>0</v>
      </c>
      <c r="AF599" s="64">
        <f>IF(AQ599="2",BH599,0)</f>
        <v>0</v>
      </c>
      <c r="AG599" s="64">
        <f>IF(AQ599="2",BI599,0)</f>
        <v>0</v>
      </c>
      <c r="AH599" s="64">
        <f>IF(AQ599="0",BJ599,0)</f>
        <v>0</v>
      </c>
      <c r="AI599" s="39" t="s">
        <v>523</v>
      </c>
      <c r="AJ599" s="62">
        <f>IF(AN599=0,K599,0)</f>
        <v>0</v>
      </c>
      <c r="AK599" s="62">
        <f>IF(AN599=15,K599,0)</f>
        <v>0</v>
      </c>
      <c r="AL599" s="62">
        <f>IF(AN599=21,K599,0)</f>
        <v>0</v>
      </c>
      <c r="AN599" s="64">
        <v>21</v>
      </c>
      <c r="AO599" s="64">
        <f>H599*0</f>
        <v>0</v>
      </c>
      <c r="AP599" s="64">
        <f>H599*(1-0)</f>
        <v>1.75</v>
      </c>
      <c r="AQ599" s="65" t="s">
        <v>11</v>
      </c>
      <c r="AV599" s="64">
        <f>AW599+AX599</f>
        <v>0</v>
      </c>
      <c r="AW599" s="64">
        <f>G599*AO599</f>
        <v>0</v>
      </c>
      <c r="AX599" s="64">
        <f>G599*AP599</f>
        <v>0</v>
      </c>
      <c r="AY599" s="66" t="s">
        <v>1643</v>
      </c>
      <c r="AZ599" s="66" t="s">
        <v>1713</v>
      </c>
      <c r="BA599" s="39" t="s">
        <v>1720</v>
      </c>
      <c r="BC599" s="64">
        <f>AW599+AX599</f>
        <v>0</v>
      </c>
      <c r="BD599" s="64">
        <f>H599/(100-BE599)*100</f>
        <v>1.7500000000000002</v>
      </c>
      <c r="BE599" s="64">
        <v>0</v>
      </c>
      <c r="BF599" s="64">
        <f>M599</f>
        <v>0</v>
      </c>
      <c r="BH599" s="62">
        <f>G599*AO599</f>
        <v>0</v>
      </c>
      <c r="BI599" s="62">
        <f>G599*AP599</f>
        <v>0</v>
      </c>
      <c r="BJ599" s="62">
        <f>G599*H599</f>
        <v>0</v>
      </c>
      <c r="BK599" s="62" t="s">
        <v>1725</v>
      </c>
      <c r="BL599" s="64">
        <v>767</v>
      </c>
    </row>
    <row r="600" spans="1:47" s="38" customFormat="1" ht="19.5" customHeight="1">
      <c r="A600" s="55"/>
      <c r="B600" s="56" t="s">
        <v>523</v>
      </c>
      <c r="C600" s="56" t="s">
        <v>724</v>
      </c>
      <c r="D600" s="140" t="s">
        <v>1243</v>
      </c>
      <c r="E600" s="141"/>
      <c r="F600" s="57" t="s">
        <v>6</v>
      </c>
      <c r="G600" s="57" t="s">
        <v>6</v>
      </c>
      <c r="H600" s="57" t="s">
        <v>6</v>
      </c>
      <c r="I600" s="58">
        <f>SUM(I601:I610)</f>
        <v>0</v>
      </c>
      <c r="J600" s="58">
        <f>SUM(J601:J610)</f>
        <v>0</v>
      </c>
      <c r="K600" s="58">
        <f>SUM(K601:K610)</f>
        <v>0</v>
      </c>
      <c r="L600" s="39"/>
      <c r="M600" s="58">
        <f>SUM(M601:M610)</f>
        <v>0</v>
      </c>
      <c r="N600" s="59"/>
      <c r="O600" s="54"/>
      <c r="AI600" s="39" t="s">
        <v>523</v>
      </c>
      <c r="AS600" s="58">
        <f>SUM(AJ601:AJ610)</f>
        <v>0</v>
      </c>
      <c r="AT600" s="58">
        <f>SUM(AK601:AK610)</f>
        <v>0</v>
      </c>
      <c r="AU600" s="58">
        <f>SUM(AL601:AL610)</f>
        <v>0</v>
      </c>
    </row>
    <row r="601" spans="1:64" s="38" customFormat="1" ht="19.5" customHeight="1">
      <c r="A601" s="60" t="s">
        <v>497</v>
      </c>
      <c r="B601" s="61" t="s">
        <v>523</v>
      </c>
      <c r="C601" s="61" t="s">
        <v>1014</v>
      </c>
      <c r="D601" s="142" t="s">
        <v>1557</v>
      </c>
      <c r="E601" s="143"/>
      <c r="F601" s="61" t="s">
        <v>1587</v>
      </c>
      <c r="G601" s="62">
        <v>1</v>
      </c>
      <c r="H601" s="62">
        <v>0</v>
      </c>
      <c r="I601" s="62">
        <f aca="true" t="shared" si="826" ref="I601:I610">G601*AO601</f>
        <v>0</v>
      </c>
      <c r="J601" s="62">
        <f aca="true" t="shared" si="827" ref="J601:J610">G601*AP601</f>
        <v>0</v>
      </c>
      <c r="K601" s="62">
        <f aca="true" t="shared" si="828" ref="K601:K610">G601*H601</f>
        <v>0</v>
      </c>
      <c r="L601" s="62">
        <v>0</v>
      </c>
      <c r="M601" s="62">
        <f aca="true" t="shared" si="829" ref="M601:M610">G601*L601</f>
        <v>0</v>
      </c>
      <c r="N601" s="63" t="s">
        <v>1611</v>
      </c>
      <c r="O601" s="54"/>
      <c r="Z601" s="64">
        <f aca="true" t="shared" si="830" ref="Z601:Z610">IF(AQ601="5",BJ601,0)</f>
        <v>0</v>
      </c>
      <c r="AB601" s="64">
        <f aca="true" t="shared" si="831" ref="AB601:AB610">IF(AQ601="1",BH601,0)</f>
        <v>0</v>
      </c>
      <c r="AC601" s="64">
        <f aca="true" t="shared" si="832" ref="AC601:AC610">IF(AQ601="1",BI601,0)</f>
        <v>0</v>
      </c>
      <c r="AD601" s="64">
        <f aca="true" t="shared" si="833" ref="AD601:AD610">IF(AQ601="7",BH601,0)</f>
        <v>0</v>
      </c>
      <c r="AE601" s="64">
        <f aca="true" t="shared" si="834" ref="AE601:AE610">IF(AQ601="7",BI601,0)</f>
        <v>0</v>
      </c>
      <c r="AF601" s="64">
        <f aca="true" t="shared" si="835" ref="AF601:AF610">IF(AQ601="2",BH601,0)</f>
        <v>0</v>
      </c>
      <c r="AG601" s="64">
        <f aca="true" t="shared" si="836" ref="AG601:AG610">IF(AQ601="2",BI601,0)</f>
        <v>0</v>
      </c>
      <c r="AH601" s="64">
        <f aca="true" t="shared" si="837" ref="AH601:AH610">IF(AQ601="0",BJ601,0)</f>
        <v>0</v>
      </c>
      <c r="AI601" s="39" t="s">
        <v>523</v>
      </c>
      <c r="AJ601" s="62">
        <f aca="true" t="shared" si="838" ref="AJ601:AJ610">IF(AN601=0,K601,0)</f>
        <v>0</v>
      </c>
      <c r="AK601" s="62">
        <f aca="true" t="shared" si="839" ref="AK601:AK610">IF(AN601=15,K601,0)</f>
        <v>0</v>
      </c>
      <c r="AL601" s="62">
        <f aca="true" t="shared" si="840" ref="AL601:AL610">IF(AN601=21,K601,0)</f>
        <v>0</v>
      </c>
      <c r="AN601" s="64">
        <v>21</v>
      </c>
      <c r="AO601" s="64">
        <f aca="true" t="shared" si="841" ref="AO601:AO610">H601*0</f>
        <v>0</v>
      </c>
      <c r="AP601" s="64">
        <f aca="true" t="shared" si="842" ref="AP601:AP610">H601*(1-0)</f>
        <v>0</v>
      </c>
      <c r="AQ601" s="65" t="s">
        <v>13</v>
      </c>
      <c r="AV601" s="64">
        <f aca="true" t="shared" si="843" ref="AV601:AV610">AW601+AX601</f>
        <v>0</v>
      </c>
      <c r="AW601" s="64">
        <f aca="true" t="shared" si="844" ref="AW601:AW610">G601*AO601</f>
        <v>0</v>
      </c>
      <c r="AX601" s="64">
        <f aca="true" t="shared" si="845" ref="AX601:AX610">G601*AP601</f>
        <v>0</v>
      </c>
      <c r="AY601" s="66" t="s">
        <v>1644</v>
      </c>
      <c r="AZ601" s="66" t="s">
        <v>1714</v>
      </c>
      <c r="BA601" s="39" t="s">
        <v>1720</v>
      </c>
      <c r="BC601" s="64">
        <f aca="true" t="shared" si="846" ref="BC601:BC610">AW601+AX601</f>
        <v>0</v>
      </c>
      <c r="BD601" s="64">
        <f aca="true" t="shared" si="847" ref="BD601:BD610">H601/(100-BE601)*100</f>
        <v>0</v>
      </c>
      <c r="BE601" s="64">
        <v>0</v>
      </c>
      <c r="BF601" s="64">
        <f aca="true" t="shared" si="848" ref="BF601:BF610">M601</f>
        <v>0</v>
      </c>
      <c r="BH601" s="62">
        <f aca="true" t="shared" si="849" ref="BH601:BH610">G601*AO601</f>
        <v>0</v>
      </c>
      <c r="BI601" s="62">
        <f aca="true" t="shared" si="850" ref="BI601:BI610">G601*AP601</f>
        <v>0</v>
      </c>
      <c r="BJ601" s="62">
        <f aca="true" t="shared" si="851" ref="BJ601:BJ610">G601*H601</f>
        <v>0</v>
      </c>
      <c r="BK601" s="62" t="s">
        <v>1725</v>
      </c>
      <c r="BL601" s="64">
        <v>771</v>
      </c>
    </row>
    <row r="602" spans="1:64" s="38" customFormat="1" ht="19.5" customHeight="1">
      <c r="A602" s="60" t="s">
        <v>498</v>
      </c>
      <c r="B602" s="61" t="s">
        <v>523</v>
      </c>
      <c r="C602" s="61" t="s">
        <v>1015</v>
      </c>
      <c r="D602" s="142" t="s">
        <v>1558</v>
      </c>
      <c r="E602" s="143"/>
      <c r="F602" s="61" t="s">
        <v>1584</v>
      </c>
      <c r="G602" s="62">
        <v>2.7</v>
      </c>
      <c r="H602" s="62">
        <v>0</v>
      </c>
      <c r="I602" s="62">
        <f t="shared" si="826"/>
        <v>0</v>
      </c>
      <c r="J602" s="62">
        <f t="shared" si="827"/>
        <v>0</v>
      </c>
      <c r="K602" s="62">
        <f t="shared" si="828"/>
        <v>0</v>
      </c>
      <c r="L602" s="62">
        <v>0</v>
      </c>
      <c r="M602" s="62">
        <f t="shared" si="829"/>
        <v>0</v>
      </c>
      <c r="N602" s="63" t="s">
        <v>1611</v>
      </c>
      <c r="O602" s="54"/>
      <c r="Z602" s="64">
        <f t="shared" si="830"/>
        <v>0</v>
      </c>
      <c r="AB602" s="64">
        <f t="shared" si="831"/>
        <v>0</v>
      </c>
      <c r="AC602" s="64">
        <f t="shared" si="832"/>
        <v>0</v>
      </c>
      <c r="AD602" s="64">
        <f t="shared" si="833"/>
        <v>0</v>
      </c>
      <c r="AE602" s="64">
        <f t="shared" si="834"/>
        <v>0</v>
      </c>
      <c r="AF602" s="64">
        <f t="shared" si="835"/>
        <v>0</v>
      </c>
      <c r="AG602" s="64">
        <f t="shared" si="836"/>
        <v>0</v>
      </c>
      <c r="AH602" s="64">
        <f t="shared" si="837"/>
        <v>0</v>
      </c>
      <c r="AI602" s="39" t="s">
        <v>523</v>
      </c>
      <c r="AJ602" s="62">
        <f t="shared" si="838"/>
        <v>0</v>
      </c>
      <c r="AK602" s="62">
        <f t="shared" si="839"/>
        <v>0</v>
      </c>
      <c r="AL602" s="62">
        <f t="shared" si="840"/>
        <v>0</v>
      </c>
      <c r="AN602" s="64">
        <v>21</v>
      </c>
      <c r="AO602" s="64">
        <f t="shared" si="841"/>
        <v>0</v>
      </c>
      <c r="AP602" s="64">
        <f t="shared" si="842"/>
        <v>0</v>
      </c>
      <c r="AQ602" s="65" t="s">
        <v>13</v>
      </c>
      <c r="AV602" s="64">
        <f t="shared" si="843"/>
        <v>0</v>
      </c>
      <c r="AW602" s="64">
        <f t="shared" si="844"/>
        <v>0</v>
      </c>
      <c r="AX602" s="64">
        <f t="shared" si="845"/>
        <v>0</v>
      </c>
      <c r="AY602" s="66" t="s">
        <v>1644</v>
      </c>
      <c r="AZ602" s="66" t="s">
        <v>1714</v>
      </c>
      <c r="BA602" s="39" t="s">
        <v>1720</v>
      </c>
      <c r="BC602" s="64">
        <f t="shared" si="846"/>
        <v>0</v>
      </c>
      <c r="BD602" s="64">
        <f t="shared" si="847"/>
        <v>0</v>
      </c>
      <c r="BE602" s="64">
        <v>0</v>
      </c>
      <c r="BF602" s="64">
        <f t="shared" si="848"/>
        <v>0</v>
      </c>
      <c r="BH602" s="62">
        <f t="shared" si="849"/>
        <v>0</v>
      </c>
      <c r="BI602" s="62">
        <f t="shared" si="850"/>
        <v>0</v>
      </c>
      <c r="BJ602" s="62">
        <f t="shared" si="851"/>
        <v>0</v>
      </c>
      <c r="BK602" s="62" t="s">
        <v>1725</v>
      </c>
      <c r="BL602" s="64">
        <v>771</v>
      </c>
    </row>
    <row r="603" spans="1:64" s="38" customFormat="1" ht="19.5" customHeight="1">
      <c r="A603" s="60" t="s">
        <v>499</v>
      </c>
      <c r="B603" s="61" t="s">
        <v>523</v>
      </c>
      <c r="C603" s="61" t="s">
        <v>1016</v>
      </c>
      <c r="D603" s="142" t="s">
        <v>1559</v>
      </c>
      <c r="E603" s="143"/>
      <c r="F603" s="61" t="s">
        <v>1584</v>
      </c>
      <c r="G603" s="62">
        <v>0.8</v>
      </c>
      <c r="H603" s="62">
        <v>0</v>
      </c>
      <c r="I603" s="62">
        <f t="shared" si="826"/>
        <v>0</v>
      </c>
      <c r="J603" s="62">
        <f t="shared" si="827"/>
        <v>0</v>
      </c>
      <c r="K603" s="62">
        <f t="shared" si="828"/>
        <v>0</v>
      </c>
      <c r="L603" s="62">
        <v>0</v>
      </c>
      <c r="M603" s="62">
        <f t="shared" si="829"/>
        <v>0</v>
      </c>
      <c r="N603" s="63" t="s">
        <v>1611</v>
      </c>
      <c r="O603" s="54"/>
      <c r="Z603" s="64">
        <f t="shared" si="830"/>
        <v>0</v>
      </c>
      <c r="AB603" s="64">
        <f t="shared" si="831"/>
        <v>0</v>
      </c>
      <c r="AC603" s="64">
        <f t="shared" si="832"/>
        <v>0</v>
      </c>
      <c r="AD603" s="64">
        <f t="shared" si="833"/>
        <v>0</v>
      </c>
      <c r="AE603" s="64">
        <f t="shared" si="834"/>
        <v>0</v>
      </c>
      <c r="AF603" s="64">
        <f t="shared" si="835"/>
        <v>0</v>
      </c>
      <c r="AG603" s="64">
        <f t="shared" si="836"/>
        <v>0</v>
      </c>
      <c r="AH603" s="64">
        <f t="shared" si="837"/>
        <v>0</v>
      </c>
      <c r="AI603" s="39" t="s">
        <v>523</v>
      </c>
      <c r="AJ603" s="62">
        <f t="shared" si="838"/>
        <v>0</v>
      </c>
      <c r="AK603" s="62">
        <f t="shared" si="839"/>
        <v>0</v>
      </c>
      <c r="AL603" s="62">
        <f t="shared" si="840"/>
        <v>0</v>
      </c>
      <c r="AN603" s="64">
        <v>21</v>
      </c>
      <c r="AO603" s="64">
        <f t="shared" si="841"/>
        <v>0</v>
      </c>
      <c r="AP603" s="64">
        <f t="shared" si="842"/>
        <v>0</v>
      </c>
      <c r="AQ603" s="65" t="s">
        <v>13</v>
      </c>
      <c r="AV603" s="64">
        <f t="shared" si="843"/>
        <v>0</v>
      </c>
      <c r="AW603" s="64">
        <f t="shared" si="844"/>
        <v>0</v>
      </c>
      <c r="AX603" s="64">
        <f t="shared" si="845"/>
        <v>0</v>
      </c>
      <c r="AY603" s="66" t="s">
        <v>1644</v>
      </c>
      <c r="AZ603" s="66" t="s">
        <v>1714</v>
      </c>
      <c r="BA603" s="39" t="s">
        <v>1720</v>
      </c>
      <c r="BC603" s="64">
        <f t="shared" si="846"/>
        <v>0</v>
      </c>
      <c r="BD603" s="64">
        <f t="shared" si="847"/>
        <v>0</v>
      </c>
      <c r="BE603" s="64">
        <v>0</v>
      </c>
      <c r="BF603" s="64">
        <f t="shared" si="848"/>
        <v>0</v>
      </c>
      <c r="BH603" s="62">
        <f t="shared" si="849"/>
        <v>0</v>
      </c>
      <c r="BI603" s="62">
        <f t="shared" si="850"/>
        <v>0</v>
      </c>
      <c r="BJ603" s="62">
        <f t="shared" si="851"/>
        <v>0</v>
      </c>
      <c r="BK603" s="62" t="s">
        <v>1725</v>
      </c>
      <c r="BL603" s="64">
        <v>771</v>
      </c>
    </row>
    <row r="604" spans="1:64" s="38" customFormat="1" ht="19.5" customHeight="1">
      <c r="A604" s="60" t="s">
        <v>500</v>
      </c>
      <c r="B604" s="61" t="s">
        <v>523</v>
      </c>
      <c r="C604" s="61" t="s">
        <v>1017</v>
      </c>
      <c r="D604" s="142" t="s">
        <v>1560</v>
      </c>
      <c r="E604" s="143"/>
      <c r="F604" s="61" t="s">
        <v>1583</v>
      </c>
      <c r="G604" s="62">
        <v>0.88</v>
      </c>
      <c r="H604" s="62">
        <v>0</v>
      </c>
      <c r="I604" s="62">
        <f t="shared" si="826"/>
        <v>0</v>
      </c>
      <c r="J604" s="62">
        <f t="shared" si="827"/>
        <v>0</v>
      </c>
      <c r="K604" s="62">
        <f t="shared" si="828"/>
        <v>0</v>
      </c>
      <c r="L604" s="62">
        <v>0</v>
      </c>
      <c r="M604" s="62">
        <f t="shared" si="829"/>
        <v>0</v>
      </c>
      <c r="N604" s="63" t="s">
        <v>1611</v>
      </c>
      <c r="O604" s="54"/>
      <c r="Z604" s="64">
        <f t="shared" si="830"/>
        <v>0</v>
      </c>
      <c r="AB604" s="64">
        <f t="shared" si="831"/>
        <v>0</v>
      </c>
      <c r="AC604" s="64">
        <f t="shared" si="832"/>
        <v>0</v>
      </c>
      <c r="AD604" s="64">
        <f t="shared" si="833"/>
        <v>0</v>
      </c>
      <c r="AE604" s="64">
        <f t="shared" si="834"/>
        <v>0</v>
      </c>
      <c r="AF604" s="64">
        <f t="shared" si="835"/>
        <v>0</v>
      </c>
      <c r="AG604" s="64">
        <f t="shared" si="836"/>
        <v>0</v>
      </c>
      <c r="AH604" s="64">
        <f t="shared" si="837"/>
        <v>0</v>
      </c>
      <c r="AI604" s="39" t="s">
        <v>523</v>
      </c>
      <c r="AJ604" s="62">
        <f t="shared" si="838"/>
        <v>0</v>
      </c>
      <c r="AK604" s="62">
        <f t="shared" si="839"/>
        <v>0</v>
      </c>
      <c r="AL604" s="62">
        <f t="shared" si="840"/>
        <v>0</v>
      </c>
      <c r="AN604" s="64">
        <v>21</v>
      </c>
      <c r="AO604" s="64">
        <f t="shared" si="841"/>
        <v>0</v>
      </c>
      <c r="AP604" s="64">
        <f t="shared" si="842"/>
        <v>0</v>
      </c>
      <c r="AQ604" s="65" t="s">
        <v>13</v>
      </c>
      <c r="AV604" s="64">
        <f t="shared" si="843"/>
        <v>0</v>
      </c>
      <c r="AW604" s="64">
        <f t="shared" si="844"/>
        <v>0</v>
      </c>
      <c r="AX604" s="64">
        <f t="shared" si="845"/>
        <v>0</v>
      </c>
      <c r="AY604" s="66" t="s">
        <v>1644</v>
      </c>
      <c r="AZ604" s="66" t="s">
        <v>1714</v>
      </c>
      <c r="BA604" s="39" t="s">
        <v>1720</v>
      </c>
      <c r="BC604" s="64">
        <f t="shared" si="846"/>
        <v>0</v>
      </c>
      <c r="BD604" s="64">
        <f t="shared" si="847"/>
        <v>0</v>
      </c>
      <c r="BE604" s="64">
        <v>0</v>
      </c>
      <c r="BF604" s="64">
        <f t="shared" si="848"/>
        <v>0</v>
      </c>
      <c r="BH604" s="62">
        <f t="shared" si="849"/>
        <v>0</v>
      </c>
      <c r="BI604" s="62">
        <f t="shared" si="850"/>
        <v>0</v>
      </c>
      <c r="BJ604" s="62">
        <f t="shared" si="851"/>
        <v>0</v>
      </c>
      <c r="BK604" s="62" t="s">
        <v>1725</v>
      </c>
      <c r="BL604" s="64">
        <v>771</v>
      </c>
    </row>
    <row r="605" spans="1:64" s="38" customFormat="1" ht="19.5" customHeight="1">
      <c r="A605" s="60" t="s">
        <v>501</v>
      </c>
      <c r="B605" s="61" t="s">
        <v>523</v>
      </c>
      <c r="C605" s="61" t="s">
        <v>1018</v>
      </c>
      <c r="D605" s="142" t="s">
        <v>1561</v>
      </c>
      <c r="E605" s="143"/>
      <c r="F605" s="61" t="s">
        <v>1582</v>
      </c>
      <c r="G605" s="62">
        <v>5</v>
      </c>
      <c r="H605" s="62">
        <v>0</v>
      </c>
      <c r="I605" s="62">
        <f t="shared" si="826"/>
        <v>0</v>
      </c>
      <c r="J605" s="62">
        <f t="shared" si="827"/>
        <v>0</v>
      </c>
      <c r="K605" s="62">
        <f t="shared" si="828"/>
        <v>0</v>
      </c>
      <c r="L605" s="62">
        <v>0</v>
      </c>
      <c r="M605" s="62">
        <f t="shared" si="829"/>
        <v>0</v>
      </c>
      <c r="N605" s="63" t="s">
        <v>1611</v>
      </c>
      <c r="O605" s="54"/>
      <c r="Z605" s="64">
        <f t="shared" si="830"/>
        <v>0</v>
      </c>
      <c r="AB605" s="64">
        <f t="shared" si="831"/>
        <v>0</v>
      </c>
      <c r="AC605" s="64">
        <f t="shared" si="832"/>
        <v>0</v>
      </c>
      <c r="AD605" s="64">
        <f t="shared" si="833"/>
        <v>0</v>
      </c>
      <c r="AE605" s="64">
        <f t="shared" si="834"/>
        <v>0</v>
      </c>
      <c r="AF605" s="64">
        <f t="shared" si="835"/>
        <v>0</v>
      </c>
      <c r="AG605" s="64">
        <f t="shared" si="836"/>
        <v>0</v>
      </c>
      <c r="AH605" s="64">
        <f t="shared" si="837"/>
        <v>0</v>
      </c>
      <c r="AI605" s="39" t="s">
        <v>523</v>
      </c>
      <c r="AJ605" s="62">
        <f t="shared" si="838"/>
        <v>0</v>
      </c>
      <c r="AK605" s="62">
        <f t="shared" si="839"/>
        <v>0</v>
      </c>
      <c r="AL605" s="62">
        <f t="shared" si="840"/>
        <v>0</v>
      </c>
      <c r="AN605" s="64">
        <v>21</v>
      </c>
      <c r="AO605" s="64">
        <f t="shared" si="841"/>
        <v>0</v>
      </c>
      <c r="AP605" s="64">
        <f t="shared" si="842"/>
        <v>0</v>
      </c>
      <c r="AQ605" s="65" t="s">
        <v>13</v>
      </c>
      <c r="AV605" s="64">
        <f t="shared" si="843"/>
        <v>0</v>
      </c>
      <c r="AW605" s="64">
        <f t="shared" si="844"/>
        <v>0</v>
      </c>
      <c r="AX605" s="64">
        <f t="shared" si="845"/>
        <v>0</v>
      </c>
      <c r="AY605" s="66" t="s">
        <v>1644</v>
      </c>
      <c r="AZ605" s="66" t="s">
        <v>1714</v>
      </c>
      <c r="BA605" s="39" t="s">
        <v>1720</v>
      </c>
      <c r="BC605" s="64">
        <f t="shared" si="846"/>
        <v>0</v>
      </c>
      <c r="BD605" s="64">
        <f t="shared" si="847"/>
        <v>0</v>
      </c>
      <c r="BE605" s="64">
        <v>0</v>
      </c>
      <c r="BF605" s="64">
        <f t="shared" si="848"/>
        <v>0</v>
      </c>
      <c r="BH605" s="62">
        <f t="shared" si="849"/>
        <v>0</v>
      </c>
      <c r="BI605" s="62">
        <f t="shared" si="850"/>
        <v>0</v>
      </c>
      <c r="BJ605" s="62">
        <f t="shared" si="851"/>
        <v>0</v>
      </c>
      <c r="BK605" s="62" t="s">
        <v>1725</v>
      </c>
      <c r="BL605" s="64">
        <v>771</v>
      </c>
    </row>
    <row r="606" spans="1:64" s="38" customFormat="1" ht="19.5" customHeight="1">
      <c r="A606" s="60" t="s">
        <v>502</v>
      </c>
      <c r="B606" s="61" t="s">
        <v>523</v>
      </c>
      <c r="C606" s="61" t="s">
        <v>1019</v>
      </c>
      <c r="D606" s="142" t="s">
        <v>1562</v>
      </c>
      <c r="E606" s="143"/>
      <c r="F606" s="61" t="s">
        <v>1582</v>
      </c>
      <c r="G606" s="62">
        <v>5.5</v>
      </c>
      <c r="H606" s="62">
        <v>0</v>
      </c>
      <c r="I606" s="62">
        <f t="shared" si="826"/>
        <v>0</v>
      </c>
      <c r="J606" s="62">
        <f t="shared" si="827"/>
        <v>0</v>
      </c>
      <c r="K606" s="62">
        <f t="shared" si="828"/>
        <v>0</v>
      </c>
      <c r="L606" s="62">
        <v>0</v>
      </c>
      <c r="M606" s="62">
        <f t="shared" si="829"/>
        <v>0</v>
      </c>
      <c r="N606" s="63" t="s">
        <v>1611</v>
      </c>
      <c r="O606" s="54"/>
      <c r="Z606" s="64">
        <f t="shared" si="830"/>
        <v>0</v>
      </c>
      <c r="AB606" s="64">
        <f t="shared" si="831"/>
        <v>0</v>
      </c>
      <c r="AC606" s="64">
        <f t="shared" si="832"/>
        <v>0</v>
      </c>
      <c r="AD606" s="64">
        <f t="shared" si="833"/>
        <v>0</v>
      </c>
      <c r="AE606" s="64">
        <f t="shared" si="834"/>
        <v>0</v>
      </c>
      <c r="AF606" s="64">
        <f t="shared" si="835"/>
        <v>0</v>
      </c>
      <c r="AG606" s="64">
        <f t="shared" si="836"/>
        <v>0</v>
      </c>
      <c r="AH606" s="64">
        <f t="shared" si="837"/>
        <v>0</v>
      </c>
      <c r="AI606" s="39" t="s">
        <v>523</v>
      </c>
      <c r="AJ606" s="62">
        <f t="shared" si="838"/>
        <v>0</v>
      </c>
      <c r="AK606" s="62">
        <f t="shared" si="839"/>
        <v>0</v>
      </c>
      <c r="AL606" s="62">
        <f t="shared" si="840"/>
        <v>0</v>
      </c>
      <c r="AN606" s="64">
        <v>21</v>
      </c>
      <c r="AO606" s="64">
        <f t="shared" si="841"/>
        <v>0</v>
      </c>
      <c r="AP606" s="64">
        <f t="shared" si="842"/>
        <v>0</v>
      </c>
      <c r="AQ606" s="65" t="s">
        <v>13</v>
      </c>
      <c r="AV606" s="64">
        <f t="shared" si="843"/>
        <v>0</v>
      </c>
      <c r="AW606" s="64">
        <f t="shared" si="844"/>
        <v>0</v>
      </c>
      <c r="AX606" s="64">
        <f t="shared" si="845"/>
        <v>0</v>
      </c>
      <c r="AY606" s="66" t="s">
        <v>1644</v>
      </c>
      <c r="AZ606" s="66" t="s">
        <v>1714</v>
      </c>
      <c r="BA606" s="39" t="s">
        <v>1720</v>
      </c>
      <c r="BC606" s="64">
        <f t="shared" si="846"/>
        <v>0</v>
      </c>
      <c r="BD606" s="64">
        <f t="shared" si="847"/>
        <v>0</v>
      </c>
      <c r="BE606" s="64">
        <v>0</v>
      </c>
      <c r="BF606" s="64">
        <f t="shared" si="848"/>
        <v>0</v>
      </c>
      <c r="BH606" s="62">
        <f t="shared" si="849"/>
        <v>0</v>
      </c>
      <c r="BI606" s="62">
        <f t="shared" si="850"/>
        <v>0</v>
      </c>
      <c r="BJ606" s="62">
        <f t="shared" si="851"/>
        <v>0</v>
      </c>
      <c r="BK606" s="62" t="s">
        <v>1725</v>
      </c>
      <c r="BL606" s="64">
        <v>771</v>
      </c>
    </row>
    <row r="607" spans="1:64" s="38" customFormat="1" ht="19.5" customHeight="1">
      <c r="A607" s="60" t="s">
        <v>503</v>
      </c>
      <c r="B607" s="61" t="s">
        <v>523</v>
      </c>
      <c r="C607" s="61" t="s">
        <v>1020</v>
      </c>
      <c r="D607" s="142" t="s">
        <v>1563</v>
      </c>
      <c r="E607" s="143"/>
      <c r="F607" s="61" t="s">
        <v>1582</v>
      </c>
      <c r="G607" s="62">
        <v>5</v>
      </c>
      <c r="H607" s="62">
        <v>0</v>
      </c>
      <c r="I607" s="62">
        <f t="shared" si="826"/>
        <v>0</v>
      </c>
      <c r="J607" s="62">
        <f t="shared" si="827"/>
        <v>0</v>
      </c>
      <c r="K607" s="62">
        <f t="shared" si="828"/>
        <v>0</v>
      </c>
      <c r="L607" s="62">
        <v>0</v>
      </c>
      <c r="M607" s="62">
        <f t="shared" si="829"/>
        <v>0</v>
      </c>
      <c r="N607" s="63" t="s">
        <v>1611</v>
      </c>
      <c r="O607" s="54"/>
      <c r="Z607" s="64">
        <f t="shared" si="830"/>
        <v>0</v>
      </c>
      <c r="AB607" s="64">
        <f t="shared" si="831"/>
        <v>0</v>
      </c>
      <c r="AC607" s="64">
        <f t="shared" si="832"/>
        <v>0</v>
      </c>
      <c r="AD607" s="64">
        <f t="shared" si="833"/>
        <v>0</v>
      </c>
      <c r="AE607" s="64">
        <f t="shared" si="834"/>
        <v>0</v>
      </c>
      <c r="AF607" s="64">
        <f t="shared" si="835"/>
        <v>0</v>
      </c>
      <c r="AG607" s="64">
        <f t="shared" si="836"/>
        <v>0</v>
      </c>
      <c r="AH607" s="64">
        <f t="shared" si="837"/>
        <v>0</v>
      </c>
      <c r="AI607" s="39" t="s">
        <v>523</v>
      </c>
      <c r="AJ607" s="62">
        <f t="shared" si="838"/>
        <v>0</v>
      </c>
      <c r="AK607" s="62">
        <f t="shared" si="839"/>
        <v>0</v>
      </c>
      <c r="AL607" s="62">
        <f t="shared" si="840"/>
        <v>0</v>
      </c>
      <c r="AN607" s="64">
        <v>21</v>
      </c>
      <c r="AO607" s="64">
        <f t="shared" si="841"/>
        <v>0</v>
      </c>
      <c r="AP607" s="64">
        <f t="shared" si="842"/>
        <v>0</v>
      </c>
      <c r="AQ607" s="65" t="s">
        <v>13</v>
      </c>
      <c r="AV607" s="64">
        <f t="shared" si="843"/>
        <v>0</v>
      </c>
      <c r="AW607" s="64">
        <f t="shared" si="844"/>
        <v>0</v>
      </c>
      <c r="AX607" s="64">
        <f t="shared" si="845"/>
        <v>0</v>
      </c>
      <c r="AY607" s="66" t="s">
        <v>1644</v>
      </c>
      <c r="AZ607" s="66" t="s">
        <v>1714</v>
      </c>
      <c r="BA607" s="39" t="s">
        <v>1720</v>
      </c>
      <c r="BC607" s="64">
        <f t="shared" si="846"/>
        <v>0</v>
      </c>
      <c r="BD607" s="64">
        <f t="shared" si="847"/>
        <v>0</v>
      </c>
      <c r="BE607" s="64">
        <v>0</v>
      </c>
      <c r="BF607" s="64">
        <f t="shared" si="848"/>
        <v>0</v>
      </c>
      <c r="BH607" s="62">
        <f t="shared" si="849"/>
        <v>0</v>
      </c>
      <c r="BI607" s="62">
        <f t="shared" si="850"/>
        <v>0</v>
      </c>
      <c r="BJ607" s="62">
        <f t="shared" si="851"/>
        <v>0</v>
      </c>
      <c r="BK607" s="62" t="s">
        <v>1725</v>
      </c>
      <c r="BL607" s="64">
        <v>771</v>
      </c>
    </row>
    <row r="608" spans="1:64" s="38" customFormat="1" ht="19.5" customHeight="1">
      <c r="A608" s="60" t="s">
        <v>504</v>
      </c>
      <c r="B608" s="61" t="s">
        <v>523</v>
      </c>
      <c r="C608" s="61" t="s">
        <v>1021</v>
      </c>
      <c r="D608" s="142" t="s">
        <v>1564</v>
      </c>
      <c r="E608" s="143"/>
      <c r="F608" s="61" t="s">
        <v>1582</v>
      </c>
      <c r="G608" s="62">
        <v>5</v>
      </c>
      <c r="H608" s="62">
        <v>0</v>
      </c>
      <c r="I608" s="62">
        <f t="shared" si="826"/>
        <v>0</v>
      </c>
      <c r="J608" s="62">
        <f t="shared" si="827"/>
        <v>0</v>
      </c>
      <c r="K608" s="62">
        <f t="shared" si="828"/>
        <v>0</v>
      </c>
      <c r="L608" s="62">
        <v>0</v>
      </c>
      <c r="M608" s="62">
        <f t="shared" si="829"/>
        <v>0</v>
      </c>
      <c r="N608" s="63" t="s">
        <v>1611</v>
      </c>
      <c r="O608" s="54"/>
      <c r="Z608" s="64">
        <f t="shared" si="830"/>
        <v>0</v>
      </c>
      <c r="AB608" s="64">
        <f t="shared" si="831"/>
        <v>0</v>
      </c>
      <c r="AC608" s="64">
        <f t="shared" si="832"/>
        <v>0</v>
      </c>
      <c r="AD608" s="64">
        <f t="shared" si="833"/>
        <v>0</v>
      </c>
      <c r="AE608" s="64">
        <f t="shared" si="834"/>
        <v>0</v>
      </c>
      <c r="AF608" s="64">
        <f t="shared" si="835"/>
        <v>0</v>
      </c>
      <c r="AG608" s="64">
        <f t="shared" si="836"/>
        <v>0</v>
      </c>
      <c r="AH608" s="64">
        <f t="shared" si="837"/>
        <v>0</v>
      </c>
      <c r="AI608" s="39" t="s">
        <v>523</v>
      </c>
      <c r="AJ608" s="62">
        <f t="shared" si="838"/>
        <v>0</v>
      </c>
      <c r="AK608" s="62">
        <f t="shared" si="839"/>
        <v>0</v>
      </c>
      <c r="AL608" s="62">
        <f t="shared" si="840"/>
        <v>0</v>
      </c>
      <c r="AN608" s="64">
        <v>21</v>
      </c>
      <c r="AO608" s="64">
        <f t="shared" si="841"/>
        <v>0</v>
      </c>
      <c r="AP608" s="64">
        <f t="shared" si="842"/>
        <v>0</v>
      </c>
      <c r="AQ608" s="65" t="s">
        <v>13</v>
      </c>
      <c r="AV608" s="64">
        <f t="shared" si="843"/>
        <v>0</v>
      </c>
      <c r="AW608" s="64">
        <f t="shared" si="844"/>
        <v>0</v>
      </c>
      <c r="AX608" s="64">
        <f t="shared" si="845"/>
        <v>0</v>
      </c>
      <c r="AY608" s="66" t="s">
        <v>1644</v>
      </c>
      <c r="AZ608" s="66" t="s">
        <v>1714</v>
      </c>
      <c r="BA608" s="39" t="s">
        <v>1720</v>
      </c>
      <c r="BC608" s="64">
        <f t="shared" si="846"/>
        <v>0</v>
      </c>
      <c r="BD608" s="64">
        <f t="shared" si="847"/>
        <v>0</v>
      </c>
      <c r="BE608" s="64">
        <v>0</v>
      </c>
      <c r="BF608" s="64">
        <f t="shared" si="848"/>
        <v>0</v>
      </c>
      <c r="BH608" s="62">
        <f t="shared" si="849"/>
        <v>0</v>
      </c>
      <c r="BI608" s="62">
        <f t="shared" si="850"/>
        <v>0</v>
      </c>
      <c r="BJ608" s="62">
        <f t="shared" si="851"/>
        <v>0</v>
      </c>
      <c r="BK608" s="62" t="s">
        <v>1725</v>
      </c>
      <c r="BL608" s="64">
        <v>771</v>
      </c>
    </row>
    <row r="609" spans="1:64" s="38" customFormat="1" ht="19.5" customHeight="1">
      <c r="A609" s="60" t="s">
        <v>505</v>
      </c>
      <c r="B609" s="61" t="s">
        <v>523</v>
      </c>
      <c r="C609" s="61" t="s">
        <v>1022</v>
      </c>
      <c r="D609" s="142" t="s">
        <v>1565</v>
      </c>
      <c r="E609" s="143"/>
      <c r="F609" s="61" t="s">
        <v>1582</v>
      </c>
      <c r="G609" s="62">
        <v>5</v>
      </c>
      <c r="H609" s="62">
        <v>0</v>
      </c>
      <c r="I609" s="62">
        <f t="shared" si="826"/>
        <v>0</v>
      </c>
      <c r="J609" s="62">
        <f t="shared" si="827"/>
        <v>0</v>
      </c>
      <c r="K609" s="62">
        <f t="shared" si="828"/>
        <v>0</v>
      </c>
      <c r="L609" s="62">
        <v>0</v>
      </c>
      <c r="M609" s="62">
        <f t="shared" si="829"/>
        <v>0</v>
      </c>
      <c r="N609" s="63" t="s">
        <v>1611</v>
      </c>
      <c r="O609" s="54"/>
      <c r="Z609" s="64">
        <f t="shared" si="830"/>
        <v>0</v>
      </c>
      <c r="AB609" s="64">
        <f t="shared" si="831"/>
        <v>0</v>
      </c>
      <c r="AC609" s="64">
        <f t="shared" si="832"/>
        <v>0</v>
      </c>
      <c r="AD609" s="64">
        <f t="shared" si="833"/>
        <v>0</v>
      </c>
      <c r="AE609" s="64">
        <f t="shared" si="834"/>
        <v>0</v>
      </c>
      <c r="AF609" s="64">
        <f t="shared" si="835"/>
        <v>0</v>
      </c>
      <c r="AG609" s="64">
        <f t="shared" si="836"/>
        <v>0</v>
      </c>
      <c r="AH609" s="64">
        <f t="shared" si="837"/>
        <v>0</v>
      </c>
      <c r="AI609" s="39" t="s">
        <v>523</v>
      </c>
      <c r="AJ609" s="62">
        <f t="shared" si="838"/>
        <v>0</v>
      </c>
      <c r="AK609" s="62">
        <f t="shared" si="839"/>
        <v>0</v>
      </c>
      <c r="AL609" s="62">
        <f t="shared" si="840"/>
        <v>0</v>
      </c>
      <c r="AN609" s="64">
        <v>21</v>
      </c>
      <c r="AO609" s="64">
        <f t="shared" si="841"/>
        <v>0</v>
      </c>
      <c r="AP609" s="64">
        <f t="shared" si="842"/>
        <v>0</v>
      </c>
      <c r="AQ609" s="65" t="s">
        <v>13</v>
      </c>
      <c r="AV609" s="64">
        <f t="shared" si="843"/>
        <v>0</v>
      </c>
      <c r="AW609" s="64">
        <f t="shared" si="844"/>
        <v>0</v>
      </c>
      <c r="AX609" s="64">
        <f t="shared" si="845"/>
        <v>0</v>
      </c>
      <c r="AY609" s="66" t="s">
        <v>1644</v>
      </c>
      <c r="AZ609" s="66" t="s">
        <v>1714</v>
      </c>
      <c r="BA609" s="39" t="s">
        <v>1720</v>
      </c>
      <c r="BC609" s="64">
        <f t="shared" si="846"/>
        <v>0</v>
      </c>
      <c r="BD609" s="64">
        <f t="shared" si="847"/>
        <v>0</v>
      </c>
      <c r="BE609" s="64">
        <v>0</v>
      </c>
      <c r="BF609" s="64">
        <f t="shared" si="848"/>
        <v>0</v>
      </c>
      <c r="BH609" s="62">
        <f t="shared" si="849"/>
        <v>0</v>
      </c>
      <c r="BI609" s="62">
        <f t="shared" si="850"/>
        <v>0</v>
      </c>
      <c r="BJ609" s="62">
        <f t="shared" si="851"/>
        <v>0</v>
      </c>
      <c r="BK609" s="62" t="s">
        <v>1725</v>
      </c>
      <c r="BL609" s="64">
        <v>771</v>
      </c>
    </row>
    <row r="610" spans="1:64" s="38" customFormat="1" ht="19.5" customHeight="1">
      <c r="A610" s="60" t="s">
        <v>506</v>
      </c>
      <c r="B610" s="61" t="s">
        <v>523</v>
      </c>
      <c r="C610" s="61" t="s">
        <v>1023</v>
      </c>
      <c r="D610" s="142" t="s">
        <v>1566</v>
      </c>
      <c r="E610" s="143"/>
      <c r="F610" s="61" t="s">
        <v>1591</v>
      </c>
      <c r="G610" s="62">
        <v>0</v>
      </c>
      <c r="H610" s="62">
        <v>6.1</v>
      </c>
      <c r="I610" s="62">
        <f t="shared" si="826"/>
        <v>0</v>
      </c>
      <c r="J610" s="62">
        <f t="shared" si="827"/>
        <v>0</v>
      </c>
      <c r="K610" s="62">
        <f t="shared" si="828"/>
        <v>0</v>
      </c>
      <c r="L610" s="62">
        <v>0</v>
      </c>
      <c r="M610" s="62">
        <f t="shared" si="829"/>
        <v>0</v>
      </c>
      <c r="N610" s="63" t="s">
        <v>1611</v>
      </c>
      <c r="O610" s="54"/>
      <c r="Z610" s="64">
        <f t="shared" si="830"/>
        <v>0</v>
      </c>
      <c r="AB610" s="64">
        <f t="shared" si="831"/>
        <v>0</v>
      </c>
      <c r="AC610" s="64">
        <f t="shared" si="832"/>
        <v>0</v>
      </c>
      <c r="AD610" s="64">
        <f t="shared" si="833"/>
        <v>0</v>
      </c>
      <c r="AE610" s="64">
        <f t="shared" si="834"/>
        <v>0</v>
      </c>
      <c r="AF610" s="64">
        <f t="shared" si="835"/>
        <v>0</v>
      </c>
      <c r="AG610" s="64">
        <f t="shared" si="836"/>
        <v>0</v>
      </c>
      <c r="AH610" s="64">
        <f t="shared" si="837"/>
        <v>0</v>
      </c>
      <c r="AI610" s="39" t="s">
        <v>523</v>
      </c>
      <c r="AJ610" s="62">
        <f t="shared" si="838"/>
        <v>0</v>
      </c>
      <c r="AK610" s="62">
        <f t="shared" si="839"/>
        <v>0</v>
      </c>
      <c r="AL610" s="62">
        <f t="shared" si="840"/>
        <v>0</v>
      </c>
      <c r="AN610" s="64">
        <v>21</v>
      </c>
      <c r="AO610" s="64">
        <f t="shared" si="841"/>
        <v>0</v>
      </c>
      <c r="AP610" s="64">
        <f t="shared" si="842"/>
        <v>6.1</v>
      </c>
      <c r="AQ610" s="65" t="s">
        <v>11</v>
      </c>
      <c r="AV610" s="64">
        <f t="shared" si="843"/>
        <v>0</v>
      </c>
      <c r="AW610" s="64">
        <f t="shared" si="844"/>
        <v>0</v>
      </c>
      <c r="AX610" s="64">
        <f t="shared" si="845"/>
        <v>0</v>
      </c>
      <c r="AY610" s="66" t="s">
        <v>1644</v>
      </c>
      <c r="AZ610" s="66" t="s">
        <v>1714</v>
      </c>
      <c r="BA610" s="39" t="s">
        <v>1720</v>
      </c>
      <c r="BC610" s="64">
        <f t="shared" si="846"/>
        <v>0</v>
      </c>
      <c r="BD610" s="64">
        <f t="shared" si="847"/>
        <v>6.1</v>
      </c>
      <c r="BE610" s="64">
        <v>0</v>
      </c>
      <c r="BF610" s="64">
        <f t="shared" si="848"/>
        <v>0</v>
      </c>
      <c r="BH610" s="62">
        <f t="shared" si="849"/>
        <v>0</v>
      </c>
      <c r="BI610" s="62">
        <f t="shared" si="850"/>
        <v>0</v>
      </c>
      <c r="BJ610" s="62">
        <f t="shared" si="851"/>
        <v>0</v>
      </c>
      <c r="BK610" s="62" t="s">
        <v>1725</v>
      </c>
      <c r="BL610" s="64">
        <v>771</v>
      </c>
    </row>
    <row r="611" spans="1:47" s="38" customFormat="1" ht="19.5" customHeight="1">
      <c r="A611" s="55"/>
      <c r="B611" s="56" t="s">
        <v>523</v>
      </c>
      <c r="C611" s="56" t="s">
        <v>752</v>
      </c>
      <c r="D611" s="140" t="s">
        <v>1271</v>
      </c>
      <c r="E611" s="141"/>
      <c r="F611" s="57" t="s">
        <v>6</v>
      </c>
      <c r="G611" s="57" t="s">
        <v>6</v>
      </c>
      <c r="H611" s="57" t="s">
        <v>6</v>
      </c>
      <c r="I611" s="58">
        <f>SUM(I612:I617)</f>
        <v>0</v>
      </c>
      <c r="J611" s="58">
        <f>SUM(J612:J617)</f>
        <v>0</v>
      </c>
      <c r="K611" s="58">
        <f>SUM(K612:K617)</f>
        <v>0</v>
      </c>
      <c r="L611" s="39"/>
      <c r="M611" s="58">
        <f>SUM(M612:M617)</f>
        <v>0</v>
      </c>
      <c r="N611" s="59"/>
      <c r="O611" s="54"/>
      <c r="AI611" s="39" t="s">
        <v>523</v>
      </c>
      <c r="AS611" s="58">
        <f>SUM(AJ612:AJ617)</f>
        <v>0</v>
      </c>
      <c r="AT611" s="58">
        <f>SUM(AK612:AK617)</f>
        <v>0</v>
      </c>
      <c r="AU611" s="58">
        <f>SUM(AL612:AL617)</f>
        <v>0</v>
      </c>
    </row>
    <row r="612" spans="1:64" s="38" customFormat="1" ht="19.5" customHeight="1">
      <c r="A612" s="60" t="s">
        <v>507</v>
      </c>
      <c r="B612" s="61" t="s">
        <v>523</v>
      </c>
      <c r="C612" s="61" t="s">
        <v>1024</v>
      </c>
      <c r="D612" s="142" t="s">
        <v>1567</v>
      </c>
      <c r="E612" s="143"/>
      <c r="F612" s="61" t="s">
        <v>1582</v>
      </c>
      <c r="G612" s="62">
        <v>4.8</v>
      </c>
      <c r="H612" s="62">
        <v>0</v>
      </c>
      <c r="I612" s="62">
        <f aca="true" t="shared" si="852" ref="I612:I617">G612*AO612</f>
        <v>0</v>
      </c>
      <c r="J612" s="62">
        <f aca="true" t="shared" si="853" ref="J612:J617">G612*AP612</f>
        <v>0</v>
      </c>
      <c r="K612" s="62">
        <f aca="true" t="shared" si="854" ref="K612:K617">G612*H612</f>
        <v>0</v>
      </c>
      <c r="L612" s="62">
        <v>0</v>
      </c>
      <c r="M612" s="62">
        <f aca="true" t="shared" si="855" ref="M612:M617">G612*L612</f>
        <v>0</v>
      </c>
      <c r="N612" s="63" t="s">
        <v>1611</v>
      </c>
      <c r="O612" s="54"/>
      <c r="Z612" s="64">
        <f aca="true" t="shared" si="856" ref="Z612:Z617">IF(AQ612="5",BJ612,0)</f>
        <v>0</v>
      </c>
      <c r="AB612" s="64">
        <f aca="true" t="shared" si="857" ref="AB612:AB617">IF(AQ612="1",BH612,0)</f>
        <v>0</v>
      </c>
      <c r="AC612" s="64">
        <f aca="true" t="shared" si="858" ref="AC612:AC617">IF(AQ612="1",BI612,0)</f>
        <v>0</v>
      </c>
      <c r="AD612" s="64">
        <f aca="true" t="shared" si="859" ref="AD612:AD617">IF(AQ612="7",BH612,0)</f>
        <v>0</v>
      </c>
      <c r="AE612" s="64">
        <f aca="true" t="shared" si="860" ref="AE612:AE617">IF(AQ612="7",BI612,0)</f>
        <v>0</v>
      </c>
      <c r="AF612" s="64">
        <f aca="true" t="shared" si="861" ref="AF612:AF617">IF(AQ612="2",BH612,0)</f>
        <v>0</v>
      </c>
      <c r="AG612" s="64">
        <f aca="true" t="shared" si="862" ref="AG612:AG617">IF(AQ612="2",BI612,0)</f>
        <v>0</v>
      </c>
      <c r="AH612" s="64">
        <f aca="true" t="shared" si="863" ref="AH612:AH617">IF(AQ612="0",BJ612,0)</f>
        <v>0</v>
      </c>
      <c r="AI612" s="39" t="s">
        <v>523</v>
      </c>
      <c r="AJ612" s="62">
        <f aca="true" t="shared" si="864" ref="AJ612:AJ617">IF(AN612=0,K612,0)</f>
        <v>0</v>
      </c>
      <c r="AK612" s="62">
        <f aca="true" t="shared" si="865" ref="AK612:AK617">IF(AN612=15,K612,0)</f>
        <v>0</v>
      </c>
      <c r="AL612" s="62">
        <f aca="true" t="shared" si="866" ref="AL612:AL617">IF(AN612=21,K612,0)</f>
        <v>0</v>
      </c>
      <c r="AN612" s="64">
        <v>21</v>
      </c>
      <c r="AO612" s="64">
        <f aca="true" t="shared" si="867" ref="AO612:AO617">H612*0</f>
        <v>0</v>
      </c>
      <c r="AP612" s="64">
        <f aca="true" t="shared" si="868" ref="AP612:AP617">H612*(1-0)</f>
        <v>0</v>
      </c>
      <c r="AQ612" s="65" t="s">
        <v>13</v>
      </c>
      <c r="AV612" s="64">
        <f aca="true" t="shared" si="869" ref="AV612:AV617">AW612+AX612</f>
        <v>0</v>
      </c>
      <c r="AW612" s="64">
        <f aca="true" t="shared" si="870" ref="AW612:AW617">G612*AO612</f>
        <v>0</v>
      </c>
      <c r="AX612" s="64">
        <f aca="true" t="shared" si="871" ref="AX612:AX617">G612*AP612</f>
        <v>0</v>
      </c>
      <c r="AY612" s="66" t="s">
        <v>1646</v>
      </c>
      <c r="AZ612" s="66" t="s">
        <v>1715</v>
      </c>
      <c r="BA612" s="39" t="s">
        <v>1720</v>
      </c>
      <c r="BC612" s="64">
        <f aca="true" t="shared" si="872" ref="BC612:BC617">AW612+AX612</f>
        <v>0</v>
      </c>
      <c r="BD612" s="64">
        <f aca="true" t="shared" si="873" ref="BD612:BD617">H612/(100-BE612)*100</f>
        <v>0</v>
      </c>
      <c r="BE612" s="64">
        <v>0</v>
      </c>
      <c r="BF612" s="64">
        <f aca="true" t="shared" si="874" ref="BF612:BF617">M612</f>
        <v>0</v>
      </c>
      <c r="BH612" s="62">
        <f aca="true" t="shared" si="875" ref="BH612:BH617">G612*AO612</f>
        <v>0</v>
      </c>
      <c r="BI612" s="62">
        <f aca="true" t="shared" si="876" ref="BI612:BI617">G612*AP612</f>
        <v>0</v>
      </c>
      <c r="BJ612" s="62">
        <f aca="true" t="shared" si="877" ref="BJ612:BJ617">G612*H612</f>
        <v>0</v>
      </c>
      <c r="BK612" s="62" t="s">
        <v>1725</v>
      </c>
      <c r="BL612" s="64">
        <v>781</v>
      </c>
    </row>
    <row r="613" spans="1:64" s="38" customFormat="1" ht="19.5" customHeight="1">
      <c r="A613" s="60" t="s">
        <v>508</v>
      </c>
      <c r="B613" s="61" t="s">
        <v>523</v>
      </c>
      <c r="C613" s="61" t="s">
        <v>1025</v>
      </c>
      <c r="D613" s="142" t="s">
        <v>1568</v>
      </c>
      <c r="E613" s="143"/>
      <c r="F613" s="61" t="s">
        <v>1582</v>
      </c>
      <c r="G613" s="62">
        <v>5.28</v>
      </c>
      <c r="H613" s="62">
        <v>0</v>
      </c>
      <c r="I613" s="62">
        <f t="shared" si="852"/>
        <v>0</v>
      </c>
      <c r="J613" s="62">
        <f t="shared" si="853"/>
        <v>0</v>
      </c>
      <c r="K613" s="62">
        <f t="shared" si="854"/>
        <v>0</v>
      </c>
      <c r="L613" s="62">
        <v>0</v>
      </c>
      <c r="M613" s="62">
        <f t="shared" si="855"/>
        <v>0</v>
      </c>
      <c r="N613" s="63" t="s">
        <v>1611</v>
      </c>
      <c r="O613" s="54"/>
      <c r="Z613" s="64">
        <f t="shared" si="856"/>
        <v>0</v>
      </c>
      <c r="AB613" s="64">
        <f t="shared" si="857"/>
        <v>0</v>
      </c>
      <c r="AC613" s="64">
        <f t="shared" si="858"/>
        <v>0</v>
      </c>
      <c r="AD613" s="64">
        <f t="shared" si="859"/>
        <v>0</v>
      </c>
      <c r="AE613" s="64">
        <f t="shared" si="860"/>
        <v>0</v>
      </c>
      <c r="AF613" s="64">
        <f t="shared" si="861"/>
        <v>0</v>
      </c>
      <c r="AG613" s="64">
        <f t="shared" si="862"/>
        <v>0</v>
      </c>
      <c r="AH613" s="64">
        <f t="shared" si="863"/>
        <v>0</v>
      </c>
      <c r="AI613" s="39" t="s">
        <v>523</v>
      </c>
      <c r="AJ613" s="62">
        <f t="shared" si="864"/>
        <v>0</v>
      </c>
      <c r="AK613" s="62">
        <f t="shared" si="865"/>
        <v>0</v>
      </c>
      <c r="AL613" s="62">
        <f t="shared" si="866"/>
        <v>0</v>
      </c>
      <c r="AN613" s="64">
        <v>21</v>
      </c>
      <c r="AO613" s="64">
        <f t="shared" si="867"/>
        <v>0</v>
      </c>
      <c r="AP613" s="64">
        <f t="shared" si="868"/>
        <v>0</v>
      </c>
      <c r="AQ613" s="65" t="s">
        <v>13</v>
      </c>
      <c r="AV613" s="64">
        <f t="shared" si="869"/>
        <v>0</v>
      </c>
      <c r="AW613" s="64">
        <f t="shared" si="870"/>
        <v>0</v>
      </c>
      <c r="AX613" s="64">
        <f t="shared" si="871"/>
        <v>0</v>
      </c>
      <c r="AY613" s="66" t="s">
        <v>1646</v>
      </c>
      <c r="AZ613" s="66" t="s">
        <v>1715</v>
      </c>
      <c r="BA613" s="39" t="s">
        <v>1720</v>
      </c>
      <c r="BC613" s="64">
        <f t="shared" si="872"/>
        <v>0</v>
      </c>
      <c r="BD613" s="64">
        <f t="shared" si="873"/>
        <v>0</v>
      </c>
      <c r="BE613" s="64">
        <v>0</v>
      </c>
      <c r="BF613" s="64">
        <f t="shared" si="874"/>
        <v>0</v>
      </c>
      <c r="BH613" s="62">
        <f t="shared" si="875"/>
        <v>0</v>
      </c>
      <c r="BI613" s="62">
        <f t="shared" si="876"/>
        <v>0</v>
      </c>
      <c r="BJ613" s="62">
        <f t="shared" si="877"/>
        <v>0</v>
      </c>
      <c r="BK613" s="62" t="s">
        <v>1725</v>
      </c>
      <c r="BL613" s="64">
        <v>781</v>
      </c>
    </row>
    <row r="614" spans="1:64" s="38" customFormat="1" ht="19.5" customHeight="1">
      <c r="A614" s="60" t="s">
        <v>509</v>
      </c>
      <c r="B614" s="61" t="s">
        <v>523</v>
      </c>
      <c r="C614" s="61" t="s">
        <v>755</v>
      </c>
      <c r="D614" s="142" t="s">
        <v>1274</v>
      </c>
      <c r="E614" s="143"/>
      <c r="F614" s="61" t="s">
        <v>1582</v>
      </c>
      <c r="G614" s="62">
        <v>4.8</v>
      </c>
      <c r="H614" s="62">
        <v>0</v>
      </c>
      <c r="I614" s="62">
        <f t="shared" si="852"/>
        <v>0</v>
      </c>
      <c r="J614" s="62">
        <f t="shared" si="853"/>
        <v>0</v>
      </c>
      <c r="K614" s="62">
        <f t="shared" si="854"/>
        <v>0</v>
      </c>
      <c r="L614" s="62">
        <v>0</v>
      </c>
      <c r="M614" s="62">
        <f t="shared" si="855"/>
        <v>0</v>
      </c>
      <c r="N614" s="63" t="s">
        <v>1611</v>
      </c>
      <c r="O614" s="54"/>
      <c r="Z614" s="64">
        <f t="shared" si="856"/>
        <v>0</v>
      </c>
      <c r="AB614" s="64">
        <f t="shared" si="857"/>
        <v>0</v>
      </c>
      <c r="AC614" s="64">
        <f t="shared" si="858"/>
        <v>0</v>
      </c>
      <c r="AD614" s="64">
        <f t="shared" si="859"/>
        <v>0</v>
      </c>
      <c r="AE614" s="64">
        <f t="shared" si="860"/>
        <v>0</v>
      </c>
      <c r="AF614" s="64">
        <f t="shared" si="861"/>
        <v>0</v>
      </c>
      <c r="AG614" s="64">
        <f t="shared" si="862"/>
        <v>0</v>
      </c>
      <c r="AH614" s="64">
        <f t="shared" si="863"/>
        <v>0</v>
      </c>
      <c r="AI614" s="39" t="s">
        <v>523</v>
      </c>
      <c r="AJ614" s="62">
        <f t="shared" si="864"/>
        <v>0</v>
      </c>
      <c r="AK614" s="62">
        <f t="shared" si="865"/>
        <v>0</v>
      </c>
      <c r="AL614" s="62">
        <f t="shared" si="866"/>
        <v>0</v>
      </c>
      <c r="AN614" s="64">
        <v>21</v>
      </c>
      <c r="AO614" s="64">
        <f t="shared" si="867"/>
        <v>0</v>
      </c>
      <c r="AP614" s="64">
        <f t="shared" si="868"/>
        <v>0</v>
      </c>
      <c r="AQ614" s="65" t="s">
        <v>13</v>
      </c>
      <c r="AV614" s="64">
        <f t="shared" si="869"/>
        <v>0</v>
      </c>
      <c r="AW614" s="64">
        <f t="shared" si="870"/>
        <v>0</v>
      </c>
      <c r="AX614" s="64">
        <f t="shared" si="871"/>
        <v>0</v>
      </c>
      <c r="AY614" s="66" t="s">
        <v>1646</v>
      </c>
      <c r="AZ614" s="66" t="s">
        <v>1715</v>
      </c>
      <c r="BA614" s="39" t="s">
        <v>1720</v>
      </c>
      <c r="BC614" s="64">
        <f t="shared" si="872"/>
        <v>0</v>
      </c>
      <c r="BD614" s="64">
        <f t="shared" si="873"/>
        <v>0</v>
      </c>
      <c r="BE614" s="64">
        <v>0</v>
      </c>
      <c r="BF614" s="64">
        <f t="shared" si="874"/>
        <v>0</v>
      </c>
      <c r="BH614" s="62">
        <f t="shared" si="875"/>
        <v>0</v>
      </c>
      <c r="BI614" s="62">
        <f t="shared" si="876"/>
        <v>0</v>
      </c>
      <c r="BJ614" s="62">
        <f t="shared" si="877"/>
        <v>0</v>
      </c>
      <c r="BK614" s="62" t="s">
        <v>1725</v>
      </c>
      <c r="BL614" s="64">
        <v>781</v>
      </c>
    </row>
    <row r="615" spans="1:64" s="38" customFormat="1" ht="19.5" customHeight="1">
      <c r="A615" s="60" t="s">
        <v>510</v>
      </c>
      <c r="B615" s="61" t="s">
        <v>523</v>
      </c>
      <c r="C615" s="61" t="s">
        <v>1026</v>
      </c>
      <c r="D615" s="142" t="s">
        <v>1569</v>
      </c>
      <c r="E615" s="143"/>
      <c r="F615" s="61" t="s">
        <v>1582</v>
      </c>
      <c r="G615" s="62">
        <v>4.8</v>
      </c>
      <c r="H615" s="62">
        <v>0</v>
      </c>
      <c r="I615" s="62">
        <f t="shared" si="852"/>
        <v>0</v>
      </c>
      <c r="J615" s="62">
        <f t="shared" si="853"/>
        <v>0</v>
      </c>
      <c r="K615" s="62">
        <f t="shared" si="854"/>
        <v>0</v>
      </c>
      <c r="L615" s="62">
        <v>0</v>
      </c>
      <c r="M615" s="62">
        <f t="shared" si="855"/>
        <v>0</v>
      </c>
      <c r="N615" s="63" t="s">
        <v>1611</v>
      </c>
      <c r="O615" s="54"/>
      <c r="Z615" s="64">
        <f t="shared" si="856"/>
        <v>0</v>
      </c>
      <c r="AB615" s="64">
        <f t="shared" si="857"/>
        <v>0</v>
      </c>
      <c r="AC615" s="64">
        <f t="shared" si="858"/>
        <v>0</v>
      </c>
      <c r="AD615" s="64">
        <f t="shared" si="859"/>
        <v>0</v>
      </c>
      <c r="AE615" s="64">
        <f t="shared" si="860"/>
        <v>0</v>
      </c>
      <c r="AF615" s="64">
        <f t="shared" si="861"/>
        <v>0</v>
      </c>
      <c r="AG615" s="64">
        <f t="shared" si="862"/>
        <v>0</v>
      </c>
      <c r="AH615" s="64">
        <f t="shared" si="863"/>
        <v>0</v>
      </c>
      <c r="AI615" s="39" t="s">
        <v>523</v>
      </c>
      <c r="AJ615" s="62">
        <f t="shared" si="864"/>
        <v>0</v>
      </c>
      <c r="AK615" s="62">
        <f t="shared" si="865"/>
        <v>0</v>
      </c>
      <c r="AL615" s="62">
        <f t="shared" si="866"/>
        <v>0</v>
      </c>
      <c r="AN615" s="64">
        <v>21</v>
      </c>
      <c r="AO615" s="64">
        <f t="shared" si="867"/>
        <v>0</v>
      </c>
      <c r="AP615" s="64">
        <f t="shared" si="868"/>
        <v>0</v>
      </c>
      <c r="AQ615" s="65" t="s">
        <v>13</v>
      </c>
      <c r="AV615" s="64">
        <f t="shared" si="869"/>
        <v>0</v>
      </c>
      <c r="AW615" s="64">
        <f t="shared" si="870"/>
        <v>0</v>
      </c>
      <c r="AX615" s="64">
        <f t="shared" si="871"/>
        <v>0</v>
      </c>
      <c r="AY615" s="66" t="s">
        <v>1646</v>
      </c>
      <c r="AZ615" s="66" t="s">
        <v>1715</v>
      </c>
      <c r="BA615" s="39" t="s">
        <v>1720</v>
      </c>
      <c r="BC615" s="64">
        <f t="shared" si="872"/>
        <v>0</v>
      </c>
      <c r="BD615" s="64">
        <f t="shared" si="873"/>
        <v>0</v>
      </c>
      <c r="BE615" s="64">
        <v>0</v>
      </c>
      <c r="BF615" s="64">
        <f t="shared" si="874"/>
        <v>0</v>
      </c>
      <c r="BH615" s="62">
        <f t="shared" si="875"/>
        <v>0</v>
      </c>
      <c r="BI615" s="62">
        <f t="shared" si="876"/>
        <v>0</v>
      </c>
      <c r="BJ615" s="62">
        <f t="shared" si="877"/>
        <v>0</v>
      </c>
      <c r="BK615" s="62" t="s">
        <v>1725</v>
      </c>
      <c r="BL615" s="64">
        <v>781</v>
      </c>
    </row>
    <row r="616" spans="1:64" s="38" customFormat="1" ht="19.5" customHeight="1">
      <c r="A616" s="60" t="s">
        <v>511</v>
      </c>
      <c r="B616" s="61" t="s">
        <v>523</v>
      </c>
      <c r="C616" s="61" t="s">
        <v>1027</v>
      </c>
      <c r="D616" s="142" t="s">
        <v>1570</v>
      </c>
      <c r="E616" s="143"/>
      <c r="F616" s="61" t="s">
        <v>1582</v>
      </c>
      <c r="G616" s="62">
        <v>4.8</v>
      </c>
      <c r="H616" s="62">
        <v>0</v>
      </c>
      <c r="I616" s="62">
        <f t="shared" si="852"/>
        <v>0</v>
      </c>
      <c r="J616" s="62">
        <f t="shared" si="853"/>
        <v>0</v>
      </c>
      <c r="K616" s="62">
        <f t="shared" si="854"/>
        <v>0</v>
      </c>
      <c r="L616" s="62">
        <v>0</v>
      </c>
      <c r="M616" s="62">
        <f t="shared" si="855"/>
        <v>0</v>
      </c>
      <c r="N616" s="63" t="s">
        <v>1611</v>
      </c>
      <c r="O616" s="54"/>
      <c r="Z616" s="64">
        <f t="shared" si="856"/>
        <v>0</v>
      </c>
      <c r="AB616" s="64">
        <f t="shared" si="857"/>
        <v>0</v>
      </c>
      <c r="AC616" s="64">
        <f t="shared" si="858"/>
        <v>0</v>
      </c>
      <c r="AD616" s="64">
        <f t="shared" si="859"/>
        <v>0</v>
      </c>
      <c r="AE616" s="64">
        <f t="shared" si="860"/>
        <v>0</v>
      </c>
      <c r="AF616" s="64">
        <f t="shared" si="861"/>
        <v>0</v>
      </c>
      <c r="AG616" s="64">
        <f t="shared" si="862"/>
        <v>0</v>
      </c>
      <c r="AH616" s="64">
        <f t="shared" si="863"/>
        <v>0</v>
      </c>
      <c r="AI616" s="39" t="s">
        <v>523</v>
      </c>
      <c r="AJ616" s="62">
        <f t="shared" si="864"/>
        <v>0</v>
      </c>
      <c r="AK616" s="62">
        <f t="shared" si="865"/>
        <v>0</v>
      </c>
      <c r="AL616" s="62">
        <f t="shared" si="866"/>
        <v>0</v>
      </c>
      <c r="AN616" s="64">
        <v>21</v>
      </c>
      <c r="AO616" s="64">
        <f t="shared" si="867"/>
        <v>0</v>
      </c>
      <c r="AP616" s="64">
        <f t="shared" si="868"/>
        <v>0</v>
      </c>
      <c r="AQ616" s="65" t="s">
        <v>13</v>
      </c>
      <c r="AV616" s="64">
        <f t="shared" si="869"/>
        <v>0</v>
      </c>
      <c r="AW616" s="64">
        <f t="shared" si="870"/>
        <v>0</v>
      </c>
      <c r="AX616" s="64">
        <f t="shared" si="871"/>
        <v>0</v>
      </c>
      <c r="AY616" s="66" t="s">
        <v>1646</v>
      </c>
      <c r="AZ616" s="66" t="s">
        <v>1715</v>
      </c>
      <c r="BA616" s="39" t="s">
        <v>1720</v>
      </c>
      <c r="BC616" s="64">
        <f t="shared" si="872"/>
        <v>0</v>
      </c>
      <c r="BD616" s="64">
        <f t="shared" si="873"/>
        <v>0</v>
      </c>
      <c r="BE616" s="64">
        <v>0</v>
      </c>
      <c r="BF616" s="64">
        <f t="shared" si="874"/>
        <v>0</v>
      </c>
      <c r="BH616" s="62">
        <f t="shared" si="875"/>
        <v>0</v>
      </c>
      <c r="BI616" s="62">
        <f t="shared" si="876"/>
        <v>0</v>
      </c>
      <c r="BJ616" s="62">
        <f t="shared" si="877"/>
        <v>0</v>
      </c>
      <c r="BK616" s="62" t="s">
        <v>1725</v>
      </c>
      <c r="BL616" s="64">
        <v>781</v>
      </c>
    </row>
    <row r="617" spans="1:64" s="38" customFormat="1" ht="19.5" customHeight="1">
      <c r="A617" s="60" t="s">
        <v>512</v>
      </c>
      <c r="B617" s="61" t="s">
        <v>523</v>
      </c>
      <c r="C617" s="61" t="s">
        <v>1028</v>
      </c>
      <c r="D617" s="142" t="s">
        <v>1571</v>
      </c>
      <c r="E617" s="143"/>
      <c r="F617" s="61" t="s">
        <v>1591</v>
      </c>
      <c r="G617" s="62">
        <v>0</v>
      </c>
      <c r="H617" s="62">
        <v>3.41</v>
      </c>
      <c r="I617" s="62">
        <f t="shared" si="852"/>
        <v>0</v>
      </c>
      <c r="J617" s="62">
        <f t="shared" si="853"/>
        <v>0</v>
      </c>
      <c r="K617" s="62">
        <f t="shared" si="854"/>
        <v>0</v>
      </c>
      <c r="L617" s="62">
        <v>0</v>
      </c>
      <c r="M617" s="62">
        <f t="shared" si="855"/>
        <v>0</v>
      </c>
      <c r="N617" s="63" t="s">
        <v>1611</v>
      </c>
      <c r="O617" s="54"/>
      <c r="Z617" s="64">
        <f t="shared" si="856"/>
        <v>0</v>
      </c>
      <c r="AB617" s="64">
        <f t="shared" si="857"/>
        <v>0</v>
      </c>
      <c r="AC617" s="64">
        <f t="shared" si="858"/>
        <v>0</v>
      </c>
      <c r="AD617" s="64">
        <f t="shared" si="859"/>
        <v>0</v>
      </c>
      <c r="AE617" s="64">
        <f t="shared" si="860"/>
        <v>0</v>
      </c>
      <c r="AF617" s="64">
        <f t="shared" si="861"/>
        <v>0</v>
      </c>
      <c r="AG617" s="64">
        <f t="shared" si="862"/>
        <v>0</v>
      </c>
      <c r="AH617" s="64">
        <f t="shared" si="863"/>
        <v>0</v>
      </c>
      <c r="AI617" s="39" t="s">
        <v>523</v>
      </c>
      <c r="AJ617" s="62">
        <f t="shared" si="864"/>
        <v>0</v>
      </c>
      <c r="AK617" s="62">
        <f t="shared" si="865"/>
        <v>0</v>
      </c>
      <c r="AL617" s="62">
        <f t="shared" si="866"/>
        <v>0</v>
      </c>
      <c r="AN617" s="64">
        <v>21</v>
      </c>
      <c r="AO617" s="64">
        <f t="shared" si="867"/>
        <v>0</v>
      </c>
      <c r="AP617" s="64">
        <f t="shared" si="868"/>
        <v>3.41</v>
      </c>
      <c r="AQ617" s="65" t="s">
        <v>11</v>
      </c>
      <c r="AV617" s="64">
        <f t="shared" si="869"/>
        <v>0</v>
      </c>
      <c r="AW617" s="64">
        <f t="shared" si="870"/>
        <v>0</v>
      </c>
      <c r="AX617" s="64">
        <f t="shared" si="871"/>
        <v>0</v>
      </c>
      <c r="AY617" s="66" t="s">
        <v>1646</v>
      </c>
      <c r="AZ617" s="66" t="s">
        <v>1715</v>
      </c>
      <c r="BA617" s="39" t="s">
        <v>1720</v>
      </c>
      <c r="BC617" s="64">
        <f t="shared" si="872"/>
        <v>0</v>
      </c>
      <c r="BD617" s="64">
        <f t="shared" si="873"/>
        <v>3.4099999999999997</v>
      </c>
      <c r="BE617" s="64">
        <v>0</v>
      </c>
      <c r="BF617" s="64">
        <f t="shared" si="874"/>
        <v>0</v>
      </c>
      <c r="BH617" s="62">
        <f t="shared" si="875"/>
        <v>0</v>
      </c>
      <c r="BI617" s="62">
        <f t="shared" si="876"/>
        <v>0</v>
      </c>
      <c r="BJ617" s="62">
        <f t="shared" si="877"/>
        <v>0</v>
      </c>
      <c r="BK617" s="62" t="s">
        <v>1725</v>
      </c>
      <c r="BL617" s="64">
        <v>781</v>
      </c>
    </row>
    <row r="618" spans="1:47" s="38" customFormat="1" ht="19.5" customHeight="1">
      <c r="A618" s="55"/>
      <c r="B618" s="56" t="s">
        <v>523</v>
      </c>
      <c r="C618" s="56" t="s">
        <v>761</v>
      </c>
      <c r="D618" s="140" t="s">
        <v>1280</v>
      </c>
      <c r="E618" s="141"/>
      <c r="F618" s="57" t="s">
        <v>6</v>
      </c>
      <c r="G618" s="57" t="s">
        <v>6</v>
      </c>
      <c r="H618" s="57" t="s">
        <v>6</v>
      </c>
      <c r="I618" s="58">
        <f>SUM(I619:I621)</f>
        <v>0</v>
      </c>
      <c r="J618" s="58">
        <f>SUM(J619:J621)</f>
        <v>0</v>
      </c>
      <c r="K618" s="58">
        <f>SUM(K619:K621)</f>
        <v>0</v>
      </c>
      <c r="L618" s="39"/>
      <c r="M618" s="58">
        <f>SUM(M619:M621)</f>
        <v>0</v>
      </c>
      <c r="N618" s="59"/>
      <c r="O618" s="54"/>
      <c r="AI618" s="39" t="s">
        <v>523</v>
      </c>
      <c r="AS618" s="58">
        <f>SUM(AJ619:AJ621)</f>
        <v>0</v>
      </c>
      <c r="AT618" s="58">
        <f>SUM(AK619:AK621)</f>
        <v>0</v>
      </c>
      <c r="AU618" s="58">
        <f>SUM(AL619:AL621)</f>
        <v>0</v>
      </c>
    </row>
    <row r="619" spans="1:64" s="38" customFormat="1" ht="19.5" customHeight="1">
      <c r="A619" s="60" t="s">
        <v>513</v>
      </c>
      <c r="B619" s="61" t="s">
        <v>523</v>
      </c>
      <c r="C619" s="61" t="s">
        <v>1029</v>
      </c>
      <c r="D619" s="142" t="s">
        <v>1572</v>
      </c>
      <c r="E619" s="143"/>
      <c r="F619" s="61" t="s">
        <v>1582</v>
      </c>
      <c r="G619" s="62">
        <v>1.3</v>
      </c>
      <c r="H619" s="62">
        <v>0</v>
      </c>
      <c r="I619" s="62">
        <f>G619*AO619</f>
        <v>0</v>
      </c>
      <c r="J619" s="62">
        <f>G619*AP619</f>
        <v>0</v>
      </c>
      <c r="K619" s="62">
        <f>G619*H619</f>
        <v>0</v>
      </c>
      <c r="L619" s="62">
        <v>0</v>
      </c>
      <c r="M619" s="62">
        <f>G619*L619</f>
        <v>0</v>
      </c>
      <c r="N619" s="63" t="s">
        <v>1611</v>
      </c>
      <c r="O619" s="54"/>
      <c r="Z619" s="64">
        <f>IF(AQ619="5",BJ619,0)</f>
        <v>0</v>
      </c>
      <c r="AB619" s="64">
        <f>IF(AQ619="1",BH619,0)</f>
        <v>0</v>
      </c>
      <c r="AC619" s="64">
        <f>IF(AQ619="1",BI619,0)</f>
        <v>0</v>
      </c>
      <c r="AD619" s="64">
        <f>IF(AQ619="7",BH619,0)</f>
        <v>0</v>
      </c>
      <c r="AE619" s="64">
        <f>IF(AQ619="7",BI619,0)</f>
        <v>0</v>
      </c>
      <c r="AF619" s="64">
        <f>IF(AQ619="2",BH619,0)</f>
        <v>0</v>
      </c>
      <c r="AG619" s="64">
        <f>IF(AQ619="2",BI619,0)</f>
        <v>0</v>
      </c>
      <c r="AH619" s="64">
        <f>IF(AQ619="0",BJ619,0)</f>
        <v>0</v>
      </c>
      <c r="AI619" s="39" t="s">
        <v>523</v>
      </c>
      <c r="AJ619" s="62">
        <f>IF(AN619=0,K619,0)</f>
        <v>0</v>
      </c>
      <c r="AK619" s="62">
        <f>IF(AN619=15,K619,0)</f>
        <v>0</v>
      </c>
      <c r="AL619" s="62">
        <f>IF(AN619=21,K619,0)</f>
        <v>0</v>
      </c>
      <c r="AN619" s="64">
        <v>21</v>
      </c>
      <c r="AO619" s="64">
        <f>H619*0</f>
        <v>0</v>
      </c>
      <c r="AP619" s="64">
        <f>H619*(1-0)</f>
        <v>0</v>
      </c>
      <c r="AQ619" s="65" t="s">
        <v>13</v>
      </c>
      <c r="AV619" s="64">
        <f>AW619+AX619</f>
        <v>0</v>
      </c>
      <c r="AW619" s="64">
        <f>G619*AO619</f>
        <v>0</v>
      </c>
      <c r="AX619" s="64">
        <f>G619*AP619</f>
        <v>0</v>
      </c>
      <c r="AY619" s="66" t="s">
        <v>1647</v>
      </c>
      <c r="AZ619" s="66" t="s">
        <v>1715</v>
      </c>
      <c r="BA619" s="39" t="s">
        <v>1720</v>
      </c>
      <c r="BC619" s="64">
        <f>AW619+AX619</f>
        <v>0</v>
      </c>
      <c r="BD619" s="64">
        <f>H619/(100-BE619)*100</f>
        <v>0</v>
      </c>
      <c r="BE619" s="64">
        <v>0</v>
      </c>
      <c r="BF619" s="64">
        <f>M619</f>
        <v>0</v>
      </c>
      <c r="BH619" s="62">
        <f>G619*AO619</f>
        <v>0</v>
      </c>
      <c r="BI619" s="62">
        <f>G619*AP619</f>
        <v>0</v>
      </c>
      <c r="BJ619" s="62">
        <f>G619*H619</f>
        <v>0</v>
      </c>
      <c r="BK619" s="62" t="s">
        <v>1725</v>
      </c>
      <c r="BL619" s="64">
        <v>783</v>
      </c>
    </row>
    <row r="620" spans="1:64" s="38" customFormat="1" ht="19.5" customHeight="1">
      <c r="A620" s="60" t="s">
        <v>514</v>
      </c>
      <c r="B620" s="61" t="s">
        <v>523</v>
      </c>
      <c r="C620" s="61" t="s">
        <v>1030</v>
      </c>
      <c r="D620" s="142" t="s">
        <v>1573</v>
      </c>
      <c r="E620" s="143"/>
      <c r="F620" s="61" t="s">
        <v>1582</v>
      </c>
      <c r="G620" s="62">
        <v>1.6</v>
      </c>
      <c r="H620" s="62">
        <v>0</v>
      </c>
      <c r="I620" s="62">
        <f>G620*AO620</f>
        <v>0</v>
      </c>
      <c r="J620" s="62">
        <f>G620*AP620</f>
        <v>0</v>
      </c>
      <c r="K620" s="62">
        <f>G620*H620</f>
        <v>0</v>
      </c>
      <c r="L620" s="62">
        <v>0</v>
      </c>
      <c r="M620" s="62">
        <f>G620*L620</f>
        <v>0</v>
      </c>
      <c r="N620" s="63" t="s">
        <v>1611</v>
      </c>
      <c r="O620" s="54"/>
      <c r="Z620" s="64">
        <f>IF(AQ620="5",BJ620,0)</f>
        <v>0</v>
      </c>
      <c r="AB620" s="64">
        <f>IF(AQ620="1",BH620,0)</f>
        <v>0</v>
      </c>
      <c r="AC620" s="64">
        <f>IF(AQ620="1",BI620,0)</f>
        <v>0</v>
      </c>
      <c r="AD620" s="64">
        <f>IF(AQ620="7",BH620,0)</f>
        <v>0</v>
      </c>
      <c r="AE620" s="64">
        <f>IF(AQ620="7",BI620,0)</f>
        <v>0</v>
      </c>
      <c r="AF620" s="64">
        <f>IF(AQ620="2",BH620,0)</f>
        <v>0</v>
      </c>
      <c r="AG620" s="64">
        <f>IF(AQ620="2",BI620,0)</f>
        <v>0</v>
      </c>
      <c r="AH620" s="64">
        <f>IF(AQ620="0",BJ620,0)</f>
        <v>0</v>
      </c>
      <c r="AI620" s="39" t="s">
        <v>523</v>
      </c>
      <c r="AJ620" s="62">
        <f>IF(AN620=0,K620,0)</f>
        <v>0</v>
      </c>
      <c r="AK620" s="62">
        <f>IF(AN620=15,K620,0)</f>
        <v>0</v>
      </c>
      <c r="AL620" s="62">
        <f>IF(AN620=21,K620,0)</f>
        <v>0</v>
      </c>
      <c r="AN620" s="64">
        <v>21</v>
      </c>
      <c r="AO620" s="64">
        <f>H620*0</f>
        <v>0</v>
      </c>
      <c r="AP620" s="64">
        <f>H620*(1-0)</f>
        <v>0</v>
      </c>
      <c r="AQ620" s="65" t="s">
        <v>13</v>
      </c>
      <c r="AV620" s="64">
        <f>AW620+AX620</f>
        <v>0</v>
      </c>
      <c r="AW620" s="64">
        <f>G620*AO620</f>
        <v>0</v>
      </c>
      <c r="AX620" s="64">
        <f>G620*AP620</f>
        <v>0</v>
      </c>
      <c r="AY620" s="66" t="s">
        <v>1647</v>
      </c>
      <c r="AZ620" s="66" t="s">
        <v>1715</v>
      </c>
      <c r="BA620" s="39" t="s">
        <v>1720</v>
      </c>
      <c r="BC620" s="64">
        <f>AW620+AX620</f>
        <v>0</v>
      </c>
      <c r="BD620" s="64">
        <f>H620/(100-BE620)*100</f>
        <v>0</v>
      </c>
      <c r="BE620" s="64">
        <v>0</v>
      </c>
      <c r="BF620" s="64">
        <f>M620</f>
        <v>0</v>
      </c>
      <c r="BH620" s="62">
        <f>G620*AO620</f>
        <v>0</v>
      </c>
      <c r="BI620" s="62">
        <f>G620*AP620</f>
        <v>0</v>
      </c>
      <c r="BJ620" s="62">
        <f>G620*H620</f>
        <v>0</v>
      </c>
      <c r="BK620" s="62" t="s">
        <v>1725</v>
      </c>
      <c r="BL620" s="64">
        <v>783</v>
      </c>
    </row>
    <row r="621" spans="1:64" s="38" customFormat="1" ht="19.5" customHeight="1">
      <c r="A621" s="60" t="s">
        <v>515</v>
      </c>
      <c r="B621" s="61" t="s">
        <v>523</v>
      </c>
      <c r="C621" s="61" t="s">
        <v>1031</v>
      </c>
      <c r="D621" s="142" t="s">
        <v>1574</v>
      </c>
      <c r="E621" s="143"/>
      <c r="F621" s="61" t="s">
        <v>1582</v>
      </c>
      <c r="G621" s="62">
        <v>1.6</v>
      </c>
      <c r="H621" s="62">
        <v>0</v>
      </c>
      <c r="I621" s="62">
        <f>G621*AO621</f>
        <v>0</v>
      </c>
      <c r="J621" s="62">
        <f>G621*AP621</f>
        <v>0</v>
      </c>
      <c r="K621" s="62">
        <f>G621*H621</f>
        <v>0</v>
      </c>
      <c r="L621" s="62">
        <v>0</v>
      </c>
      <c r="M621" s="62">
        <f>G621*L621</f>
        <v>0</v>
      </c>
      <c r="N621" s="63" t="s">
        <v>1611</v>
      </c>
      <c r="O621" s="54"/>
      <c r="Z621" s="64">
        <f>IF(AQ621="5",BJ621,0)</f>
        <v>0</v>
      </c>
      <c r="AB621" s="64">
        <f>IF(AQ621="1",BH621,0)</f>
        <v>0</v>
      </c>
      <c r="AC621" s="64">
        <f>IF(AQ621="1",BI621,0)</f>
        <v>0</v>
      </c>
      <c r="AD621" s="64">
        <f>IF(AQ621="7",BH621,0)</f>
        <v>0</v>
      </c>
      <c r="AE621" s="64">
        <f>IF(AQ621="7",BI621,0)</f>
        <v>0</v>
      </c>
      <c r="AF621" s="64">
        <f>IF(AQ621="2",BH621,0)</f>
        <v>0</v>
      </c>
      <c r="AG621" s="64">
        <f>IF(AQ621="2",BI621,0)</f>
        <v>0</v>
      </c>
      <c r="AH621" s="64">
        <f>IF(AQ621="0",BJ621,0)</f>
        <v>0</v>
      </c>
      <c r="AI621" s="39" t="s">
        <v>523</v>
      </c>
      <c r="AJ621" s="62">
        <f>IF(AN621=0,K621,0)</f>
        <v>0</v>
      </c>
      <c r="AK621" s="62">
        <f>IF(AN621=15,K621,0)</f>
        <v>0</v>
      </c>
      <c r="AL621" s="62">
        <f>IF(AN621=21,K621,0)</f>
        <v>0</v>
      </c>
      <c r="AN621" s="64">
        <v>21</v>
      </c>
      <c r="AO621" s="64">
        <f>H621*0</f>
        <v>0</v>
      </c>
      <c r="AP621" s="64">
        <f>H621*(1-0)</f>
        <v>0</v>
      </c>
      <c r="AQ621" s="65" t="s">
        <v>13</v>
      </c>
      <c r="AV621" s="64">
        <f>AW621+AX621</f>
        <v>0</v>
      </c>
      <c r="AW621" s="64">
        <f>G621*AO621</f>
        <v>0</v>
      </c>
      <c r="AX621" s="64">
        <f>G621*AP621</f>
        <v>0</v>
      </c>
      <c r="AY621" s="66" t="s">
        <v>1647</v>
      </c>
      <c r="AZ621" s="66" t="s">
        <v>1715</v>
      </c>
      <c r="BA621" s="39" t="s">
        <v>1720</v>
      </c>
      <c r="BC621" s="64">
        <f>AW621+AX621</f>
        <v>0</v>
      </c>
      <c r="BD621" s="64">
        <f>H621/(100-BE621)*100</f>
        <v>0</v>
      </c>
      <c r="BE621" s="64">
        <v>0</v>
      </c>
      <c r="BF621" s="64">
        <f>M621</f>
        <v>0</v>
      </c>
      <c r="BH621" s="62">
        <f>G621*AO621</f>
        <v>0</v>
      </c>
      <c r="BI621" s="62">
        <f>G621*AP621</f>
        <v>0</v>
      </c>
      <c r="BJ621" s="62">
        <f>G621*H621</f>
        <v>0</v>
      </c>
      <c r="BK621" s="62" t="s">
        <v>1725</v>
      </c>
      <c r="BL621" s="64">
        <v>783</v>
      </c>
    </row>
    <row r="622" spans="1:47" s="38" customFormat="1" ht="19.5" customHeight="1">
      <c r="A622" s="55"/>
      <c r="B622" s="56" t="s">
        <v>523</v>
      </c>
      <c r="C622" s="56" t="s">
        <v>764</v>
      </c>
      <c r="D622" s="140" t="s">
        <v>1283</v>
      </c>
      <c r="E622" s="141"/>
      <c r="F622" s="57" t="s">
        <v>6</v>
      </c>
      <c r="G622" s="57" t="s">
        <v>6</v>
      </c>
      <c r="H622" s="57" t="s">
        <v>6</v>
      </c>
      <c r="I622" s="58">
        <f>SUM(I623:I623)</f>
        <v>0</v>
      </c>
      <c r="J622" s="58">
        <f>SUM(J623:J623)</f>
        <v>0</v>
      </c>
      <c r="K622" s="58">
        <f>SUM(K623:K623)</f>
        <v>0</v>
      </c>
      <c r="L622" s="39"/>
      <c r="M622" s="58">
        <f>SUM(M623:M623)</f>
        <v>0</v>
      </c>
      <c r="N622" s="59"/>
      <c r="O622" s="54"/>
      <c r="AI622" s="39" t="s">
        <v>523</v>
      </c>
      <c r="AS622" s="58">
        <f>SUM(AJ623:AJ623)</f>
        <v>0</v>
      </c>
      <c r="AT622" s="58">
        <f>SUM(AK623:AK623)</f>
        <v>0</v>
      </c>
      <c r="AU622" s="58">
        <f>SUM(AL623:AL623)</f>
        <v>0</v>
      </c>
    </row>
    <row r="623" spans="1:64" s="38" customFormat="1" ht="19.5" customHeight="1">
      <c r="A623" s="81" t="s">
        <v>516</v>
      </c>
      <c r="B623" s="82" t="s">
        <v>523</v>
      </c>
      <c r="C623" s="82" t="s">
        <v>1032</v>
      </c>
      <c r="D623" s="149" t="s">
        <v>1575</v>
      </c>
      <c r="E623" s="150"/>
      <c r="F623" s="82" t="s">
        <v>1582</v>
      </c>
      <c r="G623" s="83">
        <v>21.236</v>
      </c>
      <c r="H623" s="83">
        <v>0</v>
      </c>
      <c r="I623" s="83">
        <f>G623*AO623</f>
        <v>0</v>
      </c>
      <c r="J623" s="83">
        <f>G623*AP623</f>
        <v>0</v>
      </c>
      <c r="K623" s="83">
        <f>G623*H623</f>
        <v>0</v>
      </c>
      <c r="L623" s="83">
        <v>0</v>
      </c>
      <c r="M623" s="83">
        <f>G623*L623</f>
        <v>0</v>
      </c>
      <c r="N623" s="84" t="s">
        <v>1611</v>
      </c>
      <c r="O623" s="54"/>
      <c r="Z623" s="64">
        <f>IF(AQ623="5",BJ623,0)</f>
        <v>0</v>
      </c>
      <c r="AB623" s="64">
        <f>IF(AQ623="1",BH623,0)</f>
        <v>0</v>
      </c>
      <c r="AC623" s="64">
        <f>IF(AQ623="1",BI623,0)</f>
        <v>0</v>
      </c>
      <c r="AD623" s="64">
        <f>IF(AQ623="7",BH623,0)</f>
        <v>0</v>
      </c>
      <c r="AE623" s="64">
        <f>IF(AQ623="7",BI623,0)</f>
        <v>0</v>
      </c>
      <c r="AF623" s="64">
        <f>IF(AQ623="2",BH623,0)</f>
        <v>0</v>
      </c>
      <c r="AG623" s="64">
        <f>IF(AQ623="2",BI623,0)</f>
        <v>0</v>
      </c>
      <c r="AH623" s="64">
        <f>IF(AQ623="0",BJ623,0)</f>
        <v>0</v>
      </c>
      <c r="AI623" s="39" t="s">
        <v>523</v>
      </c>
      <c r="AJ623" s="62">
        <f>IF(AN623=0,K623,0)</f>
        <v>0</v>
      </c>
      <c r="AK623" s="62">
        <f>IF(AN623=15,K623,0)</f>
        <v>0</v>
      </c>
      <c r="AL623" s="62">
        <f>IF(AN623=21,K623,0)</f>
        <v>0</v>
      </c>
      <c r="AN623" s="64">
        <v>21</v>
      </c>
      <c r="AO623" s="64">
        <f>H623*0</f>
        <v>0</v>
      </c>
      <c r="AP623" s="64">
        <f>H623*(1-0)</f>
        <v>0</v>
      </c>
      <c r="AQ623" s="65" t="s">
        <v>13</v>
      </c>
      <c r="AV623" s="64">
        <f>AW623+AX623</f>
        <v>0</v>
      </c>
      <c r="AW623" s="64">
        <f>G623*AO623</f>
        <v>0</v>
      </c>
      <c r="AX623" s="64">
        <f>G623*AP623</f>
        <v>0</v>
      </c>
      <c r="AY623" s="66" t="s">
        <v>1648</v>
      </c>
      <c r="AZ623" s="66" t="s">
        <v>1715</v>
      </c>
      <c r="BA623" s="39" t="s">
        <v>1720</v>
      </c>
      <c r="BC623" s="64">
        <f>AW623+AX623</f>
        <v>0</v>
      </c>
      <c r="BD623" s="64">
        <f>H623/(100-BE623)*100</f>
        <v>0</v>
      </c>
      <c r="BE623" s="64">
        <v>0</v>
      </c>
      <c r="BF623" s="64">
        <f>M623</f>
        <v>0</v>
      </c>
      <c r="BH623" s="62">
        <f>G623*AO623</f>
        <v>0</v>
      </c>
      <c r="BI623" s="62">
        <f>G623*AP623</f>
        <v>0</v>
      </c>
      <c r="BJ623" s="62">
        <f>G623*H623</f>
        <v>0</v>
      </c>
      <c r="BK623" s="62" t="s">
        <v>1725</v>
      </c>
      <c r="BL623" s="64">
        <v>784</v>
      </c>
    </row>
    <row r="624" spans="1:14" s="38" customFormat="1" ht="19.5" customHeight="1">
      <c r="A624" s="85"/>
      <c r="B624" s="85"/>
      <c r="C624" s="85"/>
      <c r="D624" s="85"/>
      <c r="E624" s="85"/>
      <c r="F624" s="85"/>
      <c r="G624" s="85"/>
      <c r="H624" s="85"/>
      <c r="I624" s="151" t="s">
        <v>1603</v>
      </c>
      <c r="J624" s="152"/>
      <c r="K624" s="86">
        <f>K13+K22+K27+K36+K38+K43+K45+K47+K59+K64+K70+K73+K86+K98+K108+K124+K153+K158+K168+K175+K184+K197+K210+K228+K236+K258+K267+K270+K275+K279+K285+K292+K294+K301+K303+K309+K314+K320+K325+K328+K338+K355+K363+K366+K375+K378+K384+K392+K394+K396+K401+K405+K410+K413+K420+K424+K427+K438+K444+K449+K459+K462+K464+K474+K478+K489+K493+K504+K510+K514+K524+K526+K528+K530+K533+K536+K538+K540+K545+K547+K553+K555+K562+K565+K570+K573+K579+K585+K588+K592+K595+K600+K611+K618+K622</f>
        <v>0</v>
      </c>
      <c r="L624" s="85"/>
      <c r="M624" s="85"/>
      <c r="N624" s="85"/>
    </row>
    <row r="625" s="38" customFormat="1" ht="19.5" customHeight="1">
      <c r="A625" s="87" t="s">
        <v>517</v>
      </c>
    </row>
    <row r="626" spans="1:14" ht="12.75">
      <c r="A626" s="126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</row>
  </sheetData>
  <sheetProtection/>
  <mergeCells count="642">
    <mergeCell ref="D621:E621"/>
    <mergeCell ref="D622:E622"/>
    <mergeCell ref="D623:E623"/>
    <mergeCell ref="I624:J624"/>
    <mergeCell ref="A626:N626"/>
    <mergeCell ref="D615:E615"/>
    <mergeCell ref="D616:E616"/>
    <mergeCell ref="D617:E617"/>
    <mergeCell ref="D618:E618"/>
    <mergeCell ref="D619:E619"/>
    <mergeCell ref="D620:E620"/>
    <mergeCell ref="D609:E609"/>
    <mergeCell ref="D610:E610"/>
    <mergeCell ref="D611:E611"/>
    <mergeCell ref="D612:E612"/>
    <mergeCell ref="D613:E613"/>
    <mergeCell ref="D614:E614"/>
    <mergeCell ref="D603:E603"/>
    <mergeCell ref="D604:E604"/>
    <mergeCell ref="D605:E605"/>
    <mergeCell ref="D606:E606"/>
    <mergeCell ref="D607:E607"/>
    <mergeCell ref="D608:E608"/>
    <mergeCell ref="D597:E597"/>
    <mergeCell ref="D598:E598"/>
    <mergeCell ref="D599:E599"/>
    <mergeCell ref="D600:E600"/>
    <mergeCell ref="D601:E601"/>
    <mergeCell ref="D602:E602"/>
    <mergeCell ref="D591:E591"/>
    <mergeCell ref="D592:E592"/>
    <mergeCell ref="D593:E593"/>
    <mergeCell ref="D594:E594"/>
    <mergeCell ref="D595:E595"/>
    <mergeCell ref="D596:E596"/>
    <mergeCell ref="D585:E585"/>
    <mergeCell ref="D586:E586"/>
    <mergeCell ref="D587:E587"/>
    <mergeCell ref="D588:E588"/>
    <mergeCell ref="D589:E589"/>
    <mergeCell ref="D590:E590"/>
    <mergeCell ref="D578:E578"/>
    <mergeCell ref="D579:E579"/>
    <mergeCell ref="D581:E581"/>
    <mergeCell ref="D582:E582"/>
    <mergeCell ref="D583:E583"/>
    <mergeCell ref="D584:E584"/>
    <mergeCell ref="D572:E572"/>
    <mergeCell ref="D573:E573"/>
    <mergeCell ref="D574:E574"/>
    <mergeCell ref="D575:E575"/>
    <mergeCell ref="D576:E576"/>
    <mergeCell ref="D577:E577"/>
    <mergeCell ref="D566:E566"/>
    <mergeCell ref="D567:E567"/>
    <mergeCell ref="D568:E568"/>
    <mergeCell ref="D569:E569"/>
    <mergeCell ref="D570:E570"/>
    <mergeCell ref="D571:E571"/>
    <mergeCell ref="D560:E560"/>
    <mergeCell ref="D561:E561"/>
    <mergeCell ref="D562:E562"/>
    <mergeCell ref="D563:E563"/>
    <mergeCell ref="D564:E564"/>
    <mergeCell ref="D565:E565"/>
    <mergeCell ref="D554:E554"/>
    <mergeCell ref="D555:E555"/>
    <mergeCell ref="D556:E556"/>
    <mergeCell ref="D557:E557"/>
    <mergeCell ref="D558:E558"/>
    <mergeCell ref="D559:E559"/>
    <mergeCell ref="D548:E548"/>
    <mergeCell ref="D549:E549"/>
    <mergeCell ref="D550:E550"/>
    <mergeCell ref="D551:E551"/>
    <mergeCell ref="D552:E552"/>
    <mergeCell ref="D553:E553"/>
    <mergeCell ref="D542:E542"/>
    <mergeCell ref="D543:E543"/>
    <mergeCell ref="D544:E544"/>
    <mergeCell ref="D545:E545"/>
    <mergeCell ref="D546:E546"/>
    <mergeCell ref="D547:E547"/>
    <mergeCell ref="D536:E536"/>
    <mergeCell ref="D537:E537"/>
    <mergeCell ref="D538:E538"/>
    <mergeCell ref="D539:E539"/>
    <mergeCell ref="D540:E540"/>
    <mergeCell ref="D541:E541"/>
    <mergeCell ref="D530:E530"/>
    <mergeCell ref="D531:E531"/>
    <mergeCell ref="D532:E532"/>
    <mergeCell ref="D533:E533"/>
    <mergeCell ref="D534:E534"/>
    <mergeCell ref="D535:E535"/>
    <mergeCell ref="D524:E524"/>
    <mergeCell ref="D525:E525"/>
    <mergeCell ref="D526:E526"/>
    <mergeCell ref="D527:E527"/>
    <mergeCell ref="D528:E528"/>
    <mergeCell ref="D529:E529"/>
    <mergeCell ref="D518:E518"/>
    <mergeCell ref="D519:E519"/>
    <mergeCell ref="D520:E520"/>
    <mergeCell ref="D521:E521"/>
    <mergeCell ref="D522:E522"/>
    <mergeCell ref="D523:E523"/>
    <mergeCell ref="D512:E512"/>
    <mergeCell ref="D513:E513"/>
    <mergeCell ref="D514:E514"/>
    <mergeCell ref="D515:E515"/>
    <mergeCell ref="D516:E516"/>
    <mergeCell ref="D517:E517"/>
    <mergeCell ref="D506:E506"/>
    <mergeCell ref="D507:E507"/>
    <mergeCell ref="D508:E508"/>
    <mergeCell ref="D509:E509"/>
    <mergeCell ref="D510:E510"/>
    <mergeCell ref="D511:E511"/>
    <mergeCell ref="D500:E500"/>
    <mergeCell ref="D501:E501"/>
    <mergeCell ref="D502:E502"/>
    <mergeCell ref="D503:E503"/>
    <mergeCell ref="D504:E504"/>
    <mergeCell ref="D505:E505"/>
    <mergeCell ref="D494:E494"/>
    <mergeCell ref="D495:E495"/>
    <mergeCell ref="D496:E496"/>
    <mergeCell ref="D497:E497"/>
    <mergeCell ref="D498:E498"/>
    <mergeCell ref="D499:E499"/>
    <mergeCell ref="D488:E488"/>
    <mergeCell ref="D489:E489"/>
    <mergeCell ref="D490:E490"/>
    <mergeCell ref="D491:E491"/>
    <mergeCell ref="D492:E492"/>
    <mergeCell ref="D493:E493"/>
    <mergeCell ref="D482:E482"/>
    <mergeCell ref="D483:E483"/>
    <mergeCell ref="D484:E484"/>
    <mergeCell ref="D485:E485"/>
    <mergeCell ref="D486:E486"/>
    <mergeCell ref="D487:E487"/>
    <mergeCell ref="D476:E476"/>
    <mergeCell ref="D477:E477"/>
    <mergeCell ref="D478:E478"/>
    <mergeCell ref="D479:E479"/>
    <mergeCell ref="D480:E480"/>
    <mergeCell ref="D481:E481"/>
    <mergeCell ref="D470:E470"/>
    <mergeCell ref="D471:E471"/>
    <mergeCell ref="D472:E472"/>
    <mergeCell ref="D473:E473"/>
    <mergeCell ref="D474:E474"/>
    <mergeCell ref="D475:E475"/>
    <mergeCell ref="D464:E464"/>
    <mergeCell ref="D465:E465"/>
    <mergeCell ref="D466:E466"/>
    <mergeCell ref="D467:E467"/>
    <mergeCell ref="D468:E468"/>
    <mergeCell ref="D469:E469"/>
    <mergeCell ref="D458:E458"/>
    <mergeCell ref="D459:E459"/>
    <mergeCell ref="D460:E460"/>
    <mergeCell ref="D461:E461"/>
    <mergeCell ref="D462:E462"/>
    <mergeCell ref="D463:E463"/>
    <mergeCell ref="D452:E452"/>
    <mergeCell ref="D453:E453"/>
    <mergeCell ref="D454:E454"/>
    <mergeCell ref="D455:E455"/>
    <mergeCell ref="D456:E456"/>
    <mergeCell ref="D457:E457"/>
    <mergeCell ref="D446:E446"/>
    <mergeCell ref="D447:E447"/>
    <mergeCell ref="D448:E448"/>
    <mergeCell ref="D449:E449"/>
    <mergeCell ref="D450:E450"/>
    <mergeCell ref="D451:E451"/>
    <mergeCell ref="D440:E440"/>
    <mergeCell ref="D441:E441"/>
    <mergeCell ref="D442:E442"/>
    <mergeCell ref="D443:E443"/>
    <mergeCell ref="D444:E444"/>
    <mergeCell ref="D445:E445"/>
    <mergeCell ref="D434:E434"/>
    <mergeCell ref="D435:E435"/>
    <mergeCell ref="D436:E436"/>
    <mergeCell ref="D437:E437"/>
    <mergeCell ref="D438:E438"/>
    <mergeCell ref="D439:E439"/>
    <mergeCell ref="D428:E428"/>
    <mergeCell ref="D429:E429"/>
    <mergeCell ref="D430:E430"/>
    <mergeCell ref="D431:E431"/>
    <mergeCell ref="D432:E432"/>
    <mergeCell ref="D433:E433"/>
    <mergeCell ref="D422:E422"/>
    <mergeCell ref="D423:E423"/>
    <mergeCell ref="D424:E424"/>
    <mergeCell ref="D425:E425"/>
    <mergeCell ref="D426:E426"/>
    <mergeCell ref="D427:E427"/>
    <mergeCell ref="D416:E416"/>
    <mergeCell ref="D417:E417"/>
    <mergeCell ref="D418:E418"/>
    <mergeCell ref="D419:E419"/>
    <mergeCell ref="D420:E420"/>
    <mergeCell ref="D421:E421"/>
    <mergeCell ref="D410:E410"/>
    <mergeCell ref="D411:E411"/>
    <mergeCell ref="D412:E412"/>
    <mergeCell ref="D413:E413"/>
    <mergeCell ref="D414:E414"/>
    <mergeCell ref="D415:E415"/>
    <mergeCell ref="D404:E404"/>
    <mergeCell ref="D405:E405"/>
    <mergeCell ref="D406:E406"/>
    <mergeCell ref="D407:E407"/>
    <mergeCell ref="D408:E408"/>
    <mergeCell ref="D409:E409"/>
    <mergeCell ref="D398:E398"/>
    <mergeCell ref="D399:E399"/>
    <mergeCell ref="D400:E400"/>
    <mergeCell ref="D401:E401"/>
    <mergeCell ref="D402:E402"/>
    <mergeCell ref="D403:E403"/>
    <mergeCell ref="D392:E392"/>
    <mergeCell ref="D393:E393"/>
    <mergeCell ref="D394:E394"/>
    <mergeCell ref="D395:E395"/>
    <mergeCell ref="D396:E396"/>
    <mergeCell ref="D397:E397"/>
    <mergeCell ref="D386:E386"/>
    <mergeCell ref="D387:E387"/>
    <mergeCell ref="D388:E388"/>
    <mergeCell ref="D389:E389"/>
    <mergeCell ref="D390:E390"/>
    <mergeCell ref="D391:E391"/>
    <mergeCell ref="D380:E380"/>
    <mergeCell ref="D381:E381"/>
    <mergeCell ref="D382:E382"/>
    <mergeCell ref="D383:E383"/>
    <mergeCell ref="D384:E384"/>
    <mergeCell ref="D385:E385"/>
    <mergeCell ref="D374:E374"/>
    <mergeCell ref="D375:E375"/>
    <mergeCell ref="D376:E376"/>
    <mergeCell ref="D377:E377"/>
    <mergeCell ref="D378:E378"/>
    <mergeCell ref="D379:E379"/>
    <mergeCell ref="D368:E368"/>
    <mergeCell ref="D369:E369"/>
    <mergeCell ref="D370:E370"/>
    <mergeCell ref="D371:E371"/>
    <mergeCell ref="D372:E372"/>
    <mergeCell ref="D373:E373"/>
    <mergeCell ref="D362:E362"/>
    <mergeCell ref="D363:E363"/>
    <mergeCell ref="D364:E364"/>
    <mergeCell ref="D365:E365"/>
    <mergeCell ref="D366:E366"/>
    <mergeCell ref="D367:E367"/>
    <mergeCell ref="D356:E356"/>
    <mergeCell ref="D357:E357"/>
    <mergeCell ref="D358:E358"/>
    <mergeCell ref="D359:E359"/>
    <mergeCell ref="D360:E360"/>
    <mergeCell ref="D361:E361"/>
    <mergeCell ref="D350:E350"/>
    <mergeCell ref="D351:E351"/>
    <mergeCell ref="D352:E352"/>
    <mergeCell ref="D353:E353"/>
    <mergeCell ref="D354:E354"/>
    <mergeCell ref="D355:E355"/>
    <mergeCell ref="D344:E344"/>
    <mergeCell ref="D345:E345"/>
    <mergeCell ref="D346:E346"/>
    <mergeCell ref="D347:E347"/>
    <mergeCell ref="D348:E348"/>
    <mergeCell ref="D349:E349"/>
    <mergeCell ref="D338:E338"/>
    <mergeCell ref="D339:E339"/>
    <mergeCell ref="D340:E340"/>
    <mergeCell ref="D341:E341"/>
    <mergeCell ref="D342:E342"/>
    <mergeCell ref="D343:E343"/>
    <mergeCell ref="D332:E332"/>
    <mergeCell ref="D333:E333"/>
    <mergeCell ref="D334:E334"/>
    <mergeCell ref="D335:E335"/>
    <mergeCell ref="D336:E336"/>
    <mergeCell ref="D337:E337"/>
    <mergeCell ref="D326:E326"/>
    <mergeCell ref="D327:E327"/>
    <mergeCell ref="D328:E328"/>
    <mergeCell ref="D329:E329"/>
    <mergeCell ref="D330:E330"/>
    <mergeCell ref="D331:E331"/>
    <mergeCell ref="D320:E320"/>
    <mergeCell ref="D321:E321"/>
    <mergeCell ref="D322:E322"/>
    <mergeCell ref="D323:E323"/>
    <mergeCell ref="D324:E324"/>
    <mergeCell ref="D325:E325"/>
    <mergeCell ref="D314:E314"/>
    <mergeCell ref="D315:E315"/>
    <mergeCell ref="D316:E316"/>
    <mergeCell ref="D317:E317"/>
    <mergeCell ref="D318:E318"/>
    <mergeCell ref="D319:E319"/>
    <mergeCell ref="D308:E308"/>
    <mergeCell ref="D309:E309"/>
    <mergeCell ref="D310:E310"/>
    <mergeCell ref="D311:E311"/>
    <mergeCell ref="D312:E312"/>
    <mergeCell ref="D313:E313"/>
    <mergeCell ref="D302:E302"/>
    <mergeCell ref="D303:E303"/>
    <mergeCell ref="D304:E304"/>
    <mergeCell ref="D305:E305"/>
    <mergeCell ref="D306:E306"/>
    <mergeCell ref="D307:E307"/>
    <mergeCell ref="D296:E296"/>
    <mergeCell ref="D297:E297"/>
    <mergeCell ref="D298:E298"/>
    <mergeCell ref="D299:E299"/>
    <mergeCell ref="D300:E300"/>
    <mergeCell ref="D301:E301"/>
    <mergeCell ref="D290:E290"/>
    <mergeCell ref="D291:E291"/>
    <mergeCell ref="D292:E292"/>
    <mergeCell ref="D293:E293"/>
    <mergeCell ref="D294:E294"/>
    <mergeCell ref="D295:E295"/>
    <mergeCell ref="D284:E284"/>
    <mergeCell ref="D285:E285"/>
    <mergeCell ref="D286:E286"/>
    <mergeCell ref="D287:E287"/>
    <mergeCell ref="D288:E288"/>
    <mergeCell ref="D289:E289"/>
    <mergeCell ref="D278:E278"/>
    <mergeCell ref="D279:E279"/>
    <mergeCell ref="D280:E280"/>
    <mergeCell ref="D281:E281"/>
    <mergeCell ref="D282:E282"/>
    <mergeCell ref="D283:E283"/>
    <mergeCell ref="D272:E272"/>
    <mergeCell ref="D273:E273"/>
    <mergeCell ref="D274:E274"/>
    <mergeCell ref="D275:E275"/>
    <mergeCell ref="D276:E276"/>
    <mergeCell ref="D277:E277"/>
    <mergeCell ref="D266:E266"/>
    <mergeCell ref="D267:E267"/>
    <mergeCell ref="D268:E268"/>
    <mergeCell ref="D269:E269"/>
    <mergeCell ref="D270:E270"/>
    <mergeCell ref="D271:E271"/>
    <mergeCell ref="D260:E260"/>
    <mergeCell ref="D261:E261"/>
    <mergeCell ref="D262:E262"/>
    <mergeCell ref="D263:E263"/>
    <mergeCell ref="D264:E264"/>
    <mergeCell ref="D265:E265"/>
    <mergeCell ref="D254:E254"/>
    <mergeCell ref="D255:E255"/>
    <mergeCell ref="D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D242:E242"/>
    <mergeCell ref="D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D241:E241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D226:E226"/>
    <mergeCell ref="D227:E227"/>
    <mergeCell ref="D228:E228"/>
    <mergeCell ref="D229:E229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D215:E215"/>
    <mergeCell ref="D216:E216"/>
    <mergeCell ref="D217:E217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D204:E204"/>
    <mergeCell ref="D205:E205"/>
    <mergeCell ref="D194:E194"/>
    <mergeCell ref="D195:E195"/>
    <mergeCell ref="D196:E196"/>
    <mergeCell ref="D197:E197"/>
    <mergeCell ref="D198:E198"/>
    <mergeCell ref="D199:E199"/>
    <mergeCell ref="D188:E188"/>
    <mergeCell ref="D189:E189"/>
    <mergeCell ref="D190:E190"/>
    <mergeCell ref="D191:E191"/>
    <mergeCell ref="D192:E192"/>
    <mergeCell ref="D193:E193"/>
    <mergeCell ref="D182:E182"/>
    <mergeCell ref="D183:E183"/>
    <mergeCell ref="D184:E184"/>
    <mergeCell ref="D185:E185"/>
    <mergeCell ref="D186:E186"/>
    <mergeCell ref="D187:E187"/>
    <mergeCell ref="D176:E176"/>
    <mergeCell ref="D177:E177"/>
    <mergeCell ref="D178:E178"/>
    <mergeCell ref="D179:E179"/>
    <mergeCell ref="D180:E180"/>
    <mergeCell ref="D181:E181"/>
    <mergeCell ref="D170:E170"/>
    <mergeCell ref="D171:E171"/>
    <mergeCell ref="D172:E172"/>
    <mergeCell ref="D173:E173"/>
    <mergeCell ref="D174:E174"/>
    <mergeCell ref="D175:E175"/>
    <mergeCell ref="D164:E164"/>
    <mergeCell ref="D165:E165"/>
    <mergeCell ref="D166:E166"/>
    <mergeCell ref="D167:E167"/>
    <mergeCell ref="D168:E168"/>
    <mergeCell ref="D169:E169"/>
    <mergeCell ref="D158:E158"/>
    <mergeCell ref="D159:E159"/>
    <mergeCell ref="D160:E160"/>
    <mergeCell ref="D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46:E146"/>
    <mergeCell ref="D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10:E10"/>
    <mergeCell ref="I10:K10"/>
    <mergeCell ref="L10:M10"/>
    <mergeCell ref="D11:E11"/>
    <mergeCell ref="D12:E12"/>
    <mergeCell ref="D13:E13"/>
    <mergeCell ref="A8:C9"/>
    <mergeCell ref="D8:E9"/>
    <mergeCell ref="F8:G9"/>
    <mergeCell ref="H8:H9"/>
    <mergeCell ref="I8:I9"/>
    <mergeCell ref="J8:N9"/>
    <mergeCell ref="A6:C7"/>
    <mergeCell ref="D6:E7"/>
    <mergeCell ref="F6:G7"/>
    <mergeCell ref="H6:H7"/>
    <mergeCell ref="I6:I7"/>
    <mergeCell ref="J6:N7"/>
    <mergeCell ref="A4:C5"/>
    <mergeCell ref="D4:E5"/>
    <mergeCell ref="F4:G5"/>
    <mergeCell ref="H4:H5"/>
    <mergeCell ref="I4:I5"/>
    <mergeCell ref="J4:N5"/>
    <mergeCell ref="A1:N1"/>
    <mergeCell ref="A2:C3"/>
    <mergeCell ref="D2:E3"/>
    <mergeCell ref="F2:G3"/>
    <mergeCell ref="H2:H3"/>
    <mergeCell ref="I2:I3"/>
    <mergeCell ref="J2:N3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5" sqref="B14:H15"/>
    </sheetView>
  </sheetViews>
  <sheetFormatPr defaultColWidth="11.57421875" defaultRowHeight="12.75"/>
  <cols>
    <col min="1" max="1" width="7.57421875" style="0" customWidth="1"/>
    <col min="2" max="8" width="15.7109375" style="0" customWidth="1"/>
    <col min="9" max="12" width="14.28125" style="0" customWidth="1"/>
    <col min="13" max="16" width="12.140625" style="0" hidden="1" customWidth="1"/>
  </cols>
  <sheetData>
    <row r="1" spans="1:12" ht="72.75" customHeight="1">
      <c r="A1" s="112" t="s">
        <v>1728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 ht="12.75">
      <c r="A2" s="114" t="s">
        <v>1</v>
      </c>
      <c r="B2" s="115"/>
      <c r="C2" s="115"/>
      <c r="D2" s="118" t="str">
        <f>'Stavební rozpočet'!D2</f>
        <v>INFRASTRUKTURA PRO VZDĚLÁVÁNÍ ZŠ ,ŠKOLNÍ 246 - MĚSTO PETŘVALD</v>
      </c>
      <c r="E2" s="119"/>
      <c r="F2" s="119"/>
      <c r="G2" s="122" t="s">
        <v>1576</v>
      </c>
      <c r="H2" s="122" t="str">
        <f>'Stavební rozpočet'!H2</f>
        <v> </v>
      </c>
      <c r="I2" s="122" t="s">
        <v>1597</v>
      </c>
      <c r="J2" s="122" t="str">
        <f>'Stavební rozpočet'!J2</f>
        <v> </v>
      </c>
      <c r="K2" s="115"/>
      <c r="L2" s="123"/>
      <c r="M2" s="5"/>
    </row>
    <row r="3" spans="1:13" ht="12.75">
      <c r="A3" s="116"/>
      <c r="B3" s="117"/>
      <c r="C3" s="117"/>
      <c r="D3" s="120"/>
      <c r="E3" s="120"/>
      <c r="F3" s="120"/>
      <c r="G3" s="117"/>
      <c r="H3" s="117"/>
      <c r="I3" s="117"/>
      <c r="J3" s="117"/>
      <c r="K3" s="117"/>
      <c r="L3" s="124"/>
      <c r="M3" s="5"/>
    </row>
    <row r="4" spans="1:13" ht="12.75">
      <c r="A4" s="125" t="s">
        <v>2</v>
      </c>
      <c r="B4" s="117"/>
      <c r="C4" s="117"/>
      <c r="D4" s="126" t="str">
        <f>'Stavební rozpočet'!D4</f>
        <v> </v>
      </c>
      <c r="E4" s="117"/>
      <c r="F4" s="117"/>
      <c r="G4" s="126" t="s">
        <v>1577</v>
      </c>
      <c r="H4" s="126">
        <f>'Stavební rozpočet'!H4</f>
        <v>0</v>
      </c>
      <c r="I4" s="126" t="s">
        <v>1598</v>
      </c>
      <c r="J4" s="126" t="str">
        <f>'Stavební rozpočet'!J4</f>
        <v> </v>
      </c>
      <c r="K4" s="117"/>
      <c r="L4" s="124"/>
      <c r="M4" s="5"/>
    </row>
    <row r="5" spans="1:13" ht="12.7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24"/>
      <c r="M5" s="5"/>
    </row>
    <row r="6" spans="1:13" ht="12.75">
      <c r="A6" s="125" t="s">
        <v>3</v>
      </c>
      <c r="B6" s="117"/>
      <c r="C6" s="117"/>
      <c r="D6" s="126" t="str">
        <f>'Stavební rozpočet'!D6</f>
        <v> </v>
      </c>
      <c r="E6" s="117"/>
      <c r="F6" s="117"/>
      <c r="G6" s="126" t="s">
        <v>1578</v>
      </c>
      <c r="H6" s="126" t="str">
        <f>'Stavební rozpočet'!H6</f>
        <v> </v>
      </c>
      <c r="I6" s="126" t="s">
        <v>1599</v>
      </c>
      <c r="J6" s="126" t="str">
        <f>'Stavební rozpočet'!J6</f>
        <v> </v>
      </c>
      <c r="K6" s="117"/>
      <c r="L6" s="124"/>
      <c r="M6" s="5"/>
    </row>
    <row r="7" spans="1:13" ht="12.7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24"/>
      <c r="M7" s="5"/>
    </row>
    <row r="8" spans="1:13" ht="12.75">
      <c r="A8" s="125" t="s">
        <v>4</v>
      </c>
      <c r="B8" s="117"/>
      <c r="C8" s="117"/>
      <c r="D8" s="126" t="str">
        <f>'Stavební rozpočet'!D8</f>
        <v> </v>
      </c>
      <c r="E8" s="117"/>
      <c r="F8" s="117"/>
      <c r="G8" s="126" t="s">
        <v>1579</v>
      </c>
      <c r="H8" s="126" t="str">
        <f>'Stavební rozpočet'!H8</f>
        <v>03.06.2021</v>
      </c>
      <c r="I8" s="126" t="s">
        <v>1600</v>
      </c>
      <c r="J8" s="126" t="str">
        <f>'Stavební rozpočet'!J8</f>
        <v> </v>
      </c>
      <c r="K8" s="117"/>
      <c r="L8" s="124"/>
      <c r="M8" s="5"/>
    </row>
    <row r="9" spans="1:13" ht="12.75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30"/>
      <c r="M9" s="5"/>
    </row>
    <row r="10" spans="1:13" ht="12.75">
      <c r="A10" s="7" t="s">
        <v>6</v>
      </c>
      <c r="B10" s="156" t="s">
        <v>6</v>
      </c>
      <c r="C10" s="157"/>
      <c r="D10" s="157"/>
      <c r="E10" s="157"/>
      <c r="F10" s="157"/>
      <c r="G10" s="157"/>
      <c r="H10" s="158"/>
      <c r="I10" s="159" t="s">
        <v>1601</v>
      </c>
      <c r="J10" s="160"/>
      <c r="K10" s="161"/>
      <c r="L10" s="9" t="s">
        <v>1607</v>
      </c>
      <c r="M10" s="6"/>
    </row>
    <row r="11" spans="1:13" ht="12.75">
      <c r="A11" s="8" t="s">
        <v>518</v>
      </c>
      <c r="B11" s="162" t="s">
        <v>1034</v>
      </c>
      <c r="C11" s="163"/>
      <c r="D11" s="163"/>
      <c r="E11" s="163"/>
      <c r="F11" s="163"/>
      <c r="G11" s="163"/>
      <c r="H11" s="164"/>
      <c r="I11" s="2" t="s">
        <v>1602</v>
      </c>
      <c r="J11" s="3" t="s">
        <v>1605</v>
      </c>
      <c r="K11" s="4" t="s">
        <v>1606</v>
      </c>
      <c r="L11" s="10" t="s">
        <v>1606</v>
      </c>
      <c r="M11" s="6"/>
    </row>
    <row r="12" spans="1:16" s="38" customFormat="1" ht="19.5" customHeight="1">
      <c r="A12" s="88" t="s">
        <v>519</v>
      </c>
      <c r="B12" s="165" t="s">
        <v>1036</v>
      </c>
      <c r="C12" s="166"/>
      <c r="D12" s="166"/>
      <c r="E12" s="166"/>
      <c r="F12" s="166"/>
      <c r="G12" s="166"/>
      <c r="H12" s="166"/>
      <c r="I12" s="89">
        <f>'Stavební rozpočet'!I12</f>
        <v>0</v>
      </c>
      <c r="J12" s="89">
        <f>'Stavební rozpočet'!J12</f>
        <v>0</v>
      </c>
      <c r="K12" s="89">
        <f>'Stavební rozpočet'!K12</f>
        <v>0</v>
      </c>
      <c r="L12" s="90">
        <f>'Stavební rozpočet'!M12</f>
        <v>0.6545</v>
      </c>
      <c r="M12" s="91" t="s">
        <v>1729</v>
      </c>
      <c r="N12" s="64">
        <f>IF(M12="F",0,K12)</f>
        <v>0</v>
      </c>
      <c r="O12" s="79" t="s">
        <v>519</v>
      </c>
      <c r="P12" s="64">
        <f>IF(M12="T",0,K12)</f>
        <v>0</v>
      </c>
    </row>
    <row r="13" spans="1:16" s="38" customFormat="1" ht="19.5" customHeight="1">
      <c r="A13" s="78" t="s">
        <v>520</v>
      </c>
      <c r="B13" s="148" t="s">
        <v>1295</v>
      </c>
      <c r="C13" s="153"/>
      <c r="D13" s="153"/>
      <c r="E13" s="153"/>
      <c r="F13" s="153"/>
      <c r="G13" s="153"/>
      <c r="H13" s="153"/>
      <c r="I13" s="64">
        <f>'Stavební rozpočet'!I282</f>
        <v>0</v>
      </c>
      <c r="J13" s="64">
        <f>'Stavební rozpočet'!J282</f>
        <v>0</v>
      </c>
      <c r="K13" s="64">
        <f>'Stavební rozpočet'!K282</f>
        <v>0</v>
      </c>
      <c r="L13" s="92">
        <f>'Stavební rozpočet'!M282</f>
        <v>0</v>
      </c>
      <c r="M13" s="91" t="s">
        <v>1729</v>
      </c>
      <c r="N13" s="64">
        <f>IF(M13="F",0,K13)</f>
        <v>0</v>
      </c>
      <c r="O13" s="79" t="s">
        <v>520</v>
      </c>
      <c r="P13" s="64">
        <f>IF(M13="T",0,K13)</f>
        <v>0</v>
      </c>
    </row>
    <row r="14" spans="1:16" s="38" customFormat="1" ht="19.5" customHeight="1">
      <c r="A14" s="78" t="s">
        <v>521</v>
      </c>
      <c r="B14" s="148" t="s">
        <v>1399</v>
      </c>
      <c r="C14" s="153"/>
      <c r="D14" s="153"/>
      <c r="E14" s="153"/>
      <c r="F14" s="153"/>
      <c r="G14" s="153"/>
      <c r="H14" s="153"/>
      <c r="I14" s="64">
        <f>'Stavební rozpočet'!I393</f>
        <v>0</v>
      </c>
      <c r="J14" s="64">
        <f>'Stavební rozpočet'!J393</f>
        <v>0</v>
      </c>
      <c r="K14" s="64">
        <f>'Stavební rozpočet'!K393</f>
        <v>0</v>
      </c>
      <c r="L14" s="92">
        <f>'Stavební rozpočet'!M393</f>
        <v>0.1312245</v>
      </c>
      <c r="M14" s="91" t="s">
        <v>1729</v>
      </c>
      <c r="N14" s="64">
        <f>IF(M14="F",0,K14)</f>
        <v>0</v>
      </c>
      <c r="O14" s="79" t="s">
        <v>521</v>
      </c>
      <c r="P14" s="64">
        <f>IF(M14="T",0,K14)</f>
        <v>0</v>
      </c>
    </row>
    <row r="15" spans="1:16" s="38" customFormat="1" ht="19.5" customHeight="1">
      <c r="A15" s="78" t="s">
        <v>522</v>
      </c>
      <c r="B15" s="148" t="s">
        <v>1407</v>
      </c>
      <c r="C15" s="153"/>
      <c r="D15" s="153"/>
      <c r="E15" s="153"/>
      <c r="F15" s="153"/>
      <c r="G15" s="153"/>
      <c r="H15" s="153"/>
      <c r="I15" s="64">
        <f>'Stavební rozpočet'!I403</f>
        <v>0</v>
      </c>
      <c r="J15" s="64">
        <f>'Stavební rozpočet'!J403</f>
        <v>0</v>
      </c>
      <c r="K15" s="64">
        <f>'Stavební rozpočet'!K403</f>
        <v>0</v>
      </c>
      <c r="L15" s="92">
        <f>'Stavební rozpočet'!M403</f>
        <v>0.1312245</v>
      </c>
      <c r="M15" s="91" t="s">
        <v>1729</v>
      </c>
      <c r="N15" s="64">
        <f>IF(M15="F",0,K15)</f>
        <v>0</v>
      </c>
      <c r="O15" s="79" t="s">
        <v>522</v>
      </c>
      <c r="P15" s="64">
        <f>IF(M15="T",0,K15)</f>
        <v>0</v>
      </c>
    </row>
    <row r="16" spans="1:16" s="38" customFormat="1" ht="19.5" customHeight="1">
      <c r="A16" s="93" t="s">
        <v>523</v>
      </c>
      <c r="B16" s="154" t="s">
        <v>1508</v>
      </c>
      <c r="C16" s="155"/>
      <c r="D16" s="155"/>
      <c r="E16" s="155"/>
      <c r="F16" s="155"/>
      <c r="G16" s="155"/>
      <c r="H16" s="155"/>
      <c r="I16" s="94">
        <f>'Stavební rozpočet'!I525</f>
        <v>0</v>
      </c>
      <c r="J16" s="94">
        <f>'Stavební rozpočet'!J525</f>
        <v>0</v>
      </c>
      <c r="K16" s="94">
        <f>'Stavební rozpočet'!K525</f>
        <v>0</v>
      </c>
      <c r="L16" s="95">
        <f>'Stavební rozpočet'!M525</f>
        <v>0</v>
      </c>
      <c r="M16" s="91" t="s">
        <v>1729</v>
      </c>
      <c r="N16" s="64">
        <f>IF(M16="F",0,K16)</f>
        <v>0</v>
      </c>
      <c r="O16" s="79" t="s">
        <v>523</v>
      </c>
      <c r="P16" s="64">
        <f>IF(M16="T",0,K16)</f>
        <v>0</v>
      </c>
    </row>
    <row r="17" spans="1:12" s="38" customFormat="1" ht="19.5" customHeight="1">
      <c r="A17" s="85"/>
      <c r="B17" s="85"/>
      <c r="C17" s="85"/>
      <c r="D17" s="85"/>
      <c r="E17" s="85"/>
      <c r="F17" s="85"/>
      <c r="G17" s="85"/>
      <c r="H17" s="85"/>
      <c r="I17" s="151" t="s">
        <v>1603</v>
      </c>
      <c r="J17" s="152"/>
      <c r="K17" s="86">
        <f>SUM(P12:P16)</f>
        <v>0</v>
      </c>
      <c r="L17" s="85"/>
    </row>
    <row r="18" s="38" customFormat="1" ht="19.5" customHeight="1">
      <c r="A18" s="87" t="s">
        <v>517</v>
      </c>
    </row>
    <row r="19" spans="1:12" ht="12.75">
      <c r="A19" s="12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</sheetData>
  <sheetProtection/>
  <mergeCells count="35">
    <mergeCell ref="B15:H15"/>
    <mergeCell ref="B16:H16"/>
    <mergeCell ref="I17:J17"/>
    <mergeCell ref="A19:L19"/>
    <mergeCell ref="B10:H10"/>
    <mergeCell ref="I10:K10"/>
    <mergeCell ref="B11:H11"/>
    <mergeCell ref="B12:H12"/>
    <mergeCell ref="B13:H13"/>
    <mergeCell ref="B14:H14"/>
    <mergeCell ref="A8:C9"/>
    <mergeCell ref="D8:F9"/>
    <mergeCell ref="G8:G9"/>
    <mergeCell ref="H8:H9"/>
    <mergeCell ref="I8:I9"/>
    <mergeCell ref="J8:L9"/>
    <mergeCell ref="A6:C7"/>
    <mergeCell ref="D6:F7"/>
    <mergeCell ref="G6:G7"/>
    <mergeCell ref="H6:H7"/>
    <mergeCell ref="I6:I7"/>
    <mergeCell ref="J6:L7"/>
    <mergeCell ref="A4:C5"/>
    <mergeCell ref="D4:F5"/>
    <mergeCell ref="G4:G5"/>
    <mergeCell ref="H4:H5"/>
    <mergeCell ref="I4:I5"/>
    <mergeCell ref="J4:L5"/>
    <mergeCell ref="A1:L1"/>
    <mergeCell ref="A2:C3"/>
    <mergeCell ref="D2:F3"/>
    <mergeCell ref="G2:G3"/>
    <mergeCell ref="H2:H3"/>
    <mergeCell ref="I2:I3"/>
    <mergeCell ref="J2:L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8"/>
  <sheetViews>
    <sheetView tabSelected="1" zoomScalePageLayoutView="0" workbookViewId="0" topLeftCell="A1">
      <pane ySplit="10" topLeftCell="A874" activePane="bottomLeft" state="frozen"/>
      <selection pane="topLeft" activeCell="A1" sqref="A1"/>
      <selection pane="bottomLeft" activeCell="D920" sqref="D920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95.421875" style="0" customWidth="1"/>
    <col min="5" max="5" width="21.5742187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112" t="s">
        <v>1730</v>
      </c>
      <c r="B1" s="113"/>
      <c r="C1" s="113"/>
      <c r="D1" s="113"/>
      <c r="E1" s="113"/>
      <c r="F1" s="113"/>
      <c r="G1" s="113"/>
      <c r="H1" s="113"/>
    </row>
    <row r="2" spans="1:9" ht="12.75">
      <c r="A2" s="114" t="s">
        <v>1</v>
      </c>
      <c r="B2" s="115"/>
      <c r="C2" s="118" t="str">
        <f>'Stavební rozpočet'!D2</f>
        <v>INFRASTRUKTURA PRO VZDĚLÁVÁNÍ ZŠ ,ŠKOLNÍ 246 - MĚSTO PETŘVALD</v>
      </c>
      <c r="D2" s="119"/>
      <c r="E2" s="122" t="s">
        <v>1597</v>
      </c>
      <c r="F2" s="122" t="str">
        <f>'Stavební rozpočet'!J2</f>
        <v> </v>
      </c>
      <c r="G2" s="115"/>
      <c r="H2" s="123"/>
      <c r="I2" s="5"/>
    </row>
    <row r="3" spans="1:9" ht="12.75">
      <c r="A3" s="116"/>
      <c r="B3" s="117"/>
      <c r="C3" s="120"/>
      <c r="D3" s="120"/>
      <c r="E3" s="117"/>
      <c r="F3" s="117"/>
      <c r="G3" s="117"/>
      <c r="H3" s="124"/>
      <c r="I3" s="5"/>
    </row>
    <row r="4" spans="1:9" ht="12.75">
      <c r="A4" s="125" t="s">
        <v>2</v>
      </c>
      <c r="B4" s="117"/>
      <c r="C4" s="126" t="str">
        <f>'Stavební rozpočet'!D4</f>
        <v> </v>
      </c>
      <c r="D4" s="117"/>
      <c r="E4" s="126" t="s">
        <v>1598</v>
      </c>
      <c r="F4" s="126" t="str">
        <f>'Stavební rozpočet'!J4</f>
        <v> </v>
      </c>
      <c r="G4" s="117"/>
      <c r="H4" s="124"/>
      <c r="I4" s="5"/>
    </row>
    <row r="5" spans="1:9" ht="12.75">
      <c r="A5" s="116"/>
      <c r="B5" s="117"/>
      <c r="C5" s="117"/>
      <c r="D5" s="117"/>
      <c r="E5" s="117"/>
      <c r="F5" s="117"/>
      <c r="G5" s="117"/>
      <c r="H5" s="124"/>
      <c r="I5" s="5"/>
    </row>
    <row r="6" spans="1:9" ht="12.75">
      <c r="A6" s="125" t="s">
        <v>3</v>
      </c>
      <c r="B6" s="117"/>
      <c r="C6" s="126" t="str">
        <f>'Stavební rozpočet'!D6</f>
        <v> </v>
      </c>
      <c r="D6" s="117"/>
      <c r="E6" s="126" t="s">
        <v>1599</v>
      </c>
      <c r="F6" s="126" t="str">
        <f>'Stavební rozpočet'!J6</f>
        <v> </v>
      </c>
      <c r="G6" s="117"/>
      <c r="H6" s="124"/>
      <c r="I6" s="5"/>
    </row>
    <row r="7" spans="1:9" ht="12.75">
      <c r="A7" s="116"/>
      <c r="B7" s="117"/>
      <c r="C7" s="117"/>
      <c r="D7" s="117"/>
      <c r="E7" s="117"/>
      <c r="F7" s="117"/>
      <c r="G7" s="117"/>
      <c r="H7" s="124"/>
      <c r="I7" s="5"/>
    </row>
    <row r="8" spans="1:9" ht="12.75">
      <c r="A8" s="125" t="s">
        <v>1600</v>
      </c>
      <c r="B8" s="117"/>
      <c r="C8" s="126" t="str">
        <f>'Stavební rozpočet'!J8</f>
        <v> </v>
      </c>
      <c r="D8" s="117"/>
      <c r="E8" s="126" t="s">
        <v>1579</v>
      </c>
      <c r="F8" s="126" t="str">
        <f>'Stavební rozpočet'!H8</f>
        <v>03.06.2021</v>
      </c>
      <c r="G8" s="117"/>
      <c r="H8" s="124"/>
      <c r="I8" s="5"/>
    </row>
    <row r="9" spans="1:9" ht="12.75">
      <c r="A9" s="128"/>
      <c r="B9" s="129"/>
      <c r="C9" s="129"/>
      <c r="D9" s="129"/>
      <c r="E9" s="129"/>
      <c r="F9" s="129"/>
      <c r="G9" s="129"/>
      <c r="H9" s="130"/>
      <c r="I9" s="5"/>
    </row>
    <row r="10" spans="1:9" ht="12.75">
      <c r="A10" s="11" t="s">
        <v>5</v>
      </c>
      <c r="B10" s="12" t="s">
        <v>518</v>
      </c>
      <c r="C10" s="12" t="s">
        <v>524</v>
      </c>
      <c r="D10" s="167" t="s">
        <v>1034</v>
      </c>
      <c r="E10" s="168"/>
      <c r="F10" s="12" t="s">
        <v>1580</v>
      </c>
      <c r="G10" s="13" t="s">
        <v>1593</v>
      </c>
      <c r="H10" s="14" t="s">
        <v>1996</v>
      </c>
      <c r="I10" s="6"/>
    </row>
    <row r="11" spans="1:9" s="38" customFormat="1" ht="19.5" customHeight="1">
      <c r="A11" s="96"/>
      <c r="B11" s="49" t="s">
        <v>519</v>
      </c>
      <c r="C11" s="49"/>
      <c r="D11" s="138" t="s">
        <v>1036</v>
      </c>
      <c r="E11" s="139"/>
      <c r="F11" s="49"/>
      <c r="G11" s="52"/>
      <c r="H11" s="53"/>
      <c r="I11" s="54"/>
    </row>
    <row r="12" spans="1:9" s="38" customFormat="1" ht="19.5" customHeight="1">
      <c r="A12" s="97"/>
      <c r="B12" s="56" t="s">
        <v>519</v>
      </c>
      <c r="C12" s="56" t="s">
        <v>37</v>
      </c>
      <c r="D12" s="140" t="s">
        <v>1037</v>
      </c>
      <c r="E12" s="141"/>
      <c r="F12" s="56"/>
      <c r="G12" s="39"/>
      <c r="H12" s="59"/>
      <c r="I12" s="54"/>
    </row>
    <row r="13" spans="1:9" s="38" customFormat="1" ht="19.5" customHeight="1">
      <c r="A13" s="60" t="s">
        <v>7</v>
      </c>
      <c r="B13" s="61" t="s">
        <v>519</v>
      </c>
      <c r="C13" s="61" t="s">
        <v>525</v>
      </c>
      <c r="D13" s="142" t="s">
        <v>1038</v>
      </c>
      <c r="E13" s="143"/>
      <c r="F13" s="61" t="s">
        <v>1581</v>
      </c>
      <c r="G13" s="62">
        <v>0.00855</v>
      </c>
      <c r="H13" s="98">
        <v>0</v>
      </c>
      <c r="I13" s="54"/>
    </row>
    <row r="14" spans="1:9" s="38" customFormat="1" ht="19.5" customHeight="1">
      <c r="A14" s="54"/>
      <c r="D14" s="99" t="s">
        <v>1731</v>
      </c>
      <c r="E14" s="169"/>
      <c r="F14" s="170"/>
      <c r="G14" s="100">
        <v>0.00855</v>
      </c>
      <c r="H14" s="101"/>
      <c r="I14" s="54"/>
    </row>
    <row r="15" spans="1:9" s="38" customFormat="1" ht="19.5" customHeight="1">
      <c r="A15" s="60" t="s">
        <v>8</v>
      </c>
      <c r="B15" s="61" t="s">
        <v>519</v>
      </c>
      <c r="C15" s="61" t="s">
        <v>526</v>
      </c>
      <c r="D15" s="142" t="s">
        <v>1039</v>
      </c>
      <c r="E15" s="143"/>
      <c r="F15" s="61" t="s">
        <v>1582</v>
      </c>
      <c r="G15" s="62">
        <v>0.342</v>
      </c>
      <c r="H15" s="98">
        <v>0</v>
      </c>
      <c r="I15" s="54"/>
    </row>
    <row r="16" spans="1:9" s="38" customFormat="1" ht="19.5" customHeight="1">
      <c r="A16" s="54"/>
      <c r="D16" s="99" t="s">
        <v>1732</v>
      </c>
      <c r="E16" s="169"/>
      <c r="F16" s="170"/>
      <c r="G16" s="100">
        <v>0.342</v>
      </c>
      <c r="H16" s="101"/>
      <c r="I16" s="54"/>
    </row>
    <row r="17" spans="1:9" s="38" customFormat="1" ht="19.5" customHeight="1">
      <c r="A17" s="60" t="s">
        <v>9</v>
      </c>
      <c r="B17" s="61" t="s">
        <v>519</v>
      </c>
      <c r="C17" s="61" t="s">
        <v>527</v>
      </c>
      <c r="D17" s="142" t="s">
        <v>1040</v>
      </c>
      <c r="E17" s="143"/>
      <c r="F17" s="61" t="s">
        <v>1582</v>
      </c>
      <c r="G17" s="62">
        <v>0.342</v>
      </c>
      <c r="H17" s="98">
        <v>0</v>
      </c>
      <c r="I17" s="54"/>
    </row>
    <row r="18" spans="1:9" s="38" customFormat="1" ht="19.5" customHeight="1">
      <c r="A18" s="60" t="s">
        <v>10</v>
      </c>
      <c r="B18" s="61" t="s">
        <v>519</v>
      </c>
      <c r="C18" s="61" t="s">
        <v>528</v>
      </c>
      <c r="D18" s="142" t="s">
        <v>1041</v>
      </c>
      <c r="E18" s="143"/>
      <c r="F18" s="61" t="s">
        <v>1583</v>
      </c>
      <c r="G18" s="62">
        <v>12</v>
      </c>
      <c r="H18" s="98">
        <v>0</v>
      </c>
      <c r="I18" s="54"/>
    </row>
    <row r="19" spans="1:9" s="38" customFormat="1" ht="19.5" customHeight="1">
      <c r="A19" s="54"/>
      <c r="D19" s="99" t="s">
        <v>1733</v>
      </c>
      <c r="E19" s="169"/>
      <c r="F19" s="170"/>
      <c r="G19" s="100">
        <v>12</v>
      </c>
      <c r="H19" s="101"/>
      <c r="I19" s="54"/>
    </row>
    <row r="20" spans="1:9" s="38" customFormat="1" ht="19.5" customHeight="1">
      <c r="A20" s="60" t="s">
        <v>11</v>
      </c>
      <c r="B20" s="61" t="s">
        <v>519</v>
      </c>
      <c r="C20" s="61" t="s">
        <v>529</v>
      </c>
      <c r="D20" s="142" t="s">
        <v>1042</v>
      </c>
      <c r="E20" s="143"/>
      <c r="F20" s="61" t="s">
        <v>1583</v>
      </c>
      <c r="G20" s="62">
        <v>3</v>
      </c>
      <c r="H20" s="98">
        <v>0</v>
      </c>
      <c r="I20" s="54"/>
    </row>
    <row r="21" spans="1:9" s="38" customFormat="1" ht="19.5" customHeight="1">
      <c r="A21" s="67" t="s">
        <v>12</v>
      </c>
      <c r="B21" s="68" t="s">
        <v>519</v>
      </c>
      <c r="C21" s="68" t="s">
        <v>530</v>
      </c>
      <c r="D21" s="144" t="s">
        <v>1043</v>
      </c>
      <c r="E21" s="145"/>
      <c r="F21" s="68" t="s">
        <v>1583</v>
      </c>
      <c r="G21" s="69">
        <v>5</v>
      </c>
      <c r="H21" s="102">
        <v>0</v>
      </c>
      <c r="I21" s="54"/>
    </row>
    <row r="22" spans="1:9" s="38" customFormat="1" ht="19.5" customHeight="1">
      <c r="A22" s="60" t="s">
        <v>13</v>
      </c>
      <c r="B22" s="61" t="s">
        <v>519</v>
      </c>
      <c r="C22" s="61" t="s">
        <v>531</v>
      </c>
      <c r="D22" s="142" t="s">
        <v>1044</v>
      </c>
      <c r="E22" s="143"/>
      <c r="F22" s="61" t="s">
        <v>1582</v>
      </c>
      <c r="G22" s="62">
        <v>140.6168</v>
      </c>
      <c r="H22" s="98">
        <v>0</v>
      </c>
      <c r="I22" s="54"/>
    </row>
    <row r="23" spans="1:9" s="38" customFormat="1" ht="19.5" customHeight="1">
      <c r="A23" s="54"/>
      <c r="D23" s="99" t="s">
        <v>1734</v>
      </c>
      <c r="E23" s="169"/>
      <c r="F23" s="170"/>
      <c r="G23" s="100">
        <v>140.6168</v>
      </c>
      <c r="H23" s="101"/>
      <c r="I23" s="54"/>
    </row>
    <row r="24" spans="1:9" s="38" customFormat="1" ht="19.5" customHeight="1">
      <c r="A24" s="67" t="s">
        <v>14</v>
      </c>
      <c r="B24" s="68" t="s">
        <v>519</v>
      </c>
      <c r="C24" s="68" t="s">
        <v>532</v>
      </c>
      <c r="D24" s="144" t="s">
        <v>1045</v>
      </c>
      <c r="E24" s="145"/>
      <c r="F24" s="68" t="s">
        <v>1583</v>
      </c>
      <c r="G24" s="69">
        <v>4</v>
      </c>
      <c r="H24" s="102">
        <v>0</v>
      </c>
      <c r="I24" s="54"/>
    </row>
    <row r="25" spans="1:9" s="38" customFormat="1" ht="19.5" customHeight="1">
      <c r="A25" s="97"/>
      <c r="B25" s="56" t="s">
        <v>519</v>
      </c>
      <c r="C25" s="56" t="s">
        <v>40</v>
      </c>
      <c r="D25" s="140" t="s">
        <v>1046</v>
      </c>
      <c r="E25" s="141"/>
      <c r="F25" s="56"/>
      <c r="G25" s="39"/>
      <c r="H25" s="59"/>
      <c r="I25" s="54"/>
    </row>
    <row r="26" spans="1:9" s="38" customFormat="1" ht="19.5" customHeight="1">
      <c r="A26" s="60" t="s">
        <v>15</v>
      </c>
      <c r="B26" s="61" t="s">
        <v>519</v>
      </c>
      <c r="C26" s="61" t="s">
        <v>533</v>
      </c>
      <c r="D26" s="142" t="s">
        <v>1047</v>
      </c>
      <c r="E26" s="143"/>
      <c r="F26" s="61" t="s">
        <v>1582</v>
      </c>
      <c r="G26" s="62">
        <v>9.69672</v>
      </c>
      <c r="H26" s="98">
        <v>0</v>
      </c>
      <c r="I26" s="54"/>
    </row>
    <row r="27" spans="1:9" s="38" customFormat="1" ht="19.5" customHeight="1">
      <c r="A27" s="54"/>
      <c r="D27" s="99" t="s">
        <v>1735</v>
      </c>
      <c r="E27" s="169"/>
      <c r="F27" s="170"/>
      <c r="G27" s="100">
        <v>9.69672</v>
      </c>
      <c r="H27" s="101"/>
      <c r="I27" s="54"/>
    </row>
    <row r="28" spans="1:9" s="38" customFormat="1" ht="19.5" customHeight="1">
      <c r="A28" s="60" t="s">
        <v>16</v>
      </c>
      <c r="B28" s="61" t="s">
        <v>519</v>
      </c>
      <c r="C28" s="61" t="s">
        <v>534</v>
      </c>
      <c r="D28" s="142" t="s">
        <v>1048</v>
      </c>
      <c r="E28" s="143"/>
      <c r="F28" s="61" t="s">
        <v>1582</v>
      </c>
      <c r="G28" s="62">
        <v>1.6</v>
      </c>
      <c r="H28" s="98">
        <v>0</v>
      </c>
      <c r="I28" s="54"/>
    </row>
    <row r="29" spans="1:9" s="38" customFormat="1" ht="19.5" customHeight="1">
      <c r="A29" s="54"/>
      <c r="D29" s="99" t="s">
        <v>1736</v>
      </c>
      <c r="E29" s="169"/>
      <c r="F29" s="170"/>
      <c r="G29" s="100">
        <v>1.6</v>
      </c>
      <c r="H29" s="101"/>
      <c r="I29" s="54"/>
    </row>
    <row r="30" spans="1:9" s="38" customFormat="1" ht="19.5" customHeight="1">
      <c r="A30" s="60" t="s">
        <v>17</v>
      </c>
      <c r="B30" s="61" t="s">
        <v>519</v>
      </c>
      <c r="C30" s="61" t="s">
        <v>535</v>
      </c>
      <c r="D30" s="142" t="s">
        <v>1049</v>
      </c>
      <c r="E30" s="143"/>
      <c r="F30" s="61" t="s">
        <v>1582</v>
      </c>
      <c r="G30" s="62">
        <v>8.99</v>
      </c>
      <c r="H30" s="98">
        <v>0</v>
      </c>
      <c r="I30" s="54"/>
    </row>
    <row r="31" spans="1:9" s="38" customFormat="1" ht="19.5" customHeight="1">
      <c r="A31" s="54"/>
      <c r="D31" s="99" t="s">
        <v>1737</v>
      </c>
      <c r="E31" s="169"/>
      <c r="F31" s="170"/>
      <c r="G31" s="100">
        <v>4.495</v>
      </c>
      <c r="H31" s="101"/>
      <c r="I31" s="54"/>
    </row>
    <row r="32" spans="1:9" s="38" customFormat="1" ht="19.5" customHeight="1">
      <c r="A32" s="60"/>
      <c r="B32" s="61"/>
      <c r="C32" s="61"/>
      <c r="D32" s="99" t="s">
        <v>1737</v>
      </c>
      <c r="E32" s="169"/>
      <c r="F32" s="169"/>
      <c r="G32" s="100">
        <v>4.495</v>
      </c>
      <c r="H32" s="63"/>
      <c r="I32" s="54"/>
    </row>
    <row r="33" spans="1:9" s="38" customFormat="1" ht="19.5" customHeight="1">
      <c r="A33" s="60" t="s">
        <v>18</v>
      </c>
      <c r="B33" s="61" t="s">
        <v>519</v>
      </c>
      <c r="C33" s="61" t="s">
        <v>536</v>
      </c>
      <c r="D33" s="142" t="s">
        <v>1050</v>
      </c>
      <c r="E33" s="143"/>
      <c r="F33" s="61" t="s">
        <v>1582</v>
      </c>
      <c r="G33" s="62">
        <v>1.32</v>
      </c>
      <c r="H33" s="98">
        <v>0</v>
      </c>
      <c r="I33" s="54"/>
    </row>
    <row r="34" spans="1:9" s="38" customFormat="1" ht="19.5" customHeight="1">
      <c r="A34" s="54"/>
      <c r="D34" s="99" t="s">
        <v>1738</v>
      </c>
      <c r="E34" s="169"/>
      <c r="F34" s="170"/>
      <c r="G34" s="100">
        <v>1.32</v>
      </c>
      <c r="H34" s="101"/>
      <c r="I34" s="54"/>
    </row>
    <row r="35" spans="1:9" s="38" customFormat="1" ht="19.5" customHeight="1">
      <c r="A35" s="97"/>
      <c r="B35" s="56" t="s">
        <v>519</v>
      </c>
      <c r="C35" s="56" t="s">
        <v>67</v>
      </c>
      <c r="D35" s="140" t="s">
        <v>1051</v>
      </c>
      <c r="E35" s="141"/>
      <c r="F35" s="56"/>
      <c r="G35" s="39"/>
      <c r="H35" s="59"/>
      <c r="I35" s="54"/>
    </row>
    <row r="36" spans="1:9" s="38" customFormat="1" ht="19.5" customHeight="1">
      <c r="A36" s="60" t="s">
        <v>19</v>
      </c>
      <c r="B36" s="61" t="s">
        <v>519</v>
      </c>
      <c r="C36" s="61" t="s">
        <v>537</v>
      </c>
      <c r="D36" s="142" t="s">
        <v>1052</v>
      </c>
      <c r="E36" s="143"/>
      <c r="F36" s="61" t="s">
        <v>1582</v>
      </c>
      <c r="G36" s="62">
        <v>294.3</v>
      </c>
      <c r="H36" s="98">
        <v>0</v>
      </c>
      <c r="I36" s="54"/>
    </row>
    <row r="37" spans="1:9" s="38" customFormat="1" ht="19.5" customHeight="1">
      <c r="A37" s="54"/>
      <c r="D37" s="99" t="s">
        <v>1739</v>
      </c>
      <c r="E37" s="169"/>
      <c r="F37" s="170"/>
      <c r="G37" s="100">
        <v>294.3</v>
      </c>
      <c r="H37" s="101"/>
      <c r="I37" s="54"/>
    </row>
    <row r="38" spans="1:9" s="38" customFormat="1" ht="19.5" customHeight="1">
      <c r="A38" s="60" t="s">
        <v>20</v>
      </c>
      <c r="B38" s="61" t="s">
        <v>519</v>
      </c>
      <c r="C38" s="61" t="s">
        <v>538</v>
      </c>
      <c r="D38" s="142" t="s">
        <v>1053</v>
      </c>
      <c r="E38" s="143"/>
      <c r="F38" s="61" t="s">
        <v>1582</v>
      </c>
      <c r="G38" s="62">
        <v>86.478</v>
      </c>
      <c r="H38" s="98">
        <v>0</v>
      </c>
      <c r="I38" s="54"/>
    </row>
    <row r="39" spans="1:9" s="38" customFormat="1" ht="19.5" customHeight="1">
      <c r="A39" s="54"/>
      <c r="D39" s="99" t="s">
        <v>1740</v>
      </c>
      <c r="E39" s="169"/>
      <c r="F39" s="170"/>
      <c r="G39" s="100">
        <v>43.239</v>
      </c>
      <c r="H39" s="101"/>
      <c r="I39" s="54"/>
    </row>
    <row r="40" spans="1:9" s="38" customFormat="1" ht="19.5" customHeight="1">
      <c r="A40" s="60"/>
      <c r="B40" s="61"/>
      <c r="C40" s="61"/>
      <c r="D40" s="99" t="s">
        <v>1740</v>
      </c>
      <c r="E40" s="169"/>
      <c r="F40" s="169"/>
      <c r="G40" s="100">
        <v>43.239</v>
      </c>
      <c r="H40" s="63"/>
      <c r="I40" s="54"/>
    </row>
    <row r="41" spans="1:9" s="38" customFormat="1" ht="19.5" customHeight="1">
      <c r="A41" s="60" t="s">
        <v>21</v>
      </c>
      <c r="B41" s="61" t="s">
        <v>519</v>
      </c>
      <c r="C41" s="61" t="s">
        <v>539</v>
      </c>
      <c r="D41" s="142" t="s">
        <v>1054</v>
      </c>
      <c r="E41" s="143"/>
      <c r="F41" s="61" t="s">
        <v>1582</v>
      </c>
      <c r="G41" s="62">
        <v>156.6825</v>
      </c>
      <c r="H41" s="98">
        <v>0</v>
      </c>
      <c r="I41" s="54"/>
    </row>
    <row r="42" spans="1:9" s="38" customFormat="1" ht="19.5" customHeight="1">
      <c r="A42" s="54"/>
      <c r="D42" s="99" t="s">
        <v>1741</v>
      </c>
      <c r="E42" s="169"/>
      <c r="F42" s="170"/>
      <c r="G42" s="100">
        <v>42.12</v>
      </c>
      <c r="H42" s="101"/>
      <c r="I42" s="54"/>
    </row>
    <row r="43" spans="1:9" s="38" customFormat="1" ht="19.5" customHeight="1">
      <c r="A43" s="60"/>
      <c r="B43" s="61"/>
      <c r="C43" s="61"/>
      <c r="D43" s="99" t="s">
        <v>1742</v>
      </c>
      <c r="E43" s="169"/>
      <c r="F43" s="169"/>
      <c r="G43" s="100">
        <v>3</v>
      </c>
      <c r="H43" s="63"/>
      <c r="I43" s="54"/>
    </row>
    <row r="44" spans="1:9" s="38" customFormat="1" ht="19.5" customHeight="1">
      <c r="A44" s="60"/>
      <c r="B44" s="61"/>
      <c r="C44" s="61"/>
      <c r="D44" s="99" t="s">
        <v>1743</v>
      </c>
      <c r="E44" s="169"/>
      <c r="F44" s="169"/>
      <c r="G44" s="100">
        <v>31.08</v>
      </c>
      <c r="H44" s="63"/>
      <c r="I44" s="54"/>
    </row>
    <row r="45" spans="1:9" s="38" customFormat="1" ht="19.5" customHeight="1">
      <c r="A45" s="60"/>
      <c r="B45" s="61"/>
      <c r="C45" s="61"/>
      <c r="D45" s="99" t="s">
        <v>1744</v>
      </c>
      <c r="E45" s="169"/>
      <c r="F45" s="169"/>
      <c r="G45" s="100">
        <v>4.2825</v>
      </c>
      <c r="H45" s="63"/>
      <c r="I45" s="54"/>
    </row>
    <row r="46" spans="1:9" s="38" customFormat="1" ht="19.5" customHeight="1">
      <c r="A46" s="60"/>
      <c r="B46" s="61"/>
      <c r="C46" s="61"/>
      <c r="D46" s="99" t="s">
        <v>1741</v>
      </c>
      <c r="E46" s="169"/>
      <c r="F46" s="169"/>
      <c r="G46" s="100">
        <v>42.12</v>
      </c>
      <c r="H46" s="63"/>
      <c r="I46" s="54"/>
    </row>
    <row r="47" spans="1:9" s="38" customFormat="1" ht="19.5" customHeight="1">
      <c r="A47" s="60"/>
      <c r="B47" s="61"/>
      <c r="C47" s="61"/>
      <c r="D47" s="99" t="s">
        <v>1742</v>
      </c>
      <c r="E47" s="169"/>
      <c r="F47" s="169"/>
      <c r="G47" s="100">
        <v>3</v>
      </c>
      <c r="H47" s="63"/>
      <c r="I47" s="54"/>
    </row>
    <row r="48" spans="1:9" s="38" customFormat="1" ht="19.5" customHeight="1">
      <c r="A48" s="60"/>
      <c r="B48" s="61"/>
      <c r="C48" s="61"/>
      <c r="D48" s="99" t="s">
        <v>1743</v>
      </c>
      <c r="E48" s="169"/>
      <c r="F48" s="169"/>
      <c r="G48" s="100">
        <v>31.08</v>
      </c>
      <c r="H48" s="63"/>
      <c r="I48" s="54"/>
    </row>
    <row r="49" spans="1:9" s="38" customFormat="1" ht="19.5" customHeight="1">
      <c r="A49" s="60" t="s">
        <v>22</v>
      </c>
      <c r="B49" s="61" t="s">
        <v>519</v>
      </c>
      <c r="C49" s="61" t="s">
        <v>540</v>
      </c>
      <c r="D49" s="142" t="s">
        <v>1055</v>
      </c>
      <c r="E49" s="143"/>
      <c r="F49" s="61" t="s">
        <v>1582</v>
      </c>
      <c r="G49" s="62">
        <v>820.00028</v>
      </c>
      <c r="H49" s="98">
        <v>0</v>
      </c>
      <c r="I49" s="54"/>
    </row>
    <row r="50" spans="1:9" s="38" customFormat="1" ht="19.5" customHeight="1">
      <c r="A50" s="54"/>
      <c r="D50" s="99" t="s">
        <v>1745</v>
      </c>
      <c r="E50" s="169"/>
      <c r="F50" s="170"/>
      <c r="G50" s="100">
        <v>756.783</v>
      </c>
      <c r="H50" s="101"/>
      <c r="I50" s="54"/>
    </row>
    <row r="51" spans="1:9" s="38" customFormat="1" ht="19.5" customHeight="1">
      <c r="A51" s="60"/>
      <c r="B51" s="61"/>
      <c r="C51" s="61"/>
      <c r="D51" s="99" t="s">
        <v>1746</v>
      </c>
      <c r="E51" s="169"/>
      <c r="F51" s="169"/>
      <c r="G51" s="100">
        <v>63.21728</v>
      </c>
      <c r="H51" s="63"/>
      <c r="I51" s="54"/>
    </row>
    <row r="52" spans="1:9" s="38" customFormat="1" ht="19.5" customHeight="1">
      <c r="A52" s="60" t="s">
        <v>23</v>
      </c>
      <c r="B52" s="61" t="s">
        <v>519</v>
      </c>
      <c r="C52" s="61" t="s">
        <v>541</v>
      </c>
      <c r="D52" s="142" t="s">
        <v>1056</v>
      </c>
      <c r="E52" s="143"/>
      <c r="F52" s="61" t="s">
        <v>1582</v>
      </c>
      <c r="G52" s="62">
        <v>161.028</v>
      </c>
      <c r="H52" s="98">
        <v>0</v>
      </c>
      <c r="I52" s="54"/>
    </row>
    <row r="53" spans="1:9" s="38" customFormat="1" ht="19.5" customHeight="1">
      <c r="A53" s="54"/>
      <c r="D53" s="99" t="s">
        <v>1747</v>
      </c>
      <c r="E53" s="169"/>
      <c r="F53" s="170"/>
      <c r="G53" s="100">
        <v>80.514</v>
      </c>
      <c r="H53" s="101"/>
      <c r="I53" s="54"/>
    </row>
    <row r="54" spans="1:9" s="38" customFormat="1" ht="19.5" customHeight="1">
      <c r="A54" s="60"/>
      <c r="B54" s="61"/>
      <c r="C54" s="61"/>
      <c r="D54" s="99" t="s">
        <v>1747</v>
      </c>
      <c r="E54" s="169"/>
      <c r="F54" s="169"/>
      <c r="G54" s="100">
        <v>80.514</v>
      </c>
      <c r="H54" s="63"/>
      <c r="I54" s="54"/>
    </row>
    <row r="55" spans="1:9" s="38" customFormat="1" ht="19.5" customHeight="1">
      <c r="A55" s="60" t="s">
        <v>24</v>
      </c>
      <c r="B55" s="61" t="s">
        <v>519</v>
      </c>
      <c r="C55" s="61" t="s">
        <v>542</v>
      </c>
      <c r="D55" s="142" t="s">
        <v>1057</v>
      </c>
      <c r="E55" s="143"/>
      <c r="F55" s="61" t="s">
        <v>1582</v>
      </c>
      <c r="G55" s="62">
        <v>24.325</v>
      </c>
      <c r="H55" s="98">
        <v>0</v>
      </c>
      <c r="I55" s="54"/>
    </row>
    <row r="56" spans="1:9" s="38" customFormat="1" ht="19.5" customHeight="1">
      <c r="A56" s="54"/>
      <c r="D56" s="99" t="s">
        <v>1748</v>
      </c>
      <c r="E56" s="169"/>
      <c r="F56" s="170"/>
      <c r="G56" s="100">
        <v>10.43</v>
      </c>
      <c r="H56" s="101"/>
      <c r="I56" s="54"/>
    </row>
    <row r="57" spans="1:9" s="38" customFormat="1" ht="19.5" customHeight="1">
      <c r="A57" s="60"/>
      <c r="B57" s="61"/>
      <c r="C57" s="61"/>
      <c r="D57" s="99" t="s">
        <v>1749</v>
      </c>
      <c r="E57" s="169"/>
      <c r="F57" s="169"/>
      <c r="G57" s="100">
        <v>13.895</v>
      </c>
      <c r="H57" s="63"/>
      <c r="I57" s="54"/>
    </row>
    <row r="58" spans="1:9" s="38" customFormat="1" ht="19.5" customHeight="1">
      <c r="A58" s="60" t="s">
        <v>25</v>
      </c>
      <c r="B58" s="61" t="s">
        <v>519</v>
      </c>
      <c r="C58" s="61" t="s">
        <v>542</v>
      </c>
      <c r="D58" s="142" t="s">
        <v>1057</v>
      </c>
      <c r="E58" s="143"/>
      <c r="F58" s="61" t="s">
        <v>1582</v>
      </c>
      <c r="G58" s="62">
        <v>34.56</v>
      </c>
      <c r="H58" s="98">
        <v>0</v>
      </c>
      <c r="I58" s="54"/>
    </row>
    <row r="59" spans="1:9" s="38" customFormat="1" ht="19.5" customHeight="1">
      <c r="A59" s="54"/>
      <c r="D59" s="99" t="s">
        <v>1750</v>
      </c>
      <c r="E59" s="169"/>
      <c r="F59" s="170"/>
      <c r="G59" s="100">
        <v>25.92</v>
      </c>
      <c r="H59" s="101"/>
      <c r="I59" s="54"/>
    </row>
    <row r="60" spans="1:9" s="38" customFormat="1" ht="19.5" customHeight="1">
      <c r="A60" s="60"/>
      <c r="B60" s="61"/>
      <c r="C60" s="61"/>
      <c r="D60" s="99" t="s">
        <v>1751</v>
      </c>
      <c r="E60" s="169"/>
      <c r="F60" s="169"/>
      <c r="G60" s="100">
        <v>8.64</v>
      </c>
      <c r="H60" s="63"/>
      <c r="I60" s="54"/>
    </row>
    <row r="61" spans="1:9" s="38" customFormat="1" ht="19.5" customHeight="1">
      <c r="A61" s="60" t="s">
        <v>26</v>
      </c>
      <c r="B61" s="61" t="s">
        <v>519</v>
      </c>
      <c r="C61" s="61" t="s">
        <v>543</v>
      </c>
      <c r="D61" s="142" t="s">
        <v>1058</v>
      </c>
      <c r="E61" s="143"/>
      <c r="F61" s="61" t="s">
        <v>1584</v>
      </c>
      <c r="G61" s="62">
        <v>48</v>
      </c>
      <c r="H61" s="98">
        <v>0</v>
      </c>
      <c r="I61" s="54"/>
    </row>
    <row r="62" spans="1:9" s="38" customFormat="1" ht="19.5" customHeight="1">
      <c r="A62" s="54"/>
      <c r="D62" s="99" t="s">
        <v>1752</v>
      </c>
      <c r="E62" s="169"/>
      <c r="F62" s="170"/>
      <c r="G62" s="100">
        <v>36</v>
      </c>
      <c r="H62" s="101"/>
      <c r="I62" s="54"/>
    </row>
    <row r="63" spans="1:9" s="38" customFormat="1" ht="19.5" customHeight="1">
      <c r="A63" s="60"/>
      <c r="B63" s="61"/>
      <c r="C63" s="61"/>
      <c r="D63" s="99" t="s">
        <v>1753</v>
      </c>
      <c r="E63" s="169"/>
      <c r="F63" s="169"/>
      <c r="G63" s="100">
        <v>12</v>
      </c>
      <c r="H63" s="63"/>
      <c r="I63" s="54"/>
    </row>
    <row r="64" spans="1:9" s="38" customFormat="1" ht="19.5" customHeight="1">
      <c r="A64" s="97"/>
      <c r="B64" s="56" t="s">
        <v>519</v>
      </c>
      <c r="C64" s="56" t="s">
        <v>69</v>
      </c>
      <c r="D64" s="140" t="s">
        <v>1059</v>
      </c>
      <c r="E64" s="141"/>
      <c r="F64" s="56"/>
      <c r="G64" s="39"/>
      <c r="H64" s="59"/>
      <c r="I64" s="54"/>
    </row>
    <row r="65" spans="1:9" s="38" customFormat="1" ht="19.5" customHeight="1">
      <c r="A65" s="60" t="s">
        <v>27</v>
      </c>
      <c r="B65" s="61" t="s">
        <v>519</v>
      </c>
      <c r="C65" s="61" t="s">
        <v>544</v>
      </c>
      <c r="D65" s="142" t="s">
        <v>1060</v>
      </c>
      <c r="E65" s="143"/>
      <c r="F65" s="61" t="s">
        <v>1581</v>
      </c>
      <c r="G65" s="62">
        <v>0.6125</v>
      </c>
      <c r="H65" s="98">
        <v>0</v>
      </c>
      <c r="I65" s="54"/>
    </row>
    <row r="66" spans="1:9" s="38" customFormat="1" ht="19.5" customHeight="1">
      <c r="A66" s="54"/>
      <c r="D66" s="99" t="s">
        <v>1754</v>
      </c>
      <c r="E66" s="169"/>
      <c r="F66" s="170"/>
      <c r="G66" s="100">
        <v>0.6125</v>
      </c>
      <c r="H66" s="101"/>
      <c r="I66" s="54"/>
    </row>
    <row r="67" spans="1:9" s="38" customFormat="1" ht="19.5" customHeight="1">
      <c r="A67" s="97"/>
      <c r="B67" s="56" t="s">
        <v>519</v>
      </c>
      <c r="C67" s="56" t="s">
        <v>70</v>
      </c>
      <c r="D67" s="140" t="s">
        <v>1061</v>
      </c>
      <c r="E67" s="141"/>
      <c r="F67" s="56"/>
      <c r="G67" s="39"/>
      <c r="H67" s="59"/>
      <c r="I67" s="54"/>
    </row>
    <row r="68" spans="1:9" s="38" customFormat="1" ht="19.5" customHeight="1">
      <c r="A68" s="60" t="s">
        <v>28</v>
      </c>
      <c r="B68" s="61" t="s">
        <v>519</v>
      </c>
      <c r="C68" s="61" t="s">
        <v>545</v>
      </c>
      <c r="D68" s="142" t="s">
        <v>1062</v>
      </c>
      <c r="E68" s="143"/>
      <c r="F68" s="61" t="s">
        <v>1583</v>
      </c>
      <c r="G68" s="62">
        <v>17</v>
      </c>
      <c r="H68" s="98">
        <v>0</v>
      </c>
      <c r="I68" s="54"/>
    </row>
    <row r="69" spans="1:9" s="38" customFormat="1" ht="19.5" customHeight="1">
      <c r="A69" s="54"/>
      <c r="D69" s="99" t="s">
        <v>23</v>
      </c>
      <c r="E69" s="169"/>
      <c r="F69" s="170"/>
      <c r="G69" s="100">
        <v>17</v>
      </c>
      <c r="H69" s="101"/>
      <c r="I69" s="54"/>
    </row>
    <row r="70" spans="1:9" s="38" customFormat="1" ht="19.5" customHeight="1">
      <c r="A70" s="60" t="s">
        <v>29</v>
      </c>
      <c r="B70" s="61" t="s">
        <v>519</v>
      </c>
      <c r="C70" s="61" t="s">
        <v>546</v>
      </c>
      <c r="D70" s="142" t="s">
        <v>1063</v>
      </c>
      <c r="E70" s="143"/>
      <c r="F70" s="61" t="s">
        <v>1583</v>
      </c>
      <c r="G70" s="62">
        <v>2</v>
      </c>
      <c r="H70" s="98">
        <v>0</v>
      </c>
      <c r="I70" s="54"/>
    </row>
    <row r="71" spans="1:9" s="38" customFormat="1" ht="19.5" customHeight="1">
      <c r="A71" s="60" t="s">
        <v>30</v>
      </c>
      <c r="B71" s="61" t="s">
        <v>519</v>
      </c>
      <c r="C71" s="61" t="s">
        <v>547</v>
      </c>
      <c r="D71" s="142" t="s">
        <v>1064</v>
      </c>
      <c r="E71" s="143"/>
      <c r="F71" s="61" t="s">
        <v>1583</v>
      </c>
      <c r="G71" s="62">
        <v>12</v>
      </c>
      <c r="H71" s="98">
        <v>0</v>
      </c>
      <c r="I71" s="54"/>
    </row>
    <row r="72" spans="1:9" s="38" customFormat="1" ht="19.5" customHeight="1">
      <c r="A72" s="60" t="s">
        <v>31</v>
      </c>
      <c r="B72" s="61" t="s">
        <v>519</v>
      </c>
      <c r="C72" s="61" t="s">
        <v>548</v>
      </c>
      <c r="D72" s="142" t="s">
        <v>1065</v>
      </c>
      <c r="E72" s="143"/>
      <c r="F72" s="61" t="s">
        <v>1583</v>
      </c>
      <c r="G72" s="62">
        <v>3</v>
      </c>
      <c r="H72" s="98">
        <v>0</v>
      </c>
      <c r="I72" s="54"/>
    </row>
    <row r="73" spans="1:9" s="38" customFormat="1" ht="19.5" customHeight="1">
      <c r="A73" s="97"/>
      <c r="B73" s="56" t="s">
        <v>519</v>
      </c>
      <c r="C73" s="56" t="s">
        <v>100</v>
      </c>
      <c r="D73" s="140" t="s">
        <v>1066</v>
      </c>
      <c r="E73" s="141"/>
      <c r="F73" s="56"/>
      <c r="G73" s="39"/>
      <c r="H73" s="59"/>
      <c r="I73" s="54"/>
    </row>
    <row r="74" spans="1:9" s="38" customFormat="1" ht="19.5" customHeight="1">
      <c r="A74" s="60" t="s">
        <v>32</v>
      </c>
      <c r="B74" s="61" t="s">
        <v>519</v>
      </c>
      <c r="C74" s="61" t="s">
        <v>549</v>
      </c>
      <c r="D74" s="142" t="s">
        <v>1067</v>
      </c>
      <c r="E74" s="143"/>
      <c r="F74" s="61" t="s">
        <v>1585</v>
      </c>
      <c r="G74" s="62">
        <v>65</v>
      </c>
      <c r="H74" s="98">
        <v>0</v>
      </c>
      <c r="I74" s="54"/>
    </row>
    <row r="75" spans="1:9" s="38" customFormat="1" ht="19.5" customHeight="1">
      <c r="A75" s="97"/>
      <c r="B75" s="56" t="s">
        <v>519</v>
      </c>
      <c r="C75" s="56" t="s">
        <v>101</v>
      </c>
      <c r="D75" s="140" t="s">
        <v>1068</v>
      </c>
      <c r="E75" s="141"/>
      <c r="F75" s="56"/>
      <c r="G75" s="39"/>
      <c r="H75" s="59"/>
      <c r="I75" s="54"/>
    </row>
    <row r="76" spans="1:9" s="38" customFormat="1" ht="19.5" customHeight="1">
      <c r="A76" s="60" t="s">
        <v>33</v>
      </c>
      <c r="B76" s="61" t="s">
        <v>519</v>
      </c>
      <c r="C76" s="61" t="s">
        <v>550</v>
      </c>
      <c r="D76" s="142" t="s">
        <v>1069</v>
      </c>
      <c r="E76" s="143"/>
      <c r="F76" s="61" t="s">
        <v>1582</v>
      </c>
      <c r="G76" s="62">
        <v>1061.82</v>
      </c>
      <c r="H76" s="98">
        <v>0</v>
      </c>
      <c r="I76" s="54"/>
    </row>
    <row r="77" spans="1:9" s="38" customFormat="1" ht="19.5" customHeight="1">
      <c r="A77" s="54"/>
      <c r="D77" s="99" t="s">
        <v>1755</v>
      </c>
      <c r="E77" s="169"/>
      <c r="F77" s="170"/>
      <c r="G77" s="100">
        <v>112.96</v>
      </c>
      <c r="H77" s="101"/>
      <c r="I77" s="54"/>
    </row>
    <row r="78" spans="1:9" s="38" customFormat="1" ht="19.5" customHeight="1">
      <c r="A78" s="60"/>
      <c r="B78" s="61"/>
      <c r="C78" s="61"/>
      <c r="D78" s="99" t="s">
        <v>1756</v>
      </c>
      <c r="E78" s="169"/>
      <c r="F78" s="169"/>
      <c r="G78" s="100">
        <v>780.4</v>
      </c>
      <c r="H78" s="63"/>
      <c r="I78" s="54"/>
    </row>
    <row r="79" spans="1:9" s="38" customFormat="1" ht="19.5" customHeight="1">
      <c r="A79" s="60"/>
      <c r="B79" s="61"/>
      <c r="C79" s="61"/>
      <c r="D79" s="99" t="s">
        <v>1757</v>
      </c>
      <c r="E79" s="169"/>
      <c r="F79" s="169"/>
      <c r="G79" s="100">
        <v>24.46</v>
      </c>
      <c r="H79" s="63"/>
      <c r="I79" s="54"/>
    </row>
    <row r="80" spans="1:9" s="38" customFormat="1" ht="19.5" customHeight="1">
      <c r="A80" s="60"/>
      <c r="B80" s="61"/>
      <c r="C80" s="61"/>
      <c r="D80" s="99" t="s">
        <v>1758</v>
      </c>
      <c r="E80" s="169"/>
      <c r="F80" s="169"/>
      <c r="G80" s="100">
        <v>144</v>
      </c>
      <c r="H80" s="63"/>
      <c r="I80" s="54"/>
    </row>
    <row r="81" spans="1:9" s="38" customFormat="1" ht="19.5" customHeight="1">
      <c r="A81" s="97"/>
      <c r="B81" s="56" t="s">
        <v>519</v>
      </c>
      <c r="C81" s="56" t="s">
        <v>102</v>
      </c>
      <c r="D81" s="140" t="s">
        <v>1070</v>
      </c>
      <c r="E81" s="141"/>
      <c r="F81" s="56"/>
      <c r="G81" s="39"/>
      <c r="H81" s="59"/>
      <c r="I81" s="54"/>
    </row>
    <row r="82" spans="1:9" s="38" customFormat="1" ht="19.5" customHeight="1">
      <c r="A82" s="60" t="s">
        <v>34</v>
      </c>
      <c r="B82" s="61" t="s">
        <v>519</v>
      </c>
      <c r="C82" s="61" t="s">
        <v>551</v>
      </c>
      <c r="D82" s="142" t="s">
        <v>1071</v>
      </c>
      <c r="E82" s="143"/>
      <c r="F82" s="61" t="s">
        <v>1581</v>
      </c>
      <c r="G82" s="62">
        <v>2.7904</v>
      </c>
      <c r="H82" s="98">
        <v>0</v>
      </c>
      <c r="I82" s="54"/>
    </row>
    <row r="83" spans="1:9" s="38" customFormat="1" ht="19.5" customHeight="1">
      <c r="A83" s="54"/>
      <c r="D83" s="99" t="s">
        <v>1759</v>
      </c>
      <c r="E83" s="169"/>
      <c r="F83" s="170"/>
      <c r="G83" s="100">
        <v>1.3952</v>
      </c>
      <c r="H83" s="101"/>
      <c r="I83" s="54"/>
    </row>
    <row r="84" spans="1:9" s="38" customFormat="1" ht="19.5" customHeight="1">
      <c r="A84" s="60"/>
      <c r="B84" s="61"/>
      <c r="C84" s="61"/>
      <c r="D84" s="99" t="s">
        <v>1759</v>
      </c>
      <c r="E84" s="169"/>
      <c r="F84" s="169"/>
      <c r="G84" s="100">
        <v>1.3952</v>
      </c>
      <c r="H84" s="63"/>
      <c r="I84" s="54"/>
    </row>
    <row r="85" spans="1:9" s="38" customFormat="1" ht="19.5" customHeight="1">
      <c r="A85" s="60" t="s">
        <v>35</v>
      </c>
      <c r="B85" s="61" t="s">
        <v>519</v>
      </c>
      <c r="C85" s="61" t="s">
        <v>552</v>
      </c>
      <c r="D85" s="142" t="s">
        <v>1072</v>
      </c>
      <c r="E85" s="143"/>
      <c r="F85" s="61" t="s">
        <v>1582</v>
      </c>
      <c r="G85" s="62">
        <v>164.5305</v>
      </c>
      <c r="H85" s="98">
        <v>0</v>
      </c>
      <c r="I85" s="54"/>
    </row>
    <row r="86" spans="1:9" s="38" customFormat="1" ht="19.5" customHeight="1">
      <c r="A86" s="54"/>
      <c r="D86" s="99" t="s">
        <v>1760</v>
      </c>
      <c r="E86" s="169"/>
      <c r="F86" s="170"/>
      <c r="G86" s="100">
        <v>81.8009</v>
      </c>
      <c r="H86" s="101"/>
      <c r="I86" s="54"/>
    </row>
    <row r="87" spans="1:9" s="38" customFormat="1" ht="19.5" customHeight="1">
      <c r="A87" s="60"/>
      <c r="B87" s="61"/>
      <c r="C87" s="61"/>
      <c r="D87" s="99" t="s">
        <v>1761</v>
      </c>
      <c r="E87" s="169"/>
      <c r="F87" s="169"/>
      <c r="G87" s="100">
        <v>82.7296</v>
      </c>
      <c r="H87" s="63"/>
      <c r="I87" s="54"/>
    </row>
    <row r="88" spans="1:9" s="38" customFormat="1" ht="19.5" customHeight="1">
      <c r="A88" s="60" t="s">
        <v>36</v>
      </c>
      <c r="B88" s="61" t="s">
        <v>519</v>
      </c>
      <c r="C88" s="61" t="s">
        <v>553</v>
      </c>
      <c r="D88" s="142" t="s">
        <v>1073</v>
      </c>
      <c r="E88" s="143"/>
      <c r="F88" s="61" t="s">
        <v>1582</v>
      </c>
      <c r="G88" s="62">
        <v>4.175</v>
      </c>
      <c r="H88" s="98">
        <v>0</v>
      </c>
      <c r="I88" s="54"/>
    </row>
    <row r="89" spans="1:9" s="38" customFormat="1" ht="19.5" customHeight="1">
      <c r="A89" s="54"/>
      <c r="D89" s="99" t="s">
        <v>1762</v>
      </c>
      <c r="E89" s="169"/>
      <c r="F89" s="170"/>
      <c r="G89" s="100">
        <v>1.715</v>
      </c>
      <c r="H89" s="101"/>
      <c r="I89" s="54"/>
    </row>
    <row r="90" spans="1:9" s="38" customFormat="1" ht="19.5" customHeight="1">
      <c r="A90" s="60"/>
      <c r="B90" s="61"/>
      <c r="C90" s="61"/>
      <c r="D90" s="99" t="s">
        <v>1763</v>
      </c>
      <c r="E90" s="169"/>
      <c r="F90" s="169"/>
      <c r="G90" s="100">
        <v>2.46</v>
      </c>
      <c r="H90" s="63"/>
      <c r="I90" s="54"/>
    </row>
    <row r="91" spans="1:9" s="38" customFormat="1" ht="19.5" customHeight="1">
      <c r="A91" s="60" t="s">
        <v>37</v>
      </c>
      <c r="B91" s="61" t="s">
        <v>519</v>
      </c>
      <c r="C91" s="61" t="s">
        <v>554</v>
      </c>
      <c r="D91" s="142" t="s">
        <v>1074</v>
      </c>
      <c r="E91" s="143"/>
      <c r="F91" s="61" t="s">
        <v>1582</v>
      </c>
      <c r="G91" s="62">
        <v>6.306</v>
      </c>
      <c r="H91" s="98">
        <v>0</v>
      </c>
      <c r="I91" s="54"/>
    </row>
    <row r="92" spans="1:9" s="38" customFormat="1" ht="19.5" customHeight="1">
      <c r="A92" s="54"/>
      <c r="D92" s="99" t="s">
        <v>1764</v>
      </c>
      <c r="E92" s="169"/>
      <c r="F92" s="170"/>
      <c r="G92" s="100">
        <v>6.306</v>
      </c>
      <c r="H92" s="101"/>
      <c r="I92" s="54"/>
    </row>
    <row r="93" spans="1:9" s="38" customFormat="1" ht="19.5" customHeight="1">
      <c r="A93" s="60" t="s">
        <v>38</v>
      </c>
      <c r="B93" s="61" t="s">
        <v>519</v>
      </c>
      <c r="C93" s="61" t="s">
        <v>555</v>
      </c>
      <c r="D93" s="142" t="s">
        <v>1075</v>
      </c>
      <c r="E93" s="143"/>
      <c r="F93" s="61" t="s">
        <v>1582</v>
      </c>
      <c r="G93" s="62">
        <v>4.32</v>
      </c>
      <c r="H93" s="98">
        <v>0</v>
      </c>
      <c r="I93" s="54"/>
    </row>
    <row r="94" spans="1:9" s="38" customFormat="1" ht="19.5" customHeight="1">
      <c r="A94" s="54"/>
      <c r="D94" s="99" t="s">
        <v>1765</v>
      </c>
      <c r="E94" s="169"/>
      <c r="F94" s="170"/>
      <c r="G94" s="100">
        <v>4.32</v>
      </c>
      <c r="H94" s="101"/>
      <c r="I94" s="54"/>
    </row>
    <row r="95" spans="1:9" s="38" customFormat="1" ht="19.5" customHeight="1">
      <c r="A95" s="60" t="s">
        <v>39</v>
      </c>
      <c r="B95" s="61" t="s">
        <v>519</v>
      </c>
      <c r="C95" s="61" t="s">
        <v>556</v>
      </c>
      <c r="D95" s="142" t="s">
        <v>1076</v>
      </c>
      <c r="E95" s="143"/>
      <c r="F95" s="61" t="s">
        <v>1582</v>
      </c>
      <c r="G95" s="62">
        <v>24.8</v>
      </c>
      <c r="H95" s="98">
        <v>0</v>
      </c>
      <c r="I95" s="54"/>
    </row>
    <row r="96" spans="1:9" s="38" customFormat="1" ht="19.5" customHeight="1">
      <c r="A96" s="54"/>
      <c r="D96" s="99" t="s">
        <v>1766</v>
      </c>
      <c r="E96" s="169"/>
      <c r="F96" s="170"/>
      <c r="G96" s="100">
        <v>11.6</v>
      </c>
      <c r="H96" s="101"/>
      <c r="I96" s="54"/>
    </row>
    <row r="97" spans="1:9" s="38" customFormat="1" ht="19.5" customHeight="1">
      <c r="A97" s="60"/>
      <c r="B97" s="61"/>
      <c r="C97" s="61"/>
      <c r="D97" s="99" t="s">
        <v>1767</v>
      </c>
      <c r="E97" s="169"/>
      <c r="F97" s="169"/>
      <c r="G97" s="100">
        <v>5</v>
      </c>
      <c r="H97" s="63"/>
      <c r="I97" s="54"/>
    </row>
    <row r="98" spans="1:9" s="38" customFormat="1" ht="19.5" customHeight="1">
      <c r="A98" s="60"/>
      <c r="B98" s="61"/>
      <c r="C98" s="61"/>
      <c r="D98" s="99" t="s">
        <v>1768</v>
      </c>
      <c r="E98" s="169"/>
      <c r="F98" s="169"/>
      <c r="G98" s="100">
        <v>8.2</v>
      </c>
      <c r="H98" s="63"/>
      <c r="I98" s="54"/>
    </row>
    <row r="99" spans="1:9" s="38" customFormat="1" ht="19.5" customHeight="1">
      <c r="A99" s="60" t="s">
        <v>40</v>
      </c>
      <c r="B99" s="61" t="s">
        <v>519</v>
      </c>
      <c r="C99" s="61" t="s">
        <v>557</v>
      </c>
      <c r="D99" s="142" t="s">
        <v>1077</v>
      </c>
      <c r="E99" s="143"/>
      <c r="F99" s="61" t="s">
        <v>1582</v>
      </c>
      <c r="G99" s="62">
        <v>9.14325</v>
      </c>
      <c r="H99" s="98">
        <v>0</v>
      </c>
      <c r="I99" s="54"/>
    </row>
    <row r="100" spans="1:9" s="38" customFormat="1" ht="19.5" customHeight="1">
      <c r="A100" s="54"/>
      <c r="D100" s="99" t="s">
        <v>1769</v>
      </c>
      <c r="E100" s="169"/>
      <c r="F100" s="170"/>
      <c r="G100" s="100">
        <v>9.14325</v>
      </c>
      <c r="H100" s="101"/>
      <c r="I100" s="54"/>
    </row>
    <row r="101" spans="1:9" s="38" customFormat="1" ht="19.5" customHeight="1">
      <c r="A101" s="60" t="s">
        <v>41</v>
      </c>
      <c r="B101" s="61" t="s">
        <v>519</v>
      </c>
      <c r="C101" s="61" t="s">
        <v>558</v>
      </c>
      <c r="D101" s="142" t="s">
        <v>1078</v>
      </c>
      <c r="E101" s="143"/>
      <c r="F101" s="61" t="s">
        <v>1581</v>
      </c>
      <c r="G101" s="62">
        <v>1.7</v>
      </c>
      <c r="H101" s="98">
        <v>0</v>
      </c>
      <c r="I101" s="54"/>
    </row>
    <row r="102" spans="1:9" s="38" customFormat="1" ht="19.5" customHeight="1">
      <c r="A102" s="54"/>
      <c r="D102" s="99" t="s">
        <v>1770</v>
      </c>
      <c r="E102" s="169"/>
      <c r="F102" s="170"/>
      <c r="G102" s="100">
        <v>1.7</v>
      </c>
      <c r="H102" s="101"/>
      <c r="I102" s="54"/>
    </row>
    <row r="103" spans="1:9" s="38" customFormat="1" ht="19.5" customHeight="1">
      <c r="A103" s="60" t="s">
        <v>42</v>
      </c>
      <c r="B103" s="61" t="s">
        <v>519</v>
      </c>
      <c r="C103" s="61" t="s">
        <v>559</v>
      </c>
      <c r="D103" s="142" t="s">
        <v>1079</v>
      </c>
      <c r="E103" s="143"/>
      <c r="F103" s="61" t="s">
        <v>1581</v>
      </c>
      <c r="G103" s="62">
        <v>2.72</v>
      </c>
      <c r="H103" s="98">
        <v>0</v>
      </c>
      <c r="I103" s="54"/>
    </row>
    <row r="104" spans="1:9" s="38" customFormat="1" ht="19.5" customHeight="1">
      <c r="A104" s="54"/>
      <c r="D104" s="99" t="s">
        <v>1771</v>
      </c>
      <c r="E104" s="169"/>
      <c r="F104" s="170"/>
      <c r="G104" s="100">
        <v>2.72</v>
      </c>
      <c r="H104" s="101"/>
      <c r="I104" s="54"/>
    </row>
    <row r="105" spans="1:9" s="38" customFormat="1" ht="19.5" customHeight="1">
      <c r="A105" s="60" t="s">
        <v>43</v>
      </c>
      <c r="B105" s="61" t="s">
        <v>519</v>
      </c>
      <c r="C105" s="61" t="s">
        <v>560</v>
      </c>
      <c r="D105" s="142" t="s">
        <v>1080</v>
      </c>
      <c r="E105" s="143"/>
      <c r="F105" s="61" t="s">
        <v>1582</v>
      </c>
      <c r="G105" s="62">
        <v>5.95</v>
      </c>
      <c r="H105" s="98">
        <v>0</v>
      </c>
      <c r="I105" s="54"/>
    </row>
    <row r="106" spans="1:9" s="38" customFormat="1" ht="19.5" customHeight="1">
      <c r="A106" s="60" t="s">
        <v>44</v>
      </c>
      <c r="B106" s="61" t="s">
        <v>519</v>
      </c>
      <c r="C106" s="61" t="s">
        <v>561</v>
      </c>
      <c r="D106" s="142" t="s">
        <v>1081</v>
      </c>
      <c r="E106" s="143"/>
      <c r="F106" s="61" t="s">
        <v>1582</v>
      </c>
      <c r="G106" s="62">
        <v>5.95</v>
      </c>
      <c r="H106" s="98">
        <v>0</v>
      </c>
      <c r="I106" s="54"/>
    </row>
    <row r="107" spans="1:9" s="38" customFormat="1" ht="19.5" customHeight="1">
      <c r="A107" s="54"/>
      <c r="D107" s="99" t="s">
        <v>1772</v>
      </c>
      <c r="E107" s="169"/>
      <c r="F107" s="170"/>
      <c r="G107" s="100">
        <v>5.95</v>
      </c>
      <c r="H107" s="101"/>
      <c r="I107" s="54"/>
    </row>
    <row r="108" spans="1:9" s="38" customFormat="1" ht="19.5" customHeight="1">
      <c r="A108" s="97"/>
      <c r="B108" s="56" t="s">
        <v>519</v>
      </c>
      <c r="C108" s="56" t="s">
        <v>103</v>
      </c>
      <c r="D108" s="140" t="s">
        <v>1082</v>
      </c>
      <c r="E108" s="141"/>
      <c r="F108" s="56"/>
      <c r="G108" s="39"/>
      <c r="H108" s="59"/>
      <c r="I108" s="54"/>
    </row>
    <row r="109" spans="1:9" s="38" customFormat="1" ht="19.5" customHeight="1">
      <c r="A109" s="60" t="s">
        <v>45</v>
      </c>
      <c r="B109" s="61" t="s">
        <v>519</v>
      </c>
      <c r="C109" s="61" t="s">
        <v>562</v>
      </c>
      <c r="D109" s="142" t="s">
        <v>1083</v>
      </c>
      <c r="E109" s="143"/>
      <c r="F109" s="61" t="s">
        <v>1582</v>
      </c>
      <c r="G109" s="62">
        <v>52.4858</v>
      </c>
      <c r="H109" s="98">
        <v>0</v>
      </c>
      <c r="I109" s="54"/>
    </row>
    <row r="110" spans="1:9" s="38" customFormat="1" ht="19.5" customHeight="1">
      <c r="A110" s="54"/>
      <c r="D110" s="99" t="s">
        <v>1773</v>
      </c>
      <c r="E110" s="169"/>
      <c r="F110" s="170"/>
      <c r="G110" s="100">
        <v>17.4658</v>
      </c>
      <c r="H110" s="101"/>
      <c r="I110" s="54"/>
    </row>
    <row r="111" spans="1:9" s="38" customFormat="1" ht="19.5" customHeight="1">
      <c r="A111" s="60"/>
      <c r="B111" s="61"/>
      <c r="C111" s="61"/>
      <c r="D111" s="99" t="s">
        <v>1774</v>
      </c>
      <c r="E111" s="169"/>
      <c r="F111" s="169"/>
      <c r="G111" s="100">
        <v>35.02</v>
      </c>
      <c r="H111" s="63"/>
      <c r="I111" s="54"/>
    </row>
    <row r="112" spans="1:9" s="38" customFormat="1" ht="19.5" customHeight="1">
      <c r="A112" s="60" t="s">
        <v>46</v>
      </c>
      <c r="B112" s="61" t="s">
        <v>519</v>
      </c>
      <c r="C112" s="61" t="s">
        <v>563</v>
      </c>
      <c r="D112" s="142" t="s">
        <v>1084</v>
      </c>
      <c r="E112" s="143"/>
      <c r="F112" s="61" t="s">
        <v>1582</v>
      </c>
      <c r="G112" s="62">
        <v>1.76</v>
      </c>
      <c r="H112" s="98">
        <v>0</v>
      </c>
      <c r="I112" s="54"/>
    </row>
    <row r="113" spans="1:9" s="38" customFormat="1" ht="19.5" customHeight="1">
      <c r="A113" s="54"/>
      <c r="D113" s="99" t="s">
        <v>1775</v>
      </c>
      <c r="E113" s="169"/>
      <c r="F113" s="170"/>
      <c r="G113" s="100">
        <v>1.76</v>
      </c>
      <c r="H113" s="101"/>
      <c r="I113" s="54"/>
    </row>
    <row r="114" spans="1:9" s="38" customFormat="1" ht="19.5" customHeight="1">
      <c r="A114" s="60" t="s">
        <v>47</v>
      </c>
      <c r="B114" s="61" t="s">
        <v>519</v>
      </c>
      <c r="C114" s="61" t="s">
        <v>562</v>
      </c>
      <c r="D114" s="142" t="s">
        <v>1083</v>
      </c>
      <c r="E114" s="143"/>
      <c r="F114" s="61" t="s">
        <v>1582</v>
      </c>
      <c r="G114" s="62">
        <v>52.4858</v>
      </c>
      <c r="H114" s="98">
        <v>0</v>
      </c>
      <c r="I114" s="54"/>
    </row>
    <row r="115" spans="1:9" s="38" customFormat="1" ht="19.5" customHeight="1">
      <c r="A115" s="54"/>
      <c r="D115" s="99" t="s">
        <v>1773</v>
      </c>
      <c r="E115" s="169"/>
      <c r="F115" s="170"/>
      <c r="G115" s="100">
        <v>17.4658</v>
      </c>
      <c r="H115" s="101"/>
      <c r="I115" s="54"/>
    </row>
    <row r="116" spans="1:9" s="38" customFormat="1" ht="19.5" customHeight="1">
      <c r="A116" s="60"/>
      <c r="B116" s="61"/>
      <c r="C116" s="61"/>
      <c r="D116" s="99" t="s">
        <v>1774</v>
      </c>
      <c r="E116" s="169"/>
      <c r="F116" s="169"/>
      <c r="G116" s="100">
        <v>35.02</v>
      </c>
      <c r="H116" s="63"/>
      <c r="I116" s="54"/>
    </row>
    <row r="117" spans="1:9" s="38" customFormat="1" ht="19.5" customHeight="1">
      <c r="A117" s="60" t="s">
        <v>48</v>
      </c>
      <c r="B117" s="61" t="s">
        <v>519</v>
      </c>
      <c r="C117" s="61" t="s">
        <v>564</v>
      </c>
      <c r="D117" s="142" t="s">
        <v>1085</v>
      </c>
      <c r="E117" s="143"/>
      <c r="F117" s="61" t="s">
        <v>1582</v>
      </c>
      <c r="G117" s="62">
        <v>761.02</v>
      </c>
      <c r="H117" s="98">
        <v>0</v>
      </c>
      <c r="I117" s="54"/>
    </row>
    <row r="118" spans="1:9" s="38" customFormat="1" ht="19.5" customHeight="1">
      <c r="A118" s="54"/>
      <c r="D118" s="99" t="s">
        <v>1757</v>
      </c>
      <c r="E118" s="169"/>
      <c r="F118" s="170"/>
      <c r="G118" s="100">
        <v>24.46</v>
      </c>
      <c r="H118" s="101"/>
      <c r="I118" s="54"/>
    </row>
    <row r="119" spans="1:9" s="38" customFormat="1" ht="19.5" customHeight="1">
      <c r="A119" s="60"/>
      <c r="B119" s="61"/>
      <c r="C119" s="61"/>
      <c r="D119" s="99" t="s">
        <v>1776</v>
      </c>
      <c r="E119" s="169"/>
      <c r="F119" s="169"/>
      <c r="G119" s="100">
        <v>568.1</v>
      </c>
      <c r="H119" s="63"/>
      <c r="I119" s="54"/>
    </row>
    <row r="120" spans="1:9" s="38" customFormat="1" ht="19.5" customHeight="1">
      <c r="A120" s="60"/>
      <c r="B120" s="61"/>
      <c r="C120" s="61"/>
      <c r="D120" s="99" t="s">
        <v>1757</v>
      </c>
      <c r="E120" s="169"/>
      <c r="F120" s="169"/>
      <c r="G120" s="100">
        <v>24.46</v>
      </c>
      <c r="H120" s="63"/>
      <c r="I120" s="54"/>
    </row>
    <row r="121" spans="1:9" s="38" customFormat="1" ht="19.5" customHeight="1">
      <c r="A121" s="60"/>
      <c r="B121" s="61"/>
      <c r="C121" s="61"/>
      <c r="D121" s="99" t="s">
        <v>1758</v>
      </c>
      <c r="E121" s="169"/>
      <c r="F121" s="169"/>
      <c r="G121" s="100">
        <v>144</v>
      </c>
      <c r="H121" s="63"/>
      <c r="I121" s="54"/>
    </row>
    <row r="122" spans="1:9" s="38" customFormat="1" ht="19.5" customHeight="1">
      <c r="A122" s="97"/>
      <c r="B122" s="56" t="s">
        <v>519</v>
      </c>
      <c r="C122" s="56" t="s">
        <v>105</v>
      </c>
      <c r="D122" s="140" t="s">
        <v>1086</v>
      </c>
      <c r="E122" s="141"/>
      <c r="F122" s="56"/>
      <c r="G122" s="39"/>
      <c r="H122" s="59"/>
      <c r="I122" s="54"/>
    </row>
    <row r="123" spans="1:9" s="38" customFormat="1" ht="19.5" customHeight="1">
      <c r="A123" s="60" t="s">
        <v>49</v>
      </c>
      <c r="B123" s="61" t="s">
        <v>519</v>
      </c>
      <c r="C123" s="61" t="s">
        <v>565</v>
      </c>
      <c r="D123" s="142" t="s">
        <v>1087</v>
      </c>
      <c r="E123" s="143"/>
      <c r="F123" s="61" t="s">
        <v>1586</v>
      </c>
      <c r="G123" s="62">
        <v>51.236</v>
      </c>
      <c r="H123" s="98">
        <v>0</v>
      </c>
      <c r="I123" s="54"/>
    </row>
    <row r="124" spans="1:9" s="38" customFormat="1" ht="19.5" customHeight="1">
      <c r="A124" s="60" t="s">
        <v>50</v>
      </c>
      <c r="B124" s="61" t="s">
        <v>519</v>
      </c>
      <c r="C124" s="61" t="s">
        <v>566</v>
      </c>
      <c r="D124" s="142" t="s">
        <v>1088</v>
      </c>
      <c r="E124" s="143"/>
      <c r="F124" s="61" t="s">
        <v>1586</v>
      </c>
      <c r="G124" s="62">
        <v>675.892</v>
      </c>
      <c r="H124" s="98">
        <v>0</v>
      </c>
      <c r="I124" s="54"/>
    </row>
    <row r="125" spans="1:9" s="38" customFormat="1" ht="19.5" customHeight="1">
      <c r="A125" s="54"/>
      <c r="D125" s="99" t="s">
        <v>1777</v>
      </c>
      <c r="E125" s="169"/>
      <c r="F125" s="170"/>
      <c r="G125" s="100">
        <v>675.892</v>
      </c>
      <c r="H125" s="101"/>
      <c r="I125" s="54"/>
    </row>
    <row r="126" spans="1:9" s="38" customFormat="1" ht="19.5" customHeight="1">
      <c r="A126" s="60" t="s">
        <v>51</v>
      </c>
      <c r="B126" s="61" t="s">
        <v>519</v>
      </c>
      <c r="C126" s="61" t="s">
        <v>567</v>
      </c>
      <c r="D126" s="142" t="s">
        <v>1089</v>
      </c>
      <c r="E126" s="143"/>
      <c r="F126" s="61" t="s">
        <v>1586</v>
      </c>
      <c r="G126" s="62">
        <v>47.695</v>
      </c>
      <c r="H126" s="98">
        <v>0</v>
      </c>
      <c r="I126" s="54"/>
    </row>
    <row r="127" spans="1:9" s="38" customFormat="1" ht="19.5" customHeight="1">
      <c r="A127" s="54"/>
      <c r="D127" s="99" t="s">
        <v>1778</v>
      </c>
      <c r="E127" s="169"/>
      <c r="F127" s="170"/>
      <c r="G127" s="100">
        <v>47.695</v>
      </c>
      <c r="H127" s="101"/>
      <c r="I127" s="54"/>
    </row>
    <row r="128" spans="1:9" s="38" customFormat="1" ht="19.5" customHeight="1">
      <c r="A128" s="60" t="s">
        <v>52</v>
      </c>
      <c r="B128" s="61" t="s">
        <v>519</v>
      </c>
      <c r="C128" s="61" t="s">
        <v>568</v>
      </c>
      <c r="D128" s="142" t="s">
        <v>1090</v>
      </c>
      <c r="E128" s="143"/>
      <c r="F128" s="61" t="s">
        <v>1586</v>
      </c>
      <c r="G128" s="62">
        <v>0.583</v>
      </c>
      <c r="H128" s="98">
        <v>0</v>
      </c>
      <c r="I128" s="54"/>
    </row>
    <row r="129" spans="1:9" s="38" customFormat="1" ht="19.5" customHeight="1">
      <c r="A129" s="60" t="s">
        <v>53</v>
      </c>
      <c r="B129" s="61" t="s">
        <v>519</v>
      </c>
      <c r="C129" s="61" t="s">
        <v>569</v>
      </c>
      <c r="D129" s="142" t="s">
        <v>1091</v>
      </c>
      <c r="E129" s="143"/>
      <c r="F129" s="61" t="s">
        <v>1586</v>
      </c>
      <c r="G129" s="62">
        <v>40.348</v>
      </c>
      <c r="H129" s="98">
        <v>0</v>
      </c>
      <c r="I129" s="54"/>
    </row>
    <row r="130" spans="1:9" s="38" customFormat="1" ht="19.5" customHeight="1">
      <c r="A130" s="97"/>
      <c r="B130" s="56" t="s">
        <v>519</v>
      </c>
      <c r="C130" s="56" t="s">
        <v>570</v>
      </c>
      <c r="D130" s="140" t="s">
        <v>1092</v>
      </c>
      <c r="E130" s="141"/>
      <c r="F130" s="56"/>
      <c r="G130" s="39"/>
      <c r="H130" s="59"/>
      <c r="I130" s="54"/>
    </row>
    <row r="131" spans="1:9" s="38" customFormat="1" ht="19.5" customHeight="1">
      <c r="A131" s="60" t="s">
        <v>54</v>
      </c>
      <c r="B131" s="61" t="s">
        <v>519</v>
      </c>
      <c r="C131" s="61" t="s">
        <v>571</v>
      </c>
      <c r="D131" s="142" t="s">
        <v>1093</v>
      </c>
      <c r="E131" s="143"/>
      <c r="F131" s="61" t="s">
        <v>1582</v>
      </c>
      <c r="G131" s="62">
        <v>24.46</v>
      </c>
      <c r="H131" s="98">
        <v>0</v>
      </c>
      <c r="I131" s="54"/>
    </row>
    <row r="132" spans="1:9" s="38" customFormat="1" ht="19.5" customHeight="1">
      <c r="A132" s="54"/>
      <c r="D132" s="99" t="s">
        <v>1757</v>
      </c>
      <c r="E132" s="169"/>
      <c r="F132" s="170"/>
      <c r="G132" s="100">
        <v>24.46</v>
      </c>
      <c r="H132" s="101"/>
      <c r="I132" s="54"/>
    </row>
    <row r="133" spans="1:9" s="38" customFormat="1" ht="19.5" customHeight="1">
      <c r="A133" s="60" t="s">
        <v>55</v>
      </c>
      <c r="B133" s="61" t="s">
        <v>519</v>
      </c>
      <c r="C133" s="61" t="s">
        <v>572</v>
      </c>
      <c r="D133" s="142" t="s">
        <v>1094</v>
      </c>
      <c r="E133" s="143"/>
      <c r="F133" s="61" t="s">
        <v>1586</v>
      </c>
      <c r="G133" s="62">
        <v>0.086</v>
      </c>
      <c r="H133" s="98">
        <v>0</v>
      </c>
      <c r="I133" s="54"/>
    </row>
    <row r="134" spans="1:9" s="38" customFormat="1" ht="19.5" customHeight="1">
      <c r="A134" s="97"/>
      <c r="B134" s="56" t="s">
        <v>519</v>
      </c>
      <c r="C134" s="56" t="s">
        <v>573</v>
      </c>
      <c r="D134" s="140" t="s">
        <v>1095</v>
      </c>
      <c r="E134" s="141"/>
      <c r="F134" s="56"/>
      <c r="G134" s="39"/>
      <c r="H134" s="59"/>
      <c r="I134" s="54"/>
    </row>
    <row r="135" spans="1:9" s="38" customFormat="1" ht="19.5" customHeight="1">
      <c r="A135" s="60" t="s">
        <v>56</v>
      </c>
      <c r="B135" s="61" t="s">
        <v>519</v>
      </c>
      <c r="C135" s="61" t="s">
        <v>574</v>
      </c>
      <c r="D135" s="142" t="s">
        <v>1096</v>
      </c>
      <c r="E135" s="143"/>
      <c r="F135" s="61" t="s">
        <v>1582</v>
      </c>
      <c r="G135" s="62">
        <v>100.44</v>
      </c>
      <c r="H135" s="98">
        <v>0</v>
      </c>
      <c r="I135" s="54"/>
    </row>
    <row r="136" spans="1:9" s="38" customFormat="1" ht="19.5" customHeight="1">
      <c r="A136" s="54"/>
      <c r="D136" s="99" t="s">
        <v>1779</v>
      </c>
      <c r="E136" s="169"/>
      <c r="F136" s="170"/>
      <c r="G136" s="100">
        <v>100.44</v>
      </c>
      <c r="H136" s="101"/>
      <c r="I136" s="54"/>
    </row>
    <row r="137" spans="1:9" s="38" customFormat="1" ht="19.5" customHeight="1">
      <c r="A137" s="60" t="s">
        <v>57</v>
      </c>
      <c r="B137" s="61" t="s">
        <v>519</v>
      </c>
      <c r="C137" s="61" t="s">
        <v>575</v>
      </c>
      <c r="D137" s="142" t="s">
        <v>1097</v>
      </c>
      <c r="E137" s="143"/>
      <c r="F137" s="61" t="s">
        <v>1582</v>
      </c>
      <c r="G137" s="62">
        <v>102.4488</v>
      </c>
      <c r="H137" s="98">
        <v>0</v>
      </c>
      <c r="I137" s="54"/>
    </row>
    <row r="138" spans="1:9" s="38" customFormat="1" ht="19.5" customHeight="1">
      <c r="A138" s="54"/>
      <c r="D138" s="99" t="s">
        <v>1780</v>
      </c>
      <c r="E138" s="169"/>
      <c r="F138" s="170"/>
      <c r="G138" s="100">
        <v>102.4488</v>
      </c>
      <c r="H138" s="101"/>
      <c r="I138" s="54"/>
    </row>
    <row r="139" spans="1:9" s="38" customFormat="1" ht="19.5" customHeight="1">
      <c r="A139" s="60" t="s">
        <v>58</v>
      </c>
      <c r="B139" s="61" t="s">
        <v>519</v>
      </c>
      <c r="C139" s="61" t="s">
        <v>576</v>
      </c>
      <c r="D139" s="142" t="s">
        <v>1098</v>
      </c>
      <c r="E139" s="143"/>
      <c r="F139" s="61" t="s">
        <v>1584</v>
      </c>
      <c r="G139" s="62">
        <v>131</v>
      </c>
      <c r="H139" s="98">
        <v>0</v>
      </c>
      <c r="I139" s="54"/>
    </row>
    <row r="140" spans="1:9" s="38" customFormat="1" ht="19.5" customHeight="1">
      <c r="A140" s="54"/>
      <c r="D140" s="99" t="s">
        <v>1781</v>
      </c>
      <c r="E140" s="169"/>
      <c r="F140" s="170"/>
      <c r="G140" s="100">
        <v>46</v>
      </c>
      <c r="H140" s="101"/>
      <c r="I140" s="54"/>
    </row>
    <row r="141" spans="1:9" s="38" customFormat="1" ht="19.5" customHeight="1">
      <c r="A141" s="60"/>
      <c r="B141" s="61"/>
      <c r="C141" s="61"/>
      <c r="D141" s="99" t="s">
        <v>1782</v>
      </c>
      <c r="E141" s="169"/>
      <c r="F141" s="169"/>
      <c r="G141" s="100">
        <v>59</v>
      </c>
      <c r="H141" s="63"/>
      <c r="I141" s="54"/>
    </row>
    <row r="142" spans="1:9" s="38" customFormat="1" ht="19.5" customHeight="1">
      <c r="A142" s="60"/>
      <c r="B142" s="61"/>
      <c r="C142" s="61"/>
      <c r="D142" s="99" t="s">
        <v>1783</v>
      </c>
      <c r="E142" s="169"/>
      <c r="F142" s="169"/>
      <c r="G142" s="100">
        <v>26</v>
      </c>
      <c r="H142" s="63"/>
      <c r="I142" s="54"/>
    </row>
    <row r="143" spans="1:9" s="38" customFormat="1" ht="19.5" customHeight="1">
      <c r="A143" s="60" t="s">
        <v>59</v>
      </c>
      <c r="B143" s="61" t="s">
        <v>519</v>
      </c>
      <c r="C143" s="61" t="s">
        <v>577</v>
      </c>
      <c r="D143" s="142" t="s">
        <v>1099</v>
      </c>
      <c r="E143" s="143"/>
      <c r="F143" s="61" t="s">
        <v>1584</v>
      </c>
      <c r="G143" s="62">
        <v>2</v>
      </c>
      <c r="H143" s="98">
        <v>0</v>
      </c>
      <c r="I143" s="54"/>
    </row>
    <row r="144" spans="1:9" s="38" customFormat="1" ht="19.5" customHeight="1">
      <c r="A144" s="60" t="s">
        <v>60</v>
      </c>
      <c r="B144" s="61" t="s">
        <v>519</v>
      </c>
      <c r="C144" s="61" t="s">
        <v>578</v>
      </c>
      <c r="D144" s="142" t="s">
        <v>1100</v>
      </c>
      <c r="E144" s="143"/>
      <c r="F144" s="61" t="s">
        <v>1584</v>
      </c>
      <c r="G144" s="62">
        <v>6</v>
      </c>
      <c r="H144" s="98">
        <v>0</v>
      </c>
      <c r="I144" s="54"/>
    </row>
    <row r="145" spans="1:9" s="38" customFormat="1" ht="19.5" customHeight="1">
      <c r="A145" s="60" t="s">
        <v>61</v>
      </c>
      <c r="B145" s="61" t="s">
        <v>519</v>
      </c>
      <c r="C145" s="61" t="s">
        <v>579</v>
      </c>
      <c r="D145" s="142" t="s">
        <v>1101</v>
      </c>
      <c r="E145" s="143"/>
      <c r="F145" s="61" t="s">
        <v>1584</v>
      </c>
      <c r="G145" s="62">
        <v>45</v>
      </c>
      <c r="H145" s="98">
        <v>0</v>
      </c>
      <c r="I145" s="54"/>
    </row>
    <row r="146" spans="1:9" s="38" customFormat="1" ht="19.5" customHeight="1">
      <c r="A146" s="60" t="s">
        <v>62</v>
      </c>
      <c r="B146" s="61" t="s">
        <v>519</v>
      </c>
      <c r="C146" s="61" t="s">
        <v>580</v>
      </c>
      <c r="D146" s="142" t="s">
        <v>1102</v>
      </c>
      <c r="E146" s="143"/>
      <c r="F146" s="61" t="s">
        <v>1584</v>
      </c>
      <c r="G146" s="62">
        <v>29</v>
      </c>
      <c r="H146" s="98">
        <v>0</v>
      </c>
      <c r="I146" s="54"/>
    </row>
    <row r="147" spans="1:9" s="38" customFormat="1" ht="19.5" customHeight="1">
      <c r="A147" s="60" t="s">
        <v>63</v>
      </c>
      <c r="B147" s="61" t="s">
        <v>519</v>
      </c>
      <c r="C147" s="61" t="s">
        <v>581</v>
      </c>
      <c r="D147" s="142" t="s">
        <v>1103</v>
      </c>
      <c r="E147" s="143"/>
      <c r="F147" s="61" t="s">
        <v>1584</v>
      </c>
      <c r="G147" s="62">
        <v>13</v>
      </c>
      <c r="H147" s="98">
        <v>0</v>
      </c>
      <c r="I147" s="54"/>
    </row>
    <row r="148" spans="1:9" s="38" customFormat="1" ht="19.5" customHeight="1">
      <c r="A148" s="60" t="s">
        <v>64</v>
      </c>
      <c r="B148" s="61" t="s">
        <v>519</v>
      </c>
      <c r="C148" s="61" t="s">
        <v>582</v>
      </c>
      <c r="D148" s="142" t="s">
        <v>1104</v>
      </c>
      <c r="E148" s="143"/>
      <c r="F148" s="61" t="s">
        <v>1584</v>
      </c>
      <c r="G148" s="62">
        <v>33</v>
      </c>
      <c r="H148" s="98">
        <v>0</v>
      </c>
      <c r="I148" s="54"/>
    </row>
    <row r="149" spans="1:9" s="38" customFormat="1" ht="19.5" customHeight="1">
      <c r="A149" s="60" t="s">
        <v>65</v>
      </c>
      <c r="B149" s="61" t="s">
        <v>519</v>
      </c>
      <c r="C149" s="61" t="s">
        <v>576</v>
      </c>
      <c r="D149" s="142" t="s">
        <v>1098</v>
      </c>
      <c r="E149" s="143"/>
      <c r="F149" s="61" t="s">
        <v>1584</v>
      </c>
      <c r="G149" s="62">
        <v>28</v>
      </c>
      <c r="H149" s="98">
        <v>0</v>
      </c>
      <c r="I149" s="54"/>
    </row>
    <row r="150" spans="1:9" s="38" customFormat="1" ht="19.5" customHeight="1">
      <c r="A150" s="60" t="s">
        <v>66</v>
      </c>
      <c r="B150" s="61" t="s">
        <v>519</v>
      </c>
      <c r="C150" s="61" t="s">
        <v>583</v>
      </c>
      <c r="D150" s="142" t="s">
        <v>1105</v>
      </c>
      <c r="E150" s="143"/>
      <c r="F150" s="61" t="s">
        <v>1584</v>
      </c>
      <c r="G150" s="62">
        <v>28</v>
      </c>
      <c r="H150" s="98">
        <v>0</v>
      </c>
      <c r="I150" s="54"/>
    </row>
    <row r="151" spans="1:9" s="38" customFormat="1" ht="19.5" customHeight="1">
      <c r="A151" s="54"/>
      <c r="D151" s="99" t="s">
        <v>1784</v>
      </c>
      <c r="E151" s="169"/>
      <c r="F151" s="170"/>
      <c r="G151" s="100">
        <v>28</v>
      </c>
      <c r="H151" s="101"/>
      <c r="I151" s="54"/>
    </row>
    <row r="152" spans="1:9" s="38" customFormat="1" ht="19.5" customHeight="1">
      <c r="A152" s="60" t="s">
        <v>67</v>
      </c>
      <c r="B152" s="61" t="s">
        <v>519</v>
      </c>
      <c r="C152" s="61" t="s">
        <v>584</v>
      </c>
      <c r="D152" s="142" t="s">
        <v>1106</v>
      </c>
      <c r="E152" s="143"/>
      <c r="F152" s="61" t="s">
        <v>1586</v>
      </c>
      <c r="G152" s="62">
        <v>0.49</v>
      </c>
      <c r="H152" s="98">
        <v>0</v>
      </c>
      <c r="I152" s="54"/>
    </row>
    <row r="153" spans="1:9" s="38" customFormat="1" ht="19.5" customHeight="1">
      <c r="A153" s="97"/>
      <c r="B153" s="56" t="s">
        <v>519</v>
      </c>
      <c r="C153" s="56" t="s">
        <v>585</v>
      </c>
      <c r="D153" s="140" t="s">
        <v>1107</v>
      </c>
      <c r="E153" s="141"/>
      <c r="F153" s="56"/>
      <c r="G153" s="39"/>
      <c r="H153" s="59"/>
      <c r="I153" s="54"/>
    </row>
    <row r="154" spans="1:9" s="38" customFormat="1" ht="19.5" customHeight="1">
      <c r="A154" s="60" t="s">
        <v>68</v>
      </c>
      <c r="B154" s="61" t="s">
        <v>519</v>
      </c>
      <c r="C154" s="61" t="s">
        <v>586</v>
      </c>
      <c r="D154" s="142" t="s">
        <v>1108</v>
      </c>
      <c r="E154" s="143"/>
      <c r="F154" s="61" t="s">
        <v>1584</v>
      </c>
      <c r="G154" s="62">
        <v>152</v>
      </c>
      <c r="H154" s="98">
        <v>0</v>
      </c>
      <c r="I154" s="54"/>
    </row>
    <row r="155" spans="1:9" s="38" customFormat="1" ht="19.5" customHeight="1">
      <c r="A155" s="54"/>
      <c r="D155" s="99" t="s">
        <v>1785</v>
      </c>
      <c r="E155" s="169"/>
      <c r="F155" s="170"/>
      <c r="G155" s="100">
        <v>152</v>
      </c>
      <c r="H155" s="101"/>
      <c r="I155" s="54"/>
    </row>
    <row r="156" spans="1:9" s="38" customFormat="1" ht="19.5" customHeight="1">
      <c r="A156" s="60" t="s">
        <v>69</v>
      </c>
      <c r="B156" s="61" t="s">
        <v>519</v>
      </c>
      <c r="C156" s="61" t="s">
        <v>587</v>
      </c>
      <c r="D156" s="142" t="s">
        <v>1109</v>
      </c>
      <c r="E156" s="143"/>
      <c r="F156" s="61" t="s">
        <v>1581</v>
      </c>
      <c r="G156" s="62">
        <v>0.6</v>
      </c>
      <c r="H156" s="98">
        <v>0</v>
      </c>
      <c r="I156" s="54"/>
    </row>
    <row r="157" spans="1:9" s="38" customFormat="1" ht="19.5" customHeight="1">
      <c r="A157" s="60" t="s">
        <v>70</v>
      </c>
      <c r="B157" s="61" t="s">
        <v>519</v>
      </c>
      <c r="C157" s="61" t="s">
        <v>588</v>
      </c>
      <c r="D157" s="142" t="s">
        <v>1110</v>
      </c>
      <c r="E157" s="143"/>
      <c r="F157" s="61" t="s">
        <v>1582</v>
      </c>
      <c r="G157" s="62">
        <v>100.44</v>
      </c>
      <c r="H157" s="98">
        <v>0</v>
      </c>
      <c r="I157" s="54"/>
    </row>
    <row r="158" spans="1:9" s="38" customFormat="1" ht="19.5" customHeight="1">
      <c r="A158" s="54"/>
      <c r="D158" s="99" t="s">
        <v>1779</v>
      </c>
      <c r="E158" s="169"/>
      <c r="F158" s="170"/>
      <c r="G158" s="100">
        <v>100.44</v>
      </c>
      <c r="H158" s="101"/>
      <c r="I158" s="54"/>
    </row>
    <row r="159" spans="1:9" s="38" customFormat="1" ht="19.5" customHeight="1">
      <c r="A159" s="60" t="s">
        <v>71</v>
      </c>
      <c r="B159" s="61" t="s">
        <v>519</v>
      </c>
      <c r="C159" s="61" t="s">
        <v>589</v>
      </c>
      <c r="D159" s="142" t="s">
        <v>1111</v>
      </c>
      <c r="E159" s="143"/>
      <c r="F159" s="61" t="s">
        <v>1582</v>
      </c>
      <c r="G159" s="62">
        <v>105.462</v>
      </c>
      <c r="H159" s="98">
        <v>0</v>
      </c>
      <c r="I159" s="54"/>
    </row>
    <row r="160" spans="1:9" s="38" customFormat="1" ht="19.5" customHeight="1">
      <c r="A160" s="54"/>
      <c r="D160" s="99" t="s">
        <v>1786</v>
      </c>
      <c r="E160" s="169"/>
      <c r="F160" s="170"/>
      <c r="G160" s="100">
        <v>105.462</v>
      </c>
      <c r="H160" s="101"/>
      <c r="I160" s="54"/>
    </row>
    <row r="161" spans="1:9" s="38" customFormat="1" ht="19.5" customHeight="1">
      <c r="A161" s="60" t="s">
        <v>72</v>
      </c>
      <c r="B161" s="61" t="s">
        <v>519</v>
      </c>
      <c r="C161" s="61" t="s">
        <v>590</v>
      </c>
      <c r="D161" s="142" t="s">
        <v>1112</v>
      </c>
      <c r="E161" s="143"/>
      <c r="F161" s="61" t="s">
        <v>1582</v>
      </c>
      <c r="G161" s="62">
        <v>45.00115</v>
      </c>
      <c r="H161" s="98">
        <v>0</v>
      </c>
      <c r="I161" s="54"/>
    </row>
    <row r="162" spans="1:9" s="38" customFormat="1" ht="19.5" customHeight="1">
      <c r="A162" s="54"/>
      <c r="D162" s="99" t="s">
        <v>1787</v>
      </c>
      <c r="E162" s="169"/>
      <c r="F162" s="170"/>
      <c r="G162" s="100">
        <v>45.00115</v>
      </c>
      <c r="H162" s="101"/>
      <c r="I162" s="54"/>
    </row>
    <row r="163" spans="1:9" s="38" customFormat="1" ht="19.5" customHeight="1">
      <c r="A163" s="60" t="s">
        <v>73</v>
      </c>
      <c r="B163" s="61" t="s">
        <v>519</v>
      </c>
      <c r="C163" s="61" t="s">
        <v>591</v>
      </c>
      <c r="D163" s="142" t="s">
        <v>1113</v>
      </c>
      <c r="E163" s="143"/>
      <c r="F163" s="61" t="s">
        <v>1582</v>
      </c>
      <c r="G163" s="62">
        <v>47.25105</v>
      </c>
      <c r="H163" s="98">
        <v>0</v>
      </c>
      <c r="I163" s="54"/>
    </row>
    <row r="164" spans="1:9" s="38" customFormat="1" ht="19.5" customHeight="1">
      <c r="A164" s="54"/>
      <c r="D164" s="99" t="s">
        <v>1788</v>
      </c>
      <c r="E164" s="169"/>
      <c r="F164" s="170"/>
      <c r="G164" s="100">
        <v>47.25105</v>
      </c>
      <c r="H164" s="101"/>
      <c r="I164" s="54"/>
    </row>
    <row r="165" spans="1:9" s="38" customFormat="1" ht="19.5" customHeight="1">
      <c r="A165" s="60" t="s">
        <v>74</v>
      </c>
      <c r="B165" s="61" t="s">
        <v>519</v>
      </c>
      <c r="C165" s="61" t="s">
        <v>592</v>
      </c>
      <c r="D165" s="142" t="s">
        <v>1114</v>
      </c>
      <c r="E165" s="143"/>
      <c r="F165" s="61" t="s">
        <v>1582</v>
      </c>
      <c r="G165" s="62">
        <v>47.25105</v>
      </c>
      <c r="H165" s="98">
        <v>0</v>
      </c>
      <c r="I165" s="54"/>
    </row>
    <row r="166" spans="1:9" s="38" customFormat="1" ht="19.5" customHeight="1">
      <c r="A166" s="54"/>
      <c r="D166" s="99" t="s">
        <v>1788</v>
      </c>
      <c r="E166" s="169"/>
      <c r="F166" s="170"/>
      <c r="G166" s="100">
        <v>47.25105</v>
      </c>
      <c r="H166" s="101"/>
      <c r="I166" s="54"/>
    </row>
    <row r="167" spans="1:9" s="38" customFormat="1" ht="19.5" customHeight="1">
      <c r="A167" s="60" t="s">
        <v>75</v>
      </c>
      <c r="B167" s="61" t="s">
        <v>519</v>
      </c>
      <c r="C167" s="61" t="s">
        <v>593</v>
      </c>
      <c r="D167" s="142" t="s">
        <v>1115</v>
      </c>
      <c r="E167" s="143"/>
      <c r="F167" s="61" t="s">
        <v>1582</v>
      </c>
      <c r="G167" s="62">
        <v>90.0023</v>
      </c>
      <c r="H167" s="98">
        <v>0</v>
      </c>
      <c r="I167" s="54"/>
    </row>
    <row r="168" spans="1:9" s="38" customFormat="1" ht="19.5" customHeight="1">
      <c r="A168" s="54"/>
      <c r="D168" s="99" t="s">
        <v>1789</v>
      </c>
      <c r="E168" s="169"/>
      <c r="F168" s="170"/>
      <c r="G168" s="100">
        <v>90.0023</v>
      </c>
      <c r="H168" s="101"/>
      <c r="I168" s="54"/>
    </row>
    <row r="169" spans="1:9" s="38" customFormat="1" ht="19.5" customHeight="1">
      <c r="A169" s="67" t="s">
        <v>76</v>
      </c>
      <c r="B169" s="68" t="s">
        <v>519</v>
      </c>
      <c r="C169" s="68" t="s">
        <v>594</v>
      </c>
      <c r="D169" s="144" t="s">
        <v>1116</v>
      </c>
      <c r="E169" s="145"/>
      <c r="F169" s="68" t="s">
        <v>1582</v>
      </c>
      <c r="G169" s="69">
        <v>49.5011</v>
      </c>
      <c r="H169" s="102">
        <v>0</v>
      </c>
      <c r="I169" s="54"/>
    </row>
    <row r="170" spans="1:9" s="38" customFormat="1" ht="19.5" customHeight="1">
      <c r="A170" s="54"/>
      <c r="D170" s="99" t="s">
        <v>1790</v>
      </c>
      <c r="E170" s="169"/>
      <c r="F170" s="170"/>
      <c r="G170" s="103">
        <v>49.5011</v>
      </c>
      <c r="H170" s="101"/>
      <c r="I170" s="54"/>
    </row>
    <row r="171" spans="1:9" s="38" customFormat="1" ht="19.5" customHeight="1">
      <c r="A171" s="60" t="s">
        <v>77</v>
      </c>
      <c r="B171" s="61" t="s">
        <v>519</v>
      </c>
      <c r="C171" s="61" t="s">
        <v>595</v>
      </c>
      <c r="D171" s="142" t="s">
        <v>1117</v>
      </c>
      <c r="E171" s="143"/>
      <c r="F171" s="61" t="s">
        <v>1582</v>
      </c>
      <c r="G171" s="62">
        <v>49.501</v>
      </c>
      <c r="H171" s="98">
        <v>0</v>
      </c>
      <c r="I171" s="54"/>
    </row>
    <row r="172" spans="1:9" s="38" customFormat="1" ht="19.5" customHeight="1">
      <c r="A172" s="60" t="s">
        <v>78</v>
      </c>
      <c r="B172" s="61" t="s">
        <v>519</v>
      </c>
      <c r="C172" s="61" t="s">
        <v>596</v>
      </c>
      <c r="D172" s="142" t="s">
        <v>1118</v>
      </c>
      <c r="E172" s="143"/>
      <c r="F172" s="61" t="s">
        <v>1586</v>
      </c>
      <c r="G172" s="62">
        <v>1.713</v>
      </c>
      <c r="H172" s="98">
        <v>0</v>
      </c>
      <c r="I172" s="54"/>
    </row>
    <row r="173" spans="1:9" s="38" customFormat="1" ht="19.5" customHeight="1">
      <c r="A173" s="97"/>
      <c r="B173" s="56" t="s">
        <v>519</v>
      </c>
      <c r="C173" s="56" t="s">
        <v>597</v>
      </c>
      <c r="D173" s="140" t="s">
        <v>1119</v>
      </c>
      <c r="E173" s="141"/>
      <c r="F173" s="56"/>
      <c r="G173" s="39"/>
      <c r="H173" s="59"/>
      <c r="I173" s="54"/>
    </row>
    <row r="174" spans="1:9" s="38" customFormat="1" ht="19.5" customHeight="1">
      <c r="A174" s="60" t="s">
        <v>79</v>
      </c>
      <c r="B174" s="61" t="s">
        <v>519</v>
      </c>
      <c r="C174" s="61" t="s">
        <v>598</v>
      </c>
      <c r="D174" s="142" t="s">
        <v>1120</v>
      </c>
      <c r="E174" s="143"/>
      <c r="F174" s="61" t="s">
        <v>1584</v>
      </c>
      <c r="G174" s="62">
        <v>7</v>
      </c>
      <c r="H174" s="98">
        <v>0</v>
      </c>
      <c r="I174" s="54"/>
    </row>
    <row r="175" spans="1:9" s="38" customFormat="1" ht="19.5" customHeight="1">
      <c r="A175" s="60" t="s">
        <v>80</v>
      </c>
      <c r="B175" s="61" t="s">
        <v>519</v>
      </c>
      <c r="C175" s="61" t="s">
        <v>599</v>
      </c>
      <c r="D175" s="142" t="s">
        <v>1121</v>
      </c>
      <c r="E175" s="143"/>
      <c r="F175" s="61" t="s">
        <v>1584</v>
      </c>
      <c r="G175" s="62">
        <v>2</v>
      </c>
      <c r="H175" s="98">
        <v>0</v>
      </c>
      <c r="I175" s="54"/>
    </row>
    <row r="176" spans="1:9" s="38" customFormat="1" ht="19.5" customHeight="1">
      <c r="A176" s="60" t="s">
        <v>81</v>
      </c>
      <c r="B176" s="61" t="s">
        <v>519</v>
      </c>
      <c r="C176" s="61" t="s">
        <v>600</v>
      </c>
      <c r="D176" s="142" t="s">
        <v>1122</v>
      </c>
      <c r="E176" s="143"/>
      <c r="F176" s="61" t="s">
        <v>1584</v>
      </c>
      <c r="G176" s="62">
        <v>8</v>
      </c>
      <c r="H176" s="98">
        <v>0</v>
      </c>
      <c r="I176" s="54"/>
    </row>
    <row r="177" spans="1:9" s="38" customFormat="1" ht="19.5" customHeight="1">
      <c r="A177" s="60" t="s">
        <v>82</v>
      </c>
      <c r="B177" s="61" t="s">
        <v>519</v>
      </c>
      <c r="C177" s="61" t="s">
        <v>601</v>
      </c>
      <c r="D177" s="142" t="s">
        <v>1123</v>
      </c>
      <c r="E177" s="143"/>
      <c r="F177" s="61" t="s">
        <v>1584</v>
      </c>
      <c r="G177" s="62">
        <v>16</v>
      </c>
      <c r="H177" s="98">
        <v>0</v>
      </c>
      <c r="I177" s="54"/>
    </row>
    <row r="178" spans="1:9" s="38" customFormat="1" ht="19.5" customHeight="1">
      <c r="A178" s="60" t="s">
        <v>83</v>
      </c>
      <c r="B178" s="61" t="s">
        <v>519</v>
      </c>
      <c r="C178" s="61" t="s">
        <v>602</v>
      </c>
      <c r="D178" s="142" t="s">
        <v>2045</v>
      </c>
      <c r="E178" s="143"/>
      <c r="F178" s="61" t="s">
        <v>1583</v>
      </c>
      <c r="G178" s="108">
        <v>2</v>
      </c>
      <c r="H178" s="98">
        <v>0</v>
      </c>
      <c r="I178" s="54"/>
    </row>
    <row r="179" spans="1:9" s="38" customFormat="1" ht="19.5" customHeight="1">
      <c r="A179" s="60" t="s">
        <v>84</v>
      </c>
      <c r="B179" s="61" t="s">
        <v>519</v>
      </c>
      <c r="C179" s="61" t="s">
        <v>603</v>
      </c>
      <c r="D179" s="142" t="s">
        <v>2044</v>
      </c>
      <c r="E179" s="143"/>
      <c r="F179" s="61" t="s">
        <v>1583</v>
      </c>
      <c r="G179" s="108">
        <v>2</v>
      </c>
      <c r="H179" s="98">
        <v>0</v>
      </c>
      <c r="I179" s="54"/>
    </row>
    <row r="180" spans="1:9" s="38" customFormat="1" ht="19.5" customHeight="1">
      <c r="A180" s="60" t="s">
        <v>85</v>
      </c>
      <c r="B180" s="61" t="s">
        <v>519</v>
      </c>
      <c r="C180" s="61" t="s">
        <v>604</v>
      </c>
      <c r="D180" s="142" t="s">
        <v>1124</v>
      </c>
      <c r="E180" s="143"/>
      <c r="F180" s="61" t="s">
        <v>1583</v>
      </c>
      <c r="G180" s="62">
        <v>1</v>
      </c>
      <c r="H180" s="98">
        <v>0</v>
      </c>
      <c r="I180" s="54"/>
    </row>
    <row r="181" spans="1:9" s="38" customFormat="1" ht="19.5" customHeight="1">
      <c r="A181" s="60" t="s">
        <v>86</v>
      </c>
      <c r="B181" s="61" t="s">
        <v>519</v>
      </c>
      <c r="C181" s="61" t="s">
        <v>605</v>
      </c>
      <c r="D181" s="142" t="s">
        <v>1125</v>
      </c>
      <c r="E181" s="143"/>
      <c r="F181" s="61" t="s">
        <v>1584</v>
      </c>
      <c r="G181" s="62">
        <v>46</v>
      </c>
      <c r="H181" s="98">
        <v>0</v>
      </c>
      <c r="I181" s="54"/>
    </row>
    <row r="182" spans="1:9" s="38" customFormat="1" ht="19.5" customHeight="1">
      <c r="A182" s="54"/>
      <c r="D182" s="99" t="s">
        <v>1791</v>
      </c>
      <c r="E182" s="169"/>
      <c r="F182" s="170"/>
      <c r="G182" s="100">
        <v>13</v>
      </c>
      <c r="H182" s="101"/>
      <c r="I182" s="54"/>
    </row>
    <row r="183" spans="1:9" s="38" customFormat="1" ht="19.5" customHeight="1">
      <c r="A183" s="60"/>
      <c r="B183" s="61"/>
      <c r="C183" s="61"/>
      <c r="D183" s="99" t="s">
        <v>1792</v>
      </c>
      <c r="E183" s="169"/>
      <c r="F183" s="169"/>
      <c r="G183" s="100">
        <v>20</v>
      </c>
      <c r="H183" s="63"/>
      <c r="I183" s="54"/>
    </row>
    <row r="184" spans="1:9" s="38" customFormat="1" ht="19.5" customHeight="1">
      <c r="A184" s="60"/>
      <c r="B184" s="61"/>
      <c r="C184" s="61"/>
      <c r="D184" s="99" t="s">
        <v>1791</v>
      </c>
      <c r="E184" s="169"/>
      <c r="F184" s="169"/>
      <c r="G184" s="100">
        <v>13</v>
      </c>
      <c r="H184" s="63"/>
      <c r="I184" s="54"/>
    </row>
    <row r="185" spans="1:9" s="38" customFormat="1" ht="19.5" customHeight="1">
      <c r="A185" s="60" t="s">
        <v>87</v>
      </c>
      <c r="B185" s="61" t="s">
        <v>519</v>
      </c>
      <c r="C185" s="61" t="s">
        <v>606</v>
      </c>
      <c r="D185" s="142" t="s">
        <v>1126</v>
      </c>
      <c r="E185" s="143"/>
      <c r="F185" s="61" t="s">
        <v>1586</v>
      </c>
      <c r="G185" s="62">
        <v>0.029</v>
      </c>
      <c r="H185" s="98">
        <v>0</v>
      </c>
      <c r="I185" s="54"/>
    </row>
    <row r="186" spans="1:9" s="38" customFormat="1" ht="19.5" customHeight="1">
      <c r="A186" s="97"/>
      <c r="B186" s="56" t="s">
        <v>519</v>
      </c>
      <c r="C186" s="56" t="s">
        <v>607</v>
      </c>
      <c r="D186" s="140" t="s">
        <v>1127</v>
      </c>
      <c r="E186" s="141"/>
      <c r="F186" s="56"/>
      <c r="G186" s="39"/>
      <c r="H186" s="59"/>
      <c r="I186" s="54"/>
    </row>
    <row r="187" spans="1:9" s="38" customFormat="1" ht="19.5" customHeight="1">
      <c r="A187" s="60" t="s">
        <v>88</v>
      </c>
      <c r="B187" s="61" t="s">
        <v>519</v>
      </c>
      <c r="C187" s="61" t="s">
        <v>608</v>
      </c>
      <c r="D187" s="142" t="s">
        <v>1128</v>
      </c>
      <c r="E187" s="143"/>
      <c r="F187" s="61" t="s">
        <v>1584</v>
      </c>
      <c r="G187" s="62">
        <v>5</v>
      </c>
      <c r="H187" s="98">
        <v>0</v>
      </c>
      <c r="I187" s="54"/>
    </row>
    <row r="188" spans="1:9" s="38" customFormat="1" ht="19.5" customHeight="1">
      <c r="A188" s="60" t="s">
        <v>89</v>
      </c>
      <c r="B188" s="61" t="s">
        <v>519</v>
      </c>
      <c r="C188" s="61" t="s">
        <v>609</v>
      </c>
      <c r="D188" s="142" t="s">
        <v>1129</v>
      </c>
      <c r="E188" s="143"/>
      <c r="F188" s="61" t="s">
        <v>1584</v>
      </c>
      <c r="G188" s="62">
        <v>116</v>
      </c>
      <c r="H188" s="98">
        <v>0</v>
      </c>
      <c r="I188" s="54"/>
    </row>
    <row r="189" spans="1:9" s="38" customFormat="1" ht="19.5" customHeight="1">
      <c r="A189" s="60" t="s">
        <v>90</v>
      </c>
      <c r="B189" s="61" t="s">
        <v>519</v>
      </c>
      <c r="C189" s="61" t="s">
        <v>610</v>
      </c>
      <c r="D189" s="142" t="s">
        <v>2046</v>
      </c>
      <c r="E189" s="143"/>
      <c r="F189" s="61" t="s">
        <v>1583</v>
      </c>
      <c r="G189" s="62">
        <v>1</v>
      </c>
      <c r="H189" s="98">
        <v>0</v>
      </c>
      <c r="I189" s="54"/>
    </row>
    <row r="190" spans="1:9" s="38" customFormat="1" ht="19.5" customHeight="1">
      <c r="A190" s="60" t="s">
        <v>91</v>
      </c>
      <c r="B190" s="61" t="s">
        <v>519</v>
      </c>
      <c r="C190" s="61" t="s">
        <v>611</v>
      </c>
      <c r="D190" s="142" t="s">
        <v>1130</v>
      </c>
      <c r="E190" s="143"/>
      <c r="F190" s="61" t="s">
        <v>1584</v>
      </c>
      <c r="G190" s="62">
        <v>46</v>
      </c>
      <c r="H190" s="98">
        <v>0</v>
      </c>
      <c r="I190" s="54"/>
    </row>
    <row r="191" spans="1:9" s="38" customFormat="1" ht="19.5" customHeight="1">
      <c r="A191" s="60" t="s">
        <v>92</v>
      </c>
      <c r="B191" s="61" t="s">
        <v>519</v>
      </c>
      <c r="C191" s="61" t="s">
        <v>612</v>
      </c>
      <c r="D191" s="142" t="s">
        <v>1131</v>
      </c>
      <c r="E191" s="143"/>
      <c r="F191" s="61" t="s">
        <v>1584</v>
      </c>
      <c r="G191" s="62">
        <v>74</v>
      </c>
      <c r="H191" s="98">
        <v>0</v>
      </c>
      <c r="I191" s="54"/>
    </row>
    <row r="192" spans="1:9" s="38" customFormat="1" ht="19.5" customHeight="1">
      <c r="A192" s="60" t="s">
        <v>93</v>
      </c>
      <c r="B192" s="61" t="s">
        <v>519</v>
      </c>
      <c r="C192" s="61" t="s">
        <v>613</v>
      </c>
      <c r="D192" s="142" t="s">
        <v>1132</v>
      </c>
      <c r="E192" s="143"/>
      <c r="F192" s="61" t="s">
        <v>1584</v>
      </c>
      <c r="G192" s="62">
        <v>8</v>
      </c>
      <c r="H192" s="98">
        <v>0</v>
      </c>
      <c r="I192" s="54"/>
    </row>
    <row r="193" spans="1:9" s="38" customFormat="1" ht="19.5" customHeight="1">
      <c r="A193" s="60" t="s">
        <v>94</v>
      </c>
      <c r="B193" s="61" t="s">
        <v>519</v>
      </c>
      <c r="C193" s="61" t="s">
        <v>614</v>
      </c>
      <c r="D193" s="142" t="s">
        <v>2047</v>
      </c>
      <c r="E193" s="143"/>
      <c r="F193" s="61" t="s">
        <v>1583</v>
      </c>
      <c r="G193" s="108">
        <v>2</v>
      </c>
      <c r="H193" s="98">
        <v>0</v>
      </c>
      <c r="I193" s="54"/>
    </row>
    <row r="194" spans="1:9" s="38" customFormat="1" ht="19.5" customHeight="1">
      <c r="A194" s="60" t="s">
        <v>95</v>
      </c>
      <c r="B194" s="61" t="s">
        <v>519</v>
      </c>
      <c r="C194" s="61" t="s">
        <v>615</v>
      </c>
      <c r="D194" s="142" t="s">
        <v>1133</v>
      </c>
      <c r="E194" s="143"/>
      <c r="F194" s="61" t="s">
        <v>1583</v>
      </c>
      <c r="G194" s="62">
        <v>6</v>
      </c>
      <c r="H194" s="98">
        <v>0</v>
      </c>
      <c r="I194" s="54"/>
    </row>
    <row r="195" spans="1:9" s="38" customFormat="1" ht="19.5" customHeight="1">
      <c r="A195" s="60" t="s">
        <v>96</v>
      </c>
      <c r="B195" s="61" t="s">
        <v>519</v>
      </c>
      <c r="C195" s="61" t="s">
        <v>616</v>
      </c>
      <c r="D195" s="142" t="s">
        <v>1134</v>
      </c>
      <c r="E195" s="143"/>
      <c r="F195" s="61" t="s">
        <v>1583</v>
      </c>
      <c r="G195" s="62">
        <v>3</v>
      </c>
      <c r="H195" s="98">
        <v>0</v>
      </c>
      <c r="I195" s="54"/>
    </row>
    <row r="196" spans="1:9" s="38" customFormat="1" ht="19.5" customHeight="1">
      <c r="A196" s="60" t="s">
        <v>97</v>
      </c>
      <c r="B196" s="61" t="s">
        <v>519</v>
      </c>
      <c r="C196" s="61" t="s">
        <v>617</v>
      </c>
      <c r="D196" s="142" t="s">
        <v>1135</v>
      </c>
      <c r="E196" s="143"/>
      <c r="F196" s="61" t="s">
        <v>1583</v>
      </c>
      <c r="G196" s="62">
        <v>3</v>
      </c>
      <c r="H196" s="98">
        <v>0</v>
      </c>
      <c r="I196" s="54"/>
    </row>
    <row r="197" spans="1:9" s="38" customFormat="1" ht="19.5" customHeight="1">
      <c r="A197" s="60" t="s">
        <v>98</v>
      </c>
      <c r="B197" s="61" t="s">
        <v>519</v>
      </c>
      <c r="C197" s="61" t="s">
        <v>618</v>
      </c>
      <c r="D197" s="142" t="s">
        <v>1136</v>
      </c>
      <c r="E197" s="143"/>
      <c r="F197" s="61" t="s">
        <v>1583</v>
      </c>
      <c r="G197" s="62">
        <v>3</v>
      </c>
      <c r="H197" s="98">
        <v>0</v>
      </c>
      <c r="I197" s="54"/>
    </row>
    <row r="198" spans="1:9" s="38" customFormat="1" ht="19.5" customHeight="1">
      <c r="A198" s="60" t="s">
        <v>99</v>
      </c>
      <c r="B198" s="61" t="s">
        <v>519</v>
      </c>
      <c r="C198" s="61" t="s">
        <v>619</v>
      </c>
      <c r="D198" s="142" t="s">
        <v>1137</v>
      </c>
      <c r="E198" s="143"/>
      <c r="F198" s="61" t="s">
        <v>1583</v>
      </c>
      <c r="G198" s="62">
        <v>3</v>
      </c>
      <c r="H198" s="98">
        <v>0</v>
      </c>
      <c r="I198" s="54"/>
    </row>
    <row r="199" spans="1:9" s="38" customFormat="1" ht="19.5" customHeight="1">
      <c r="A199" s="60" t="s">
        <v>100</v>
      </c>
      <c r="B199" s="61" t="s">
        <v>519</v>
      </c>
      <c r="C199" s="61" t="s">
        <v>620</v>
      </c>
      <c r="D199" s="142" t="s">
        <v>1138</v>
      </c>
      <c r="E199" s="143"/>
      <c r="F199" s="61" t="s">
        <v>1583</v>
      </c>
      <c r="G199" s="62">
        <v>12</v>
      </c>
      <c r="H199" s="98">
        <v>0</v>
      </c>
      <c r="I199" s="54"/>
    </row>
    <row r="200" spans="1:9" s="38" customFormat="1" ht="19.5" customHeight="1">
      <c r="A200" s="60" t="s">
        <v>101</v>
      </c>
      <c r="B200" s="61" t="s">
        <v>519</v>
      </c>
      <c r="C200" s="61" t="s">
        <v>621</v>
      </c>
      <c r="D200" s="142" t="s">
        <v>1139</v>
      </c>
      <c r="E200" s="143"/>
      <c r="F200" s="61" t="s">
        <v>1584</v>
      </c>
      <c r="G200" s="62">
        <v>128</v>
      </c>
      <c r="H200" s="98">
        <v>0</v>
      </c>
      <c r="I200" s="54"/>
    </row>
    <row r="201" spans="1:9" s="38" customFormat="1" ht="19.5" customHeight="1">
      <c r="A201" s="54"/>
      <c r="D201" s="99" t="s">
        <v>1793</v>
      </c>
      <c r="E201" s="169"/>
      <c r="F201" s="170"/>
      <c r="G201" s="100">
        <v>46</v>
      </c>
      <c r="H201" s="101"/>
      <c r="I201" s="54"/>
    </row>
    <row r="202" spans="1:9" s="38" customFormat="1" ht="19.5" customHeight="1">
      <c r="A202" s="60"/>
      <c r="B202" s="61"/>
      <c r="C202" s="61"/>
      <c r="D202" s="99" t="s">
        <v>1794</v>
      </c>
      <c r="E202" s="169"/>
      <c r="F202" s="169"/>
      <c r="G202" s="100">
        <v>42</v>
      </c>
      <c r="H202" s="63"/>
      <c r="I202" s="54"/>
    </row>
    <row r="203" spans="1:9" s="38" customFormat="1" ht="19.5" customHeight="1">
      <c r="A203" s="60"/>
      <c r="B203" s="61"/>
      <c r="C203" s="61"/>
      <c r="D203" s="99" t="s">
        <v>1795</v>
      </c>
      <c r="E203" s="169"/>
      <c r="F203" s="169"/>
      <c r="G203" s="100">
        <v>40</v>
      </c>
      <c r="H203" s="63"/>
      <c r="I203" s="54"/>
    </row>
    <row r="204" spans="1:9" s="38" customFormat="1" ht="19.5" customHeight="1">
      <c r="A204" s="60" t="s">
        <v>102</v>
      </c>
      <c r="B204" s="61" t="s">
        <v>519</v>
      </c>
      <c r="C204" s="61" t="s">
        <v>622</v>
      </c>
      <c r="D204" s="142" t="s">
        <v>1140</v>
      </c>
      <c r="E204" s="143"/>
      <c r="F204" s="61" t="s">
        <v>1586</v>
      </c>
      <c r="G204" s="62">
        <v>0.713</v>
      </c>
      <c r="H204" s="98">
        <v>0</v>
      </c>
      <c r="I204" s="54"/>
    </row>
    <row r="205" spans="1:9" s="38" customFormat="1" ht="19.5" customHeight="1">
      <c r="A205" s="97"/>
      <c r="B205" s="56" t="s">
        <v>519</v>
      </c>
      <c r="C205" s="56" t="s">
        <v>623</v>
      </c>
      <c r="D205" s="140" t="s">
        <v>1141</v>
      </c>
      <c r="E205" s="141"/>
      <c r="F205" s="56"/>
      <c r="G205" s="39"/>
      <c r="H205" s="59"/>
      <c r="I205" s="54"/>
    </row>
    <row r="206" spans="1:9" s="38" customFormat="1" ht="19.5" customHeight="1">
      <c r="A206" s="60" t="s">
        <v>103</v>
      </c>
      <c r="B206" s="61" t="s">
        <v>519</v>
      </c>
      <c r="C206" s="61" t="s">
        <v>624</v>
      </c>
      <c r="D206" s="142" t="s">
        <v>1142</v>
      </c>
      <c r="E206" s="143"/>
      <c r="F206" s="61" t="s">
        <v>1583</v>
      </c>
      <c r="G206" s="62">
        <v>2</v>
      </c>
      <c r="H206" s="98">
        <v>0</v>
      </c>
      <c r="I206" s="54"/>
    </row>
    <row r="207" spans="1:9" s="38" customFormat="1" ht="19.5" customHeight="1">
      <c r="A207" s="60" t="s">
        <v>104</v>
      </c>
      <c r="B207" s="61" t="s">
        <v>519</v>
      </c>
      <c r="C207" s="61" t="s">
        <v>625</v>
      </c>
      <c r="D207" s="142" t="s">
        <v>1143</v>
      </c>
      <c r="E207" s="143"/>
      <c r="F207" s="61" t="s">
        <v>1583</v>
      </c>
      <c r="G207" s="62">
        <v>2</v>
      </c>
      <c r="H207" s="98">
        <v>0</v>
      </c>
      <c r="I207" s="54"/>
    </row>
    <row r="208" spans="1:9" s="38" customFormat="1" ht="19.5" customHeight="1">
      <c r="A208" s="60" t="s">
        <v>105</v>
      </c>
      <c r="B208" s="61" t="s">
        <v>519</v>
      </c>
      <c r="C208" s="61" t="s">
        <v>626</v>
      </c>
      <c r="D208" s="142" t="s">
        <v>1144</v>
      </c>
      <c r="E208" s="143"/>
      <c r="F208" s="61" t="s">
        <v>1583</v>
      </c>
      <c r="G208" s="62">
        <v>2</v>
      </c>
      <c r="H208" s="98">
        <v>0</v>
      </c>
      <c r="I208" s="54"/>
    </row>
    <row r="209" spans="1:9" s="38" customFormat="1" ht="19.5" customHeight="1">
      <c r="A209" s="60" t="s">
        <v>106</v>
      </c>
      <c r="B209" s="61" t="s">
        <v>519</v>
      </c>
      <c r="C209" s="61" t="s">
        <v>627</v>
      </c>
      <c r="D209" s="142" t="s">
        <v>1145</v>
      </c>
      <c r="E209" s="143"/>
      <c r="F209" s="61" t="s">
        <v>1583</v>
      </c>
      <c r="G209" s="62">
        <v>2</v>
      </c>
      <c r="H209" s="98">
        <v>0</v>
      </c>
      <c r="I209" s="54"/>
    </row>
    <row r="210" spans="1:9" s="38" customFormat="1" ht="19.5" customHeight="1">
      <c r="A210" s="60" t="s">
        <v>107</v>
      </c>
      <c r="B210" s="61" t="s">
        <v>519</v>
      </c>
      <c r="C210" s="61" t="s">
        <v>628</v>
      </c>
      <c r="D210" s="142" t="s">
        <v>1146</v>
      </c>
      <c r="E210" s="143"/>
      <c r="F210" s="61" t="s">
        <v>1583</v>
      </c>
      <c r="G210" s="62">
        <v>10</v>
      </c>
      <c r="H210" s="98">
        <v>0</v>
      </c>
      <c r="I210" s="54"/>
    </row>
    <row r="211" spans="1:9" s="38" customFormat="1" ht="19.5" customHeight="1">
      <c r="A211" s="60" t="s">
        <v>108</v>
      </c>
      <c r="B211" s="61" t="s">
        <v>519</v>
      </c>
      <c r="C211" s="61" t="s">
        <v>629</v>
      </c>
      <c r="D211" s="142" t="s">
        <v>1147</v>
      </c>
      <c r="E211" s="143"/>
      <c r="F211" s="61" t="s">
        <v>1583</v>
      </c>
      <c r="G211" s="62">
        <v>2</v>
      </c>
      <c r="H211" s="98">
        <v>0</v>
      </c>
      <c r="I211" s="54"/>
    </row>
    <row r="212" spans="1:9" s="38" customFormat="1" ht="19.5" customHeight="1">
      <c r="A212" s="60" t="s">
        <v>109</v>
      </c>
      <c r="B212" s="61" t="s">
        <v>519</v>
      </c>
      <c r="C212" s="61" t="s">
        <v>630</v>
      </c>
      <c r="D212" s="142" t="s">
        <v>1148</v>
      </c>
      <c r="E212" s="143"/>
      <c r="F212" s="61" t="s">
        <v>1583</v>
      </c>
      <c r="G212" s="62">
        <v>10</v>
      </c>
      <c r="H212" s="98">
        <v>0</v>
      </c>
      <c r="I212" s="54"/>
    </row>
    <row r="213" spans="1:9" s="38" customFormat="1" ht="19.5" customHeight="1">
      <c r="A213" s="60" t="s">
        <v>110</v>
      </c>
      <c r="B213" s="61" t="s">
        <v>519</v>
      </c>
      <c r="C213" s="61" t="s">
        <v>631</v>
      </c>
      <c r="D213" s="142" t="s">
        <v>1149</v>
      </c>
      <c r="E213" s="143"/>
      <c r="F213" s="61" t="s">
        <v>1583</v>
      </c>
      <c r="G213" s="62">
        <v>10</v>
      </c>
      <c r="H213" s="98">
        <v>0</v>
      </c>
      <c r="I213" s="54"/>
    </row>
    <row r="214" spans="1:9" s="38" customFormat="1" ht="19.5" customHeight="1">
      <c r="A214" s="60" t="s">
        <v>111</v>
      </c>
      <c r="B214" s="61" t="s">
        <v>519</v>
      </c>
      <c r="C214" s="61" t="s">
        <v>632</v>
      </c>
      <c r="D214" s="142" t="s">
        <v>1150</v>
      </c>
      <c r="E214" s="143"/>
      <c r="F214" s="61" t="s">
        <v>1583</v>
      </c>
      <c r="G214" s="62">
        <v>9</v>
      </c>
      <c r="H214" s="98">
        <v>0</v>
      </c>
      <c r="I214" s="54"/>
    </row>
    <row r="215" spans="1:9" s="38" customFormat="1" ht="19.5" customHeight="1">
      <c r="A215" s="60" t="s">
        <v>112</v>
      </c>
      <c r="B215" s="61" t="s">
        <v>519</v>
      </c>
      <c r="C215" s="61" t="s">
        <v>633</v>
      </c>
      <c r="D215" s="142" t="s">
        <v>1151</v>
      </c>
      <c r="E215" s="143"/>
      <c r="F215" s="61" t="s">
        <v>1583</v>
      </c>
      <c r="G215" s="62">
        <v>2</v>
      </c>
      <c r="H215" s="98">
        <v>0</v>
      </c>
      <c r="I215" s="54"/>
    </row>
    <row r="216" spans="1:9" s="38" customFormat="1" ht="19.5" customHeight="1">
      <c r="A216" s="60" t="s">
        <v>113</v>
      </c>
      <c r="B216" s="61" t="s">
        <v>519</v>
      </c>
      <c r="C216" s="61" t="s">
        <v>634</v>
      </c>
      <c r="D216" s="142" t="s">
        <v>1152</v>
      </c>
      <c r="E216" s="143"/>
      <c r="F216" s="61" t="s">
        <v>1583</v>
      </c>
      <c r="G216" s="62">
        <v>14</v>
      </c>
      <c r="H216" s="98">
        <v>0</v>
      </c>
      <c r="I216" s="54"/>
    </row>
    <row r="217" spans="1:9" s="38" customFormat="1" ht="19.5" customHeight="1">
      <c r="A217" s="60" t="s">
        <v>114</v>
      </c>
      <c r="B217" s="61" t="s">
        <v>519</v>
      </c>
      <c r="C217" s="61" t="s">
        <v>635</v>
      </c>
      <c r="D217" s="142" t="s">
        <v>1153</v>
      </c>
      <c r="E217" s="143"/>
      <c r="F217" s="61" t="s">
        <v>1583</v>
      </c>
      <c r="G217" s="62">
        <v>2</v>
      </c>
      <c r="H217" s="98">
        <v>0</v>
      </c>
      <c r="I217" s="54"/>
    </row>
    <row r="218" spans="1:9" s="38" customFormat="1" ht="19.5" customHeight="1">
      <c r="A218" s="60" t="s">
        <v>115</v>
      </c>
      <c r="B218" s="61" t="s">
        <v>519</v>
      </c>
      <c r="C218" s="61" t="s">
        <v>636</v>
      </c>
      <c r="D218" s="142" t="s">
        <v>1154</v>
      </c>
      <c r="E218" s="143"/>
      <c r="F218" s="61" t="s">
        <v>1583</v>
      </c>
      <c r="G218" s="62">
        <v>2</v>
      </c>
      <c r="H218" s="98">
        <v>0</v>
      </c>
      <c r="I218" s="54"/>
    </row>
    <row r="219" spans="1:9" s="38" customFormat="1" ht="19.5" customHeight="1">
      <c r="A219" s="60" t="s">
        <v>116</v>
      </c>
      <c r="B219" s="61" t="s">
        <v>519</v>
      </c>
      <c r="C219" s="61" t="s">
        <v>637</v>
      </c>
      <c r="D219" s="142" t="s">
        <v>1155</v>
      </c>
      <c r="E219" s="143"/>
      <c r="F219" s="61" t="s">
        <v>1583</v>
      </c>
      <c r="G219" s="62">
        <v>6</v>
      </c>
      <c r="H219" s="98">
        <v>0</v>
      </c>
      <c r="I219" s="54"/>
    </row>
    <row r="220" spans="1:9" s="38" customFormat="1" ht="19.5" customHeight="1">
      <c r="A220" s="60" t="s">
        <v>117</v>
      </c>
      <c r="B220" s="61" t="s">
        <v>519</v>
      </c>
      <c r="C220" s="61" t="s">
        <v>638</v>
      </c>
      <c r="D220" s="142" t="s">
        <v>1156</v>
      </c>
      <c r="E220" s="143"/>
      <c r="F220" s="61" t="s">
        <v>1583</v>
      </c>
      <c r="G220" s="62">
        <v>10</v>
      </c>
      <c r="H220" s="98">
        <v>0</v>
      </c>
      <c r="I220" s="54"/>
    </row>
    <row r="221" spans="1:9" s="38" customFormat="1" ht="19.5" customHeight="1">
      <c r="A221" s="60" t="s">
        <v>118</v>
      </c>
      <c r="B221" s="61" t="s">
        <v>519</v>
      </c>
      <c r="C221" s="61" t="s">
        <v>639</v>
      </c>
      <c r="D221" s="142" t="s">
        <v>1157</v>
      </c>
      <c r="E221" s="143"/>
      <c r="F221" s="61" t="s">
        <v>1583</v>
      </c>
      <c r="G221" s="62">
        <v>1</v>
      </c>
      <c r="H221" s="98">
        <v>0</v>
      </c>
      <c r="I221" s="54"/>
    </row>
    <row r="222" spans="1:9" s="38" customFormat="1" ht="19.5" customHeight="1">
      <c r="A222" s="60" t="s">
        <v>119</v>
      </c>
      <c r="B222" s="61" t="s">
        <v>519</v>
      </c>
      <c r="C222" s="61" t="s">
        <v>640</v>
      </c>
      <c r="D222" s="142" t="s">
        <v>1158</v>
      </c>
      <c r="E222" s="143"/>
      <c r="F222" s="61" t="s">
        <v>1583</v>
      </c>
      <c r="G222" s="62">
        <v>1</v>
      </c>
      <c r="H222" s="98">
        <v>0</v>
      </c>
      <c r="I222" s="54"/>
    </row>
    <row r="223" spans="1:9" s="38" customFormat="1" ht="19.5" customHeight="1">
      <c r="A223" s="60" t="s">
        <v>120</v>
      </c>
      <c r="B223" s="61" t="s">
        <v>519</v>
      </c>
      <c r="C223" s="61" t="s">
        <v>641</v>
      </c>
      <c r="D223" s="142" t="s">
        <v>1159</v>
      </c>
      <c r="E223" s="143"/>
      <c r="F223" s="61" t="s">
        <v>1583</v>
      </c>
      <c r="G223" s="62">
        <v>22</v>
      </c>
      <c r="H223" s="98">
        <v>0</v>
      </c>
      <c r="I223" s="54"/>
    </row>
    <row r="224" spans="1:9" s="38" customFormat="1" ht="19.5" customHeight="1">
      <c r="A224" s="60" t="s">
        <v>121</v>
      </c>
      <c r="B224" s="61" t="s">
        <v>519</v>
      </c>
      <c r="C224" s="61" t="s">
        <v>642</v>
      </c>
      <c r="D224" s="142" t="s">
        <v>1160</v>
      </c>
      <c r="E224" s="143"/>
      <c r="F224" s="61" t="s">
        <v>1583</v>
      </c>
      <c r="G224" s="62">
        <v>3</v>
      </c>
      <c r="H224" s="98">
        <v>0</v>
      </c>
      <c r="I224" s="54"/>
    </row>
    <row r="225" spans="1:9" s="38" customFormat="1" ht="19.5" customHeight="1">
      <c r="A225" s="60" t="s">
        <v>122</v>
      </c>
      <c r="B225" s="61" t="s">
        <v>519</v>
      </c>
      <c r="C225" s="61" t="s">
        <v>643</v>
      </c>
      <c r="D225" s="142" t="s">
        <v>1161</v>
      </c>
      <c r="E225" s="143"/>
      <c r="F225" s="61" t="s">
        <v>1583</v>
      </c>
      <c r="G225" s="62">
        <v>1</v>
      </c>
      <c r="H225" s="98">
        <v>0</v>
      </c>
      <c r="I225" s="54"/>
    </row>
    <row r="226" spans="1:9" s="38" customFormat="1" ht="19.5" customHeight="1">
      <c r="A226" s="60" t="s">
        <v>123</v>
      </c>
      <c r="B226" s="61" t="s">
        <v>519</v>
      </c>
      <c r="C226" s="61" t="s">
        <v>644</v>
      </c>
      <c r="D226" s="142" t="s">
        <v>1162</v>
      </c>
      <c r="E226" s="143"/>
      <c r="F226" s="61" t="s">
        <v>1583</v>
      </c>
      <c r="G226" s="62">
        <v>2</v>
      </c>
      <c r="H226" s="98">
        <v>0</v>
      </c>
      <c r="I226" s="54"/>
    </row>
    <row r="227" spans="1:9" s="38" customFormat="1" ht="19.5" customHeight="1">
      <c r="A227" s="60" t="s">
        <v>124</v>
      </c>
      <c r="B227" s="61" t="s">
        <v>519</v>
      </c>
      <c r="C227" s="61" t="s">
        <v>645</v>
      </c>
      <c r="D227" s="142" t="s">
        <v>1163</v>
      </c>
      <c r="E227" s="143"/>
      <c r="F227" s="61" t="s">
        <v>1583</v>
      </c>
      <c r="G227" s="62">
        <v>2</v>
      </c>
      <c r="H227" s="98">
        <v>0</v>
      </c>
      <c r="I227" s="54"/>
    </row>
    <row r="228" spans="1:9" s="38" customFormat="1" ht="19.5" customHeight="1">
      <c r="A228" s="60" t="s">
        <v>125</v>
      </c>
      <c r="B228" s="61" t="s">
        <v>519</v>
      </c>
      <c r="C228" s="61" t="s">
        <v>646</v>
      </c>
      <c r="D228" s="142" t="s">
        <v>1164</v>
      </c>
      <c r="E228" s="143"/>
      <c r="F228" s="61" t="s">
        <v>1583</v>
      </c>
      <c r="G228" s="62">
        <v>2</v>
      </c>
      <c r="H228" s="98">
        <v>0</v>
      </c>
      <c r="I228" s="54"/>
    </row>
    <row r="229" spans="1:9" s="38" customFormat="1" ht="19.5" customHeight="1">
      <c r="A229" s="60" t="s">
        <v>126</v>
      </c>
      <c r="B229" s="61" t="s">
        <v>519</v>
      </c>
      <c r="C229" s="61" t="s">
        <v>647</v>
      </c>
      <c r="D229" s="142" t="s">
        <v>1165</v>
      </c>
      <c r="E229" s="143"/>
      <c r="F229" s="61" t="s">
        <v>1583</v>
      </c>
      <c r="G229" s="62">
        <v>8</v>
      </c>
      <c r="H229" s="98">
        <v>0</v>
      </c>
      <c r="I229" s="54"/>
    </row>
    <row r="230" spans="1:9" s="38" customFormat="1" ht="19.5" customHeight="1">
      <c r="A230" s="60" t="s">
        <v>127</v>
      </c>
      <c r="B230" s="61" t="s">
        <v>519</v>
      </c>
      <c r="C230" s="61" t="s">
        <v>648</v>
      </c>
      <c r="D230" s="142" t="s">
        <v>1166</v>
      </c>
      <c r="E230" s="143"/>
      <c r="F230" s="61" t="s">
        <v>1583</v>
      </c>
      <c r="G230" s="62">
        <v>8</v>
      </c>
      <c r="H230" s="98">
        <v>0</v>
      </c>
      <c r="I230" s="54"/>
    </row>
    <row r="231" spans="1:9" s="38" customFormat="1" ht="19.5" customHeight="1">
      <c r="A231" s="60" t="s">
        <v>128</v>
      </c>
      <c r="B231" s="61" t="s">
        <v>519</v>
      </c>
      <c r="C231" s="61" t="s">
        <v>649</v>
      </c>
      <c r="D231" s="142" t="s">
        <v>1167</v>
      </c>
      <c r="E231" s="143"/>
      <c r="F231" s="61" t="s">
        <v>1583</v>
      </c>
      <c r="G231" s="62">
        <v>8</v>
      </c>
      <c r="H231" s="98">
        <v>0</v>
      </c>
      <c r="I231" s="54"/>
    </row>
    <row r="232" spans="1:9" s="38" customFormat="1" ht="19.5" customHeight="1">
      <c r="A232" s="60" t="s">
        <v>129</v>
      </c>
      <c r="B232" s="61" t="s">
        <v>519</v>
      </c>
      <c r="C232" s="61" t="s">
        <v>650</v>
      </c>
      <c r="D232" s="142" t="s">
        <v>1168</v>
      </c>
      <c r="E232" s="143"/>
      <c r="F232" s="61" t="s">
        <v>1583</v>
      </c>
      <c r="G232" s="62">
        <v>8</v>
      </c>
      <c r="H232" s="98">
        <v>0</v>
      </c>
      <c r="I232" s="54"/>
    </row>
    <row r="233" spans="1:9" s="38" customFormat="1" ht="19.5" customHeight="1">
      <c r="A233" s="60" t="s">
        <v>130</v>
      </c>
      <c r="B233" s="61" t="s">
        <v>519</v>
      </c>
      <c r="C233" s="61" t="s">
        <v>651</v>
      </c>
      <c r="D233" s="142" t="s">
        <v>1169</v>
      </c>
      <c r="E233" s="143"/>
      <c r="F233" s="61" t="s">
        <v>1586</v>
      </c>
      <c r="G233" s="62">
        <v>1.046</v>
      </c>
      <c r="H233" s="98">
        <v>0</v>
      </c>
      <c r="I233" s="54"/>
    </row>
    <row r="234" spans="1:9" s="38" customFormat="1" ht="19.5" customHeight="1">
      <c r="A234" s="97"/>
      <c r="B234" s="56" t="s">
        <v>519</v>
      </c>
      <c r="C234" s="56" t="s">
        <v>652</v>
      </c>
      <c r="D234" s="140" t="s">
        <v>1170</v>
      </c>
      <c r="E234" s="141"/>
      <c r="F234" s="56"/>
      <c r="G234" s="39"/>
      <c r="H234" s="59"/>
      <c r="I234" s="54"/>
    </row>
    <row r="235" spans="1:9" s="38" customFormat="1" ht="19.5" customHeight="1">
      <c r="A235" s="60" t="s">
        <v>131</v>
      </c>
      <c r="B235" s="61" t="s">
        <v>519</v>
      </c>
      <c r="C235" s="61" t="s">
        <v>653</v>
      </c>
      <c r="D235" s="142" t="s">
        <v>1171</v>
      </c>
      <c r="E235" s="143"/>
      <c r="F235" s="61" t="s">
        <v>1583</v>
      </c>
      <c r="G235" s="62">
        <v>2</v>
      </c>
      <c r="H235" s="98">
        <v>0</v>
      </c>
      <c r="I235" s="54"/>
    </row>
    <row r="236" spans="1:9" s="38" customFormat="1" ht="19.5" customHeight="1">
      <c r="A236" s="60" t="s">
        <v>132</v>
      </c>
      <c r="B236" s="61" t="s">
        <v>519</v>
      </c>
      <c r="C236" s="61" t="s">
        <v>654</v>
      </c>
      <c r="D236" s="142" t="s">
        <v>1172</v>
      </c>
      <c r="E236" s="143"/>
      <c r="F236" s="61" t="s">
        <v>1583</v>
      </c>
      <c r="G236" s="62">
        <v>8</v>
      </c>
      <c r="H236" s="98">
        <v>0</v>
      </c>
      <c r="I236" s="54"/>
    </row>
    <row r="237" spans="1:9" s="38" customFormat="1" ht="19.5" customHeight="1">
      <c r="A237" s="60" t="s">
        <v>133</v>
      </c>
      <c r="B237" s="61" t="s">
        <v>519</v>
      </c>
      <c r="C237" s="61" t="s">
        <v>655</v>
      </c>
      <c r="D237" s="142" t="s">
        <v>1173</v>
      </c>
      <c r="E237" s="143"/>
      <c r="F237" s="61" t="s">
        <v>1583</v>
      </c>
      <c r="G237" s="62">
        <v>8</v>
      </c>
      <c r="H237" s="98">
        <v>0</v>
      </c>
      <c r="I237" s="54"/>
    </row>
    <row r="238" spans="1:9" s="38" customFormat="1" ht="19.5" customHeight="1">
      <c r="A238" s="60" t="s">
        <v>134</v>
      </c>
      <c r="B238" s="61" t="s">
        <v>519</v>
      </c>
      <c r="C238" s="61" t="s">
        <v>656</v>
      </c>
      <c r="D238" s="142" t="s">
        <v>1174</v>
      </c>
      <c r="E238" s="143"/>
      <c r="F238" s="61" t="s">
        <v>1586</v>
      </c>
      <c r="G238" s="62">
        <v>0.268</v>
      </c>
      <c r="H238" s="98">
        <v>0</v>
      </c>
      <c r="I238" s="54"/>
    </row>
    <row r="239" spans="1:9" s="38" customFormat="1" ht="19.5" customHeight="1">
      <c r="A239" s="97"/>
      <c r="B239" s="56" t="s">
        <v>519</v>
      </c>
      <c r="C239" s="56" t="s">
        <v>657</v>
      </c>
      <c r="D239" s="140" t="s">
        <v>1175</v>
      </c>
      <c r="E239" s="141"/>
      <c r="F239" s="56"/>
      <c r="G239" s="39"/>
      <c r="H239" s="59"/>
      <c r="I239" s="54"/>
    </row>
    <row r="240" spans="1:9" s="38" customFormat="1" ht="19.5" customHeight="1">
      <c r="A240" s="60" t="s">
        <v>135</v>
      </c>
      <c r="B240" s="61" t="s">
        <v>519</v>
      </c>
      <c r="C240" s="61" t="s">
        <v>658</v>
      </c>
      <c r="D240" s="142" t="s">
        <v>1176</v>
      </c>
      <c r="E240" s="143"/>
      <c r="F240" s="61" t="s">
        <v>1583</v>
      </c>
      <c r="G240" s="62">
        <v>6</v>
      </c>
      <c r="H240" s="98">
        <v>0</v>
      </c>
      <c r="I240" s="54"/>
    </row>
    <row r="241" spans="1:9" s="38" customFormat="1" ht="19.5" customHeight="1">
      <c r="A241" s="60" t="s">
        <v>136</v>
      </c>
      <c r="B241" s="61" t="s">
        <v>519</v>
      </c>
      <c r="C241" s="61" t="s">
        <v>658</v>
      </c>
      <c r="D241" s="142" t="s">
        <v>1177</v>
      </c>
      <c r="E241" s="143"/>
      <c r="F241" s="61" t="s">
        <v>1583</v>
      </c>
      <c r="G241" s="62">
        <v>6</v>
      </c>
      <c r="H241" s="98">
        <v>0</v>
      </c>
      <c r="I241" s="54"/>
    </row>
    <row r="242" spans="1:9" s="38" customFormat="1" ht="19.5" customHeight="1">
      <c r="A242" s="60" t="s">
        <v>137</v>
      </c>
      <c r="B242" s="61" t="s">
        <v>519</v>
      </c>
      <c r="C242" s="61" t="s">
        <v>659</v>
      </c>
      <c r="D242" s="142" t="s">
        <v>1178</v>
      </c>
      <c r="E242" s="143"/>
      <c r="F242" s="61" t="s">
        <v>1584</v>
      </c>
      <c r="G242" s="62">
        <v>2.5</v>
      </c>
      <c r="H242" s="98">
        <v>0</v>
      </c>
      <c r="I242" s="54"/>
    </row>
    <row r="243" spans="1:9" s="38" customFormat="1" ht="19.5" customHeight="1">
      <c r="A243" s="60" t="s">
        <v>138</v>
      </c>
      <c r="B243" s="61" t="s">
        <v>519</v>
      </c>
      <c r="C243" s="61" t="s">
        <v>660</v>
      </c>
      <c r="D243" s="142" t="s">
        <v>1179</v>
      </c>
      <c r="E243" s="143"/>
      <c r="F243" s="61" t="s">
        <v>1584</v>
      </c>
      <c r="G243" s="62">
        <v>0.5</v>
      </c>
      <c r="H243" s="98">
        <v>0</v>
      </c>
      <c r="I243" s="54"/>
    </row>
    <row r="244" spans="1:9" s="38" customFormat="1" ht="19.5" customHeight="1">
      <c r="A244" s="60" t="s">
        <v>139</v>
      </c>
      <c r="B244" s="61" t="s">
        <v>519</v>
      </c>
      <c r="C244" s="61" t="s">
        <v>661</v>
      </c>
      <c r="D244" s="142" t="s">
        <v>1180</v>
      </c>
      <c r="E244" s="143"/>
      <c r="F244" s="61" t="s">
        <v>1584</v>
      </c>
      <c r="G244" s="62">
        <v>4</v>
      </c>
      <c r="H244" s="98">
        <v>0</v>
      </c>
      <c r="I244" s="54"/>
    </row>
    <row r="245" spans="1:9" s="38" customFormat="1" ht="19.5" customHeight="1">
      <c r="A245" s="60" t="s">
        <v>140</v>
      </c>
      <c r="B245" s="61" t="s">
        <v>519</v>
      </c>
      <c r="C245" s="61" t="s">
        <v>661</v>
      </c>
      <c r="D245" s="142" t="s">
        <v>1181</v>
      </c>
      <c r="E245" s="143"/>
      <c r="F245" s="61" t="s">
        <v>1584</v>
      </c>
      <c r="G245" s="62">
        <v>3</v>
      </c>
      <c r="H245" s="98">
        <v>0</v>
      </c>
      <c r="I245" s="54"/>
    </row>
    <row r="246" spans="1:9" s="38" customFormat="1" ht="19.5" customHeight="1">
      <c r="A246" s="60" t="s">
        <v>141</v>
      </c>
      <c r="B246" s="61" t="s">
        <v>519</v>
      </c>
      <c r="C246" s="61" t="s">
        <v>662</v>
      </c>
      <c r="D246" s="142" t="s">
        <v>1182</v>
      </c>
      <c r="E246" s="143"/>
      <c r="F246" s="61" t="s">
        <v>1583</v>
      </c>
      <c r="G246" s="62">
        <v>1</v>
      </c>
      <c r="H246" s="98">
        <v>0</v>
      </c>
      <c r="I246" s="54"/>
    </row>
    <row r="247" spans="1:9" s="38" customFormat="1" ht="19.5" customHeight="1">
      <c r="A247" s="60" t="s">
        <v>142</v>
      </c>
      <c r="B247" s="61" t="s">
        <v>519</v>
      </c>
      <c r="C247" s="61" t="s">
        <v>663</v>
      </c>
      <c r="D247" s="142" t="s">
        <v>1183</v>
      </c>
      <c r="E247" s="143"/>
      <c r="F247" s="61"/>
      <c r="G247" s="62">
        <v>1</v>
      </c>
      <c r="H247" s="98">
        <v>0</v>
      </c>
      <c r="I247" s="54"/>
    </row>
    <row r="248" spans="1:9" s="38" customFormat="1" ht="19.5" customHeight="1">
      <c r="A248" s="60" t="s">
        <v>143</v>
      </c>
      <c r="B248" s="61" t="s">
        <v>519</v>
      </c>
      <c r="C248" s="61" t="s">
        <v>664</v>
      </c>
      <c r="D248" s="142" t="s">
        <v>1184</v>
      </c>
      <c r="E248" s="143"/>
      <c r="F248" s="61" t="s">
        <v>1584</v>
      </c>
      <c r="G248" s="62">
        <v>5</v>
      </c>
      <c r="H248" s="98">
        <v>0</v>
      </c>
      <c r="I248" s="54"/>
    </row>
    <row r="249" spans="1:9" s="38" customFormat="1" ht="19.5" customHeight="1">
      <c r="A249" s="97"/>
      <c r="B249" s="56" t="s">
        <v>519</v>
      </c>
      <c r="C249" s="56" t="s">
        <v>665</v>
      </c>
      <c r="D249" s="140" t="s">
        <v>1185</v>
      </c>
      <c r="E249" s="141"/>
      <c r="F249" s="56"/>
      <c r="G249" s="39"/>
      <c r="H249" s="59"/>
      <c r="I249" s="54"/>
    </row>
    <row r="250" spans="1:9" s="38" customFormat="1" ht="19.5" customHeight="1">
      <c r="A250" s="60" t="s">
        <v>144</v>
      </c>
      <c r="B250" s="61" t="s">
        <v>519</v>
      </c>
      <c r="C250" s="61" t="s">
        <v>666</v>
      </c>
      <c r="D250" s="142" t="s">
        <v>1186</v>
      </c>
      <c r="E250" s="143"/>
      <c r="F250" s="61" t="s">
        <v>1584</v>
      </c>
      <c r="G250" s="62">
        <v>28</v>
      </c>
      <c r="H250" s="98">
        <v>0</v>
      </c>
      <c r="I250" s="54"/>
    </row>
    <row r="251" spans="1:9" s="38" customFormat="1" ht="19.5" customHeight="1">
      <c r="A251" s="60" t="s">
        <v>145</v>
      </c>
      <c r="B251" s="61" t="s">
        <v>519</v>
      </c>
      <c r="C251" s="61" t="s">
        <v>667</v>
      </c>
      <c r="D251" s="142" t="s">
        <v>1187</v>
      </c>
      <c r="E251" s="143"/>
      <c r="F251" s="61" t="s">
        <v>1584</v>
      </c>
      <c r="G251" s="62">
        <v>28</v>
      </c>
      <c r="H251" s="98">
        <v>0</v>
      </c>
      <c r="I251" s="54"/>
    </row>
    <row r="252" spans="1:9" s="38" customFormat="1" ht="19.5" customHeight="1">
      <c r="A252" s="60" t="s">
        <v>146</v>
      </c>
      <c r="B252" s="61" t="s">
        <v>519</v>
      </c>
      <c r="C252" s="61" t="s">
        <v>668</v>
      </c>
      <c r="D252" s="142" t="s">
        <v>2049</v>
      </c>
      <c r="E252" s="143"/>
      <c r="F252" s="61" t="s">
        <v>1583</v>
      </c>
      <c r="G252" s="62">
        <v>1</v>
      </c>
      <c r="H252" s="98">
        <v>0</v>
      </c>
      <c r="I252" s="54"/>
    </row>
    <row r="253" spans="1:9" s="38" customFormat="1" ht="19.5" customHeight="1">
      <c r="A253" s="60" t="s">
        <v>147</v>
      </c>
      <c r="B253" s="61" t="s">
        <v>519</v>
      </c>
      <c r="C253" s="61" t="s">
        <v>669</v>
      </c>
      <c r="D253" s="142" t="s">
        <v>1188</v>
      </c>
      <c r="E253" s="143"/>
      <c r="F253" s="61" t="s">
        <v>1584</v>
      </c>
      <c r="G253" s="62">
        <v>28</v>
      </c>
      <c r="H253" s="98">
        <v>0</v>
      </c>
      <c r="I253" s="54"/>
    </row>
    <row r="254" spans="1:9" s="38" customFormat="1" ht="19.5" customHeight="1">
      <c r="A254" s="60" t="s">
        <v>148</v>
      </c>
      <c r="B254" s="61" t="s">
        <v>519</v>
      </c>
      <c r="C254" s="61" t="s">
        <v>670</v>
      </c>
      <c r="D254" s="142" t="s">
        <v>1189</v>
      </c>
      <c r="E254" s="143"/>
      <c r="F254" s="61" t="s">
        <v>1587</v>
      </c>
      <c r="G254" s="62">
        <v>2</v>
      </c>
      <c r="H254" s="98">
        <v>0</v>
      </c>
      <c r="I254" s="54"/>
    </row>
    <row r="255" spans="1:9" s="38" customFormat="1" ht="19.5" customHeight="1">
      <c r="A255" s="60" t="s">
        <v>149</v>
      </c>
      <c r="B255" s="61" t="s">
        <v>519</v>
      </c>
      <c r="C255" s="61" t="s">
        <v>671</v>
      </c>
      <c r="D255" s="142" t="s">
        <v>1190</v>
      </c>
      <c r="E255" s="143"/>
      <c r="F255" s="61" t="s">
        <v>1586</v>
      </c>
      <c r="G255" s="62">
        <v>0.014</v>
      </c>
      <c r="H255" s="98">
        <v>0</v>
      </c>
      <c r="I255" s="54"/>
    </row>
    <row r="256" spans="1:9" s="38" customFormat="1" ht="19.5" customHeight="1">
      <c r="A256" s="97"/>
      <c r="B256" s="56" t="s">
        <v>519</v>
      </c>
      <c r="C256" s="56" t="s">
        <v>672</v>
      </c>
      <c r="D256" s="140" t="s">
        <v>1191</v>
      </c>
      <c r="E256" s="141"/>
      <c r="F256" s="56"/>
      <c r="G256" s="39"/>
      <c r="H256" s="59"/>
      <c r="I256" s="54"/>
    </row>
    <row r="257" spans="1:9" s="38" customFormat="1" ht="19.5" customHeight="1">
      <c r="A257" s="60" t="s">
        <v>150</v>
      </c>
      <c r="B257" s="61" t="s">
        <v>519</v>
      </c>
      <c r="C257" s="61" t="s">
        <v>673</v>
      </c>
      <c r="D257" s="142" t="s">
        <v>1192</v>
      </c>
      <c r="E257" s="143"/>
      <c r="F257" s="61" t="s">
        <v>1582</v>
      </c>
      <c r="G257" s="62">
        <v>4.8</v>
      </c>
      <c r="H257" s="98">
        <v>0</v>
      </c>
      <c r="I257" s="54"/>
    </row>
    <row r="258" spans="1:9" s="38" customFormat="1" ht="19.5" customHeight="1">
      <c r="A258" s="60" t="s">
        <v>151</v>
      </c>
      <c r="B258" s="61" t="s">
        <v>519</v>
      </c>
      <c r="C258" s="61" t="s">
        <v>674</v>
      </c>
      <c r="D258" s="142" t="s">
        <v>1193</v>
      </c>
      <c r="E258" s="143"/>
      <c r="F258" s="61" t="s">
        <v>1583</v>
      </c>
      <c r="G258" s="62">
        <v>1</v>
      </c>
      <c r="H258" s="98">
        <v>0</v>
      </c>
      <c r="I258" s="54"/>
    </row>
    <row r="259" spans="1:9" s="38" customFormat="1" ht="19.5" customHeight="1">
      <c r="A259" s="60" t="s">
        <v>152</v>
      </c>
      <c r="B259" s="61" t="s">
        <v>519</v>
      </c>
      <c r="C259" s="61" t="s">
        <v>675</v>
      </c>
      <c r="D259" s="142" t="s">
        <v>1194</v>
      </c>
      <c r="E259" s="143"/>
      <c r="F259" s="61" t="s">
        <v>1583</v>
      </c>
      <c r="G259" s="62">
        <v>1</v>
      </c>
      <c r="H259" s="98">
        <v>0</v>
      </c>
      <c r="I259" s="54"/>
    </row>
    <row r="260" spans="1:9" s="38" customFormat="1" ht="19.5" customHeight="1">
      <c r="A260" s="60" t="s">
        <v>153</v>
      </c>
      <c r="B260" s="61" t="s">
        <v>519</v>
      </c>
      <c r="C260" s="61" t="s">
        <v>676</v>
      </c>
      <c r="D260" s="142" t="s">
        <v>1195</v>
      </c>
      <c r="E260" s="143"/>
      <c r="F260" s="61" t="s">
        <v>1583</v>
      </c>
      <c r="G260" s="62">
        <v>1</v>
      </c>
      <c r="H260" s="98">
        <v>0</v>
      </c>
      <c r="I260" s="54"/>
    </row>
    <row r="261" spans="1:9" s="38" customFormat="1" ht="19.5" customHeight="1">
      <c r="A261" s="60" t="s">
        <v>154</v>
      </c>
      <c r="B261" s="61" t="s">
        <v>519</v>
      </c>
      <c r="C261" s="61" t="s">
        <v>677</v>
      </c>
      <c r="D261" s="142" t="s">
        <v>1196</v>
      </c>
      <c r="E261" s="143"/>
      <c r="F261" s="61" t="s">
        <v>1583</v>
      </c>
      <c r="G261" s="62">
        <v>1</v>
      </c>
      <c r="H261" s="98">
        <v>0</v>
      </c>
      <c r="I261" s="54"/>
    </row>
    <row r="262" spans="1:9" s="38" customFormat="1" ht="19.5" customHeight="1">
      <c r="A262" s="60" t="s">
        <v>155</v>
      </c>
      <c r="B262" s="61" t="s">
        <v>519</v>
      </c>
      <c r="C262" s="61" t="s">
        <v>678</v>
      </c>
      <c r="D262" s="142" t="s">
        <v>1197</v>
      </c>
      <c r="E262" s="143"/>
      <c r="F262" s="61" t="s">
        <v>1583</v>
      </c>
      <c r="G262" s="62">
        <v>4</v>
      </c>
      <c r="H262" s="98">
        <v>0</v>
      </c>
      <c r="I262" s="54"/>
    </row>
    <row r="263" spans="1:9" s="38" customFormat="1" ht="19.5" customHeight="1">
      <c r="A263" s="60" t="s">
        <v>156</v>
      </c>
      <c r="B263" s="61" t="s">
        <v>519</v>
      </c>
      <c r="C263" s="61" t="s">
        <v>679</v>
      </c>
      <c r="D263" s="142" t="s">
        <v>1198</v>
      </c>
      <c r="E263" s="143"/>
      <c r="F263" s="61" t="s">
        <v>1583</v>
      </c>
      <c r="G263" s="62">
        <v>4</v>
      </c>
      <c r="H263" s="98">
        <v>0</v>
      </c>
      <c r="I263" s="54"/>
    </row>
    <row r="264" spans="1:9" s="38" customFormat="1" ht="19.5" customHeight="1">
      <c r="A264" s="60" t="s">
        <v>157</v>
      </c>
      <c r="B264" s="61" t="s">
        <v>519</v>
      </c>
      <c r="C264" s="61" t="s">
        <v>680</v>
      </c>
      <c r="D264" s="142" t="s">
        <v>1199</v>
      </c>
      <c r="E264" s="143"/>
      <c r="F264" s="61" t="s">
        <v>1586</v>
      </c>
      <c r="G264" s="62">
        <v>0.558</v>
      </c>
      <c r="H264" s="98">
        <v>0</v>
      </c>
      <c r="I264" s="54"/>
    </row>
    <row r="265" spans="1:9" s="38" customFormat="1" ht="19.5" customHeight="1">
      <c r="A265" s="97"/>
      <c r="B265" s="56" t="s">
        <v>519</v>
      </c>
      <c r="C265" s="56" t="s">
        <v>681</v>
      </c>
      <c r="D265" s="140" t="s">
        <v>1200</v>
      </c>
      <c r="E265" s="141"/>
      <c r="F265" s="56"/>
      <c r="G265" s="39"/>
      <c r="H265" s="59"/>
      <c r="I265" s="54"/>
    </row>
    <row r="266" spans="1:9" s="38" customFormat="1" ht="19.5" customHeight="1">
      <c r="A266" s="60" t="s">
        <v>158</v>
      </c>
      <c r="B266" s="61" t="s">
        <v>519</v>
      </c>
      <c r="C266" s="61" t="s">
        <v>682</v>
      </c>
      <c r="D266" s="142" t="s">
        <v>1201</v>
      </c>
      <c r="E266" s="143"/>
      <c r="F266" s="61" t="s">
        <v>1582</v>
      </c>
      <c r="G266" s="62">
        <v>1.44</v>
      </c>
      <c r="H266" s="98">
        <v>0</v>
      </c>
      <c r="I266" s="54"/>
    </row>
    <row r="267" spans="1:9" s="38" customFormat="1" ht="19.5" customHeight="1">
      <c r="A267" s="54"/>
      <c r="D267" s="99" t="s">
        <v>1796</v>
      </c>
      <c r="E267" s="169"/>
      <c r="F267" s="170"/>
      <c r="G267" s="100">
        <v>1.44</v>
      </c>
      <c r="H267" s="101"/>
      <c r="I267" s="54"/>
    </row>
    <row r="268" spans="1:9" s="38" customFormat="1" ht="19.5" customHeight="1">
      <c r="A268" s="60" t="s">
        <v>159</v>
      </c>
      <c r="B268" s="61" t="s">
        <v>519</v>
      </c>
      <c r="C268" s="61" t="s">
        <v>683</v>
      </c>
      <c r="D268" s="142" t="s">
        <v>1202</v>
      </c>
      <c r="E268" s="143"/>
      <c r="F268" s="61" t="s">
        <v>1582</v>
      </c>
      <c r="G268" s="62">
        <v>25.288</v>
      </c>
      <c r="H268" s="98">
        <v>0</v>
      </c>
      <c r="I268" s="54"/>
    </row>
    <row r="269" spans="1:9" s="38" customFormat="1" ht="19.5" customHeight="1">
      <c r="A269" s="54"/>
      <c r="D269" s="99" t="s">
        <v>1797</v>
      </c>
      <c r="E269" s="169"/>
      <c r="F269" s="170"/>
      <c r="G269" s="100">
        <v>12.644</v>
      </c>
      <c r="H269" s="101"/>
      <c r="I269" s="54"/>
    </row>
    <row r="270" spans="1:9" s="38" customFormat="1" ht="19.5" customHeight="1">
      <c r="A270" s="60"/>
      <c r="B270" s="61"/>
      <c r="C270" s="61"/>
      <c r="D270" s="99" t="s">
        <v>1797</v>
      </c>
      <c r="E270" s="169"/>
      <c r="F270" s="169"/>
      <c r="G270" s="100">
        <v>12.644</v>
      </c>
      <c r="H270" s="63"/>
      <c r="I270" s="54"/>
    </row>
    <row r="271" spans="1:9" s="38" customFormat="1" ht="19.5" customHeight="1">
      <c r="A271" s="60" t="s">
        <v>160</v>
      </c>
      <c r="B271" s="61" t="s">
        <v>519</v>
      </c>
      <c r="C271" s="61" t="s">
        <v>684</v>
      </c>
      <c r="D271" s="142" t="s">
        <v>1203</v>
      </c>
      <c r="E271" s="143"/>
      <c r="F271" s="61" t="s">
        <v>1582</v>
      </c>
      <c r="G271" s="62">
        <v>4.64</v>
      </c>
      <c r="H271" s="98">
        <v>0</v>
      </c>
      <c r="I271" s="54"/>
    </row>
    <row r="272" spans="1:9" s="38" customFormat="1" ht="19.5" customHeight="1">
      <c r="A272" s="60" t="s">
        <v>161</v>
      </c>
      <c r="B272" s="61" t="s">
        <v>519</v>
      </c>
      <c r="C272" s="61" t="s">
        <v>685</v>
      </c>
      <c r="D272" s="142" t="s">
        <v>1204</v>
      </c>
      <c r="E272" s="143"/>
      <c r="F272" s="61" t="s">
        <v>1584</v>
      </c>
      <c r="G272" s="62">
        <v>8.8</v>
      </c>
      <c r="H272" s="98">
        <v>0</v>
      </c>
      <c r="I272" s="54"/>
    </row>
    <row r="273" spans="1:9" s="38" customFormat="1" ht="19.5" customHeight="1">
      <c r="A273" s="54"/>
      <c r="D273" s="99" t="s">
        <v>1798</v>
      </c>
      <c r="E273" s="169"/>
      <c r="F273" s="170"/>
      <c r="G273" s="100">
        <v>8.8</v>
      </c>
      <c r="H273" s="101"/>
      <c r="I273" s="54"/>
    </row>
    <row r="274" spans="1:9" s="38" customFormat="1" ht="19.5" customHeight="1">
      <c r="A274" s="60" t="s">
        <v>162</v>
      </c>
      <c r="B274" s="61" t="s">
        <v>519</v>
      </c>
      <c r="C274" s="61" t="s">
        <v>686</v>
      </c>
      <c r="D274" s="142" t="s">
        <v>1205</v>
      </c>
      <c r="E274" s="143"/>
      <c r="F274" s="61" t="s">
        <v>1582</v>
      </c>
      <c r="G274" s="62">
        <v>4.96</v>
      </c>
      <c r="H274" s="98">
        <v>0</v>
      </c>
      <c r="I274" s="54"/>
    </row>
    <row r="275" spans="1:9" s="38" customFormat="1" ht="19.5" customHeight="1">
      <c r="A275" s="54"/>
      <c r="D275" s="99" t="s">
        <v>1799</v>
      </c>
      <c r="E275" s="169"/>
      <c r="F275" s="170"/>
      <c r="G275" s="100">
        <v>4.96</v>
      </c>
      <c r="H275" s="101"/>
      <c r="I275" s="54"/>
    </row>
    <row r="276" spans="1:9" s="38" customFormat="1" ht="19.5" customHeight="1">
      <c r="A276" s="60" t="s">
        <v>163</v>
      </c>
      <c r="B276" s="61" t="s">
        <v>519</v>
      </c>
      <c r="C276" s="61" t="s">
        <v>687</v>
      </c>
      <c r="D276" s="142" t="s">
        <v>1206</v>
      </c>
      <c r="E276" s="143"/>
      <c r="F276" s="61" t="s">
        <v>1582</v>
      </c>
      <c r="G276" s="62">
        <v>55.13</v>
      </c>
      <c r="H276" s="98">
        <v>0</v>
      </c>
      <c r="I276" s="54"/>
    </row>
    <row r="277" spans="1:9" s="38" customFormat="1" ht="19.5" customHeight="1">
      <c r="A277" s="54"/>
      <c r="D277" s="99" t="s">
        <v>1800</v>
      </c>
      <c r="E277" s="169"/>
      <c r="F277" s="170"/>
      <c r="G277" s="100">
        <v>6.21</v>
      </c>
      <c r="H277" s="101"/>
      <c r="I277" s="54"/>
    </row>
    <row r="278" spans="1:9" s="38" customFormat="1" ht="19.5" customHeight="1">
      <c r="A278" s="60"/>
      <c r="B278" s="61"/>
      <c r="C278" s="61"/>
      <c r="D278" s="99" t="s">
        <v>1757</v>
      </c>
      <c r="E278" s="169"/>
      <c r="F278" s="169"/>
      <c r="G278" s="100">
        <v>24.46</v>
      </c>
      <c r="H278" s="63"/>
      <c r="I278" s="54"/>
    </row>
    <row r="279" spans="1:9" s="38" customFormat="1" ht="19.5" customHeight="1">
      <c r="A279" s="60"/>
      <c r="B279" s="61"/>
      <c r="C279" s="61"/>
      <c r="D279" s="99" t="s">
        <v>1757</v>
      </c>
      <c r="E279" s="169"/>
      <c r="F279" s="169"/>
      <c r="G279" s="100">
        <v>24.46</v>
      </c>
      <c r="H279" s="63"/>
      <c r="I279" s="54"/>
    </row>
    <row r="280" spans="1:9" s="38" customFormat="1" ht="19.5" customHeight="1">
      <c r="A280" s="60" t="s">
        <v>164</v>
      </c>
      <c r="B280" s="61" t="s">
        <v>519</v>
      </c>
      <c r="C280" s="61" t="s">
        <v>688</v>
      </c>
      <c r="D280" s="142" t="s">
        <v>1207</v>
      </c>
      <c r="E280" s="143"/>
      <c r="F280" s="61" t="s">
        <v>1584</v>
      </c>
      <c r="G280" s="62">
        <v>48.4658</v>
      </c>
      <c r="H280" s="98">
        <v>0</v>
      </c>
      <c r="I280" s="54"/>
    </row>
    <row r="281" spans="1:9" s="38" customFormat="1" ht="19.5" customHeight="1">
      <c r="A281" s="54"/>
      <c r="D281" s="99" t="s">
        <v>1801</v>
      </c>
      <c r="E281" s="169"/>
      <c r="F281" s="170"/>
      <c r="G281" s="100">
        <v>5.325</v>
      </c>
      <c r="H281" s="101"/>
      <c r="I281" s="54"/>
    </row>
    <row r="282" spans="1:9" s="38" customFormat="1" ht="19.5" customHeight="1">
      <c r="A282" s="60"/>
      <c r="B282" s="61"/>
      <c r="C282" s="61"/>
      <c r="D282" s="99" t="s">
        <v>1802</v>
      </c>
      <c r="E282" s="169"/>
      <c r="F282" s="169"/>
      <c r="G282" s="100">
        <v>21.5704</v>
      </c>
      <c r="H282" s="63"/>
      <c r="I282" s="54"/>
    </row>
    <row r="283" spans="1:9" s="38" customFormat="1" ht="19.5" customHeight="1">
      <c r="A283" s="60"/>
      <c r="B283" s="61"/>
      <c r="C283" s="61"/>
      <c r="D283" s="99" t="s">
        <v>1802</v>
      </c>
      <c r="E283" s="169"/>
      <c r="F283" s="169"/>
      <c r="G283" s="100">
        <v>21.5704</v>
      </c>
      <c r="H283" s="63"/>
      <c r="I283" s="54"/>
    </row>
    <row r="284" spans="1:9" s="38" customFormat="1" ht="19.5" customHeight="1">
      <c r="A284" s="60" t="s">
        <v>165</v>
      </c>
      <c r="B284" s="61" t="s">
        <v>519</v>
      </c>
      <c r="C284" s="61" t="s">
        <v>689</v>
      </c>
      <c r="D284" s="142" t="s">
        <v>1208</v>
      </c>
      <c r="E284" s="143"/>
      <c r="F284" s="61" t="s">
        <v>1582</v>
      </c>
      <c r="G284" s="62">
        <v>8.64</v>
      </c>
      <c r="H284" s="98">
        <v>0</v>
      </c>
      <c r="I284" s="54"/>
    </row>
    <row r="285" spans="1:9" s="38" customFormat="1" ht="19.5" customHeight="1">
      <c r="A285" s="54"/>
      <c r="D285" s="99" t="s">
        <v>1803</v>
      </c>
      <c r="E285" s="169"/>
      <c r="F285" s="170"/>
      <c r="G285" s="100">
        <v>8.64</v>
      </c>
      <c r="H285" s="101"/>
      <c r="I285" s="54"/>
    </row>
    <row r="286" spans="1:9" s="38" customFormat="1" ht="19.5" customHeight="1">
      <c r="A286" s="60" t="s">
        <v>166</v>
      </c>
      <c r="B286" s="61" t="s">
        <v>519</v>
      </c>
      <c r="C286" s="61" t="s">
        <v>690</v>
      </c>
      <c r="D286" s="142" t="s">
        <v>1209</v>
      </c>
      <c r="E286" s="143"/>
      <c r="F286" s="61" t="s">
        <v>1584</v>
      </c>
      <c r="G286" s="62">
        <v>3.2</v>
      </c>
      <c r="H286" s="98">
        <v>0</v>
      </c>
      <c r="I286" s="54"/>
    </row>
    <row r="287" spans="1:9" s="38" customFormat="1" ht="19.5" customHeight="1">
      <c r="A287" s="60" t="s">
        <v>167</v>
      </c>
      <c r="B287" s="61" t="s">
        <v>519</v>
      </c>
      <c r="C287" s="61" t="s">
        <v>691</v>
      </c>
      <c r="D287" s="142" t="s">
        <v>1210</v>
      </c>
      <c r="E287" s="143"/>
      <c r="F287" s="61" t="s">
        <v>1582</v>
      </c>
      <c r="G287" s="62">
        <v>66.06</v>
      </c>
      <c r="H287" s="98">
        <v>0</v>
      </c>
      <c r="I287" s="54"/>
    </row>
    <row r="288" spans="1:9" s="38" customFormat="1" ht="19.5" customHeight="1">
      <c r="A288" s="54"/>
      <c r="D288" s="99" t="s">
        <v>1803</v>
      </c>
      <c r="E288" s="169"/>
      <c r="F288" s="170"/>
      <c r="G288" s="100">
        <v>8.64</v>
      </c>
      <c r="H288" s="101"/>
      <c r="I288" s="54"/>
    </row>
    <row r="289" spans="1:9" s="38" customFormat="1" ht="19.5" customHeight="1">
      <c r="A289" s="60"/>
      <c r="B289" s="61"/>
      <c r="C289" s="61"/>
      <c r="D289" s="99" t="s">
        <v>1804</v>
      </c>
      <c r="E289" s="169"/>
      <c r="F289" s="169"/>
      <c r="G289" s="100">
        <v>32.96</v>
      </c>
      <c r="H289" s="63"/>
      <c r="I289" s="54"/>
    </row>
    <row r="290" spans="1:9" s="38" customFormat="1" ht="19.5" customHeight="1">
      <c r="A290" s="60"/>
      <c r="B290" s="61"/>
      <c r="C290" s="61"/>
      <c r="D290" s="99" t="s">
        <v>1757</v>
      </c>
      <c r="E290" s="169"/>
      <c r="F290" s="169"/>
      <c r="G290" s="100">
        <v>24.46</v>
      </c>
      <c r="H290" s="63"/>
      <c r="I290" s="54"/>
    </row>
    <row r="291" spans="1:9" s="38" customFormat="1" ht="19.5" customHeight="1">
      <c r="A291" s="60" t="s">
        <v>168</v>
      </c>
      <c r="B291" s="61" t="s">
        <v>519</v>
      </c>
      <c r="C291" s="61" t="s">
        <v>688</v>
      </c>
      <c r="D291" s="142" t="s">
        <v>1207</v>
      </c>
      <c r="E291" s="143"/>
      <c r="F291" s="61" t="s">
        <v>1584</v>
      </c>
      <c r="G291" s="62">
        <v>8.1</v>
      </c>
      <c r="H291" s="98">
        <v>0</v>
      </c>
      <c r="I291" s="54"/>
    </row>
    <row r="292" spans="1:9" s="38" customFormat="1" ht="19.5" customHeight="1">
      <c r="A292" s="54"/>
      <c r="D292" s="99" t="s">
        <v>1805</v>
      </c>
      <c r="E292" s="169"/>
      <c r="F292" s="170"/>
      <c r="G292" s="100">
        <v>8.1</v>
      </c>
      <c r="H292" s="101"/>
      <c r="I292" s="54"/>
    </row>
    <row r="293" spans="1:9" s="38" customFormat="1" ht="19.5" customHeight="1">
      <c r="A293" s="60" t="s">
        <v>169</v>
      </c>
      <c r="B293" s="61" t="s">
        <v>519</v>
      </c>
      <c r="C293" s="61" t="s">
        <v>692</v>
      </c>
      <c r="D293" s="142" t="s">
        <v>1211</v>
      </c>
      <c r="E293" s="143"/>
      <c r="F293" s="61" t="s">
        <v>1586</v>
      </c>
      <c r="G293" s="62">
        <v>2.441</v>
      </c>
      <c r="H293" s="98">
        <v>0</v>
      </c>
      <c r="I293" s="54"/>
    </row>
    <row r="294" spans="1:9" s="38" customFormat="1" ht="19.5" customHeight="1">
      <c r="A294" s="97"/>
      <c r="B294" s="56" t="s">
        <v>519</v>
      </c>
      <c r="C294" s="56" t="s">
        <v>693</v>
      </c>
      <c r="D294" s="140" t="s">
        <v>1212</v>
      </c>
      <c r="E294" s="141"/>
      <c r="F294" s="56"/>
      <c r="G294" s="39"/>
      <c r="H294" s="59"/>
      <c r="I294" s="54"/>
    </row>
    <row r="295" spans="1:9" s="38" customFormat="1" ht="19.5" customHeight="1">
      <c r="A295" s="60" t="s">
        <v>170</v>
      </c>
      <c r="B295" s="61" t="s">
        <v>519</v>
      </c>
      <c r="C295" s="61" t="s">
        <v>694</v>
      </c>
      <c r="D295" s="142" t="s">
        <v>1213</v>
      </c>
      <c r="E295" s="143"/>
      <c r="F295" s="61" t="s">
        <v>1582</v>
      </c>
      <c r="G295" s="62">
        <v>43.8</v>
      </c>
      <c r="H295" s="98">
        <v>0</v>
      </c>
      <c r="I295" s="54"/>
    </row>
    <row r="296" spans="1:9" s="38" customFormat="1" ht="19.5" customHeight="1">
      <c r="A296" s="54"/>
      <c r="D296" s="99" t="s">
        <v>1806</v>
      </c>
      <c r="E296" s="169"/>
      <c r="F296" s="170"/>
      <c r="G296" s="100">
        <v>21.9</v>
      </c>
      <c r="H296" s="101"/>
      <c r="I296" s="54"/>
    </row>
    <row r="297" spans="1:9" s="38" customFormat="1" ht="19.5" customHeight="1">
      <c r="A297" s="60"/>
      <c r="B297" s="61"/>
      <c r="C297" s="61"/>
      <c r="D297" s="99" t="s">
        <v>1806</v>
      </c>
      <c r="E297" s="169"/>
      <c r="F297" s="169"/>
      <c r="G297" s="100">
        <v>21.9</v>
      </c>
      <c r="H297" s="63"/>
      <c r="I297" s="54"/>
    </row>
    <row r="298" spans="1:9" s="38" customFormat="1" ht="19.5" customHeight="1">
      <c r="A298" s="60" t="s">
        <v>171</v>
      </c>
      <c r="B298" s="61" t="s">
        <v>519</v>
      </c>
      <c r="C298" s="61" t="s">
        <v>695</v>
      </c>
      <c r="D298" s="142" t="s">
        <v>1214</v>
      </c>
      <c r="E298" s="143"/>
      <c r="F298" s="61" t="s">
        <v>1582</v>
      </c>
      <c r="G298" s="62">
        <v>4</v>
      </c>
      <c r="H298" s="98">
        <v>0</v>
      </c>
      <c r="I298" s="54"/>
    </row>
    <row r="299" spans="1:9" s="38" customFormat="1" ht="19.5" customHeight="1">
      <c r="A299" s="60" t="s">
        <v>172</v>
      </c>
      <c r="B299" s="61" t="s">
        <v>519</v>
      </c>
      <c r="C299" s="61" t="s">
        <v>696</v>
      </c>
      <c r="D299" s="142" t="s">
        <v>1215</v>
      </c>
      <c r="E299" s="143"/>
      <c r="F299" s="61" t="s">
        <v>1583</v>
      </c>
      <c r="G299" s="62">
        <v>14</v>
      </c>
      <c r="H299" s="98">
        <v>0</v>
      </c>
      <c r="I299" s="54"/>
    </row>
    <row r="300" spans="1:9" s="38" customFormat="1" ht="19.5" customHeight="1">
      <c r="A300" s="60" t="s">
        <v>173</v>
      </c>
      <c r="B300" s="61" t="s">
        <v>519</v>
      </c>
      <c r="C300" s="61" t="s">
        <v>697</v>
      </c>
      <c r="D300" s="142" t="s">
        <v>1216</v>
      </c>
      <c r="E300" s="143"/>
      <c r="F300" s="61" t="s">
        <v>1583</v>
      </c>
      <c r="G300" s="62">
        <v>2</v>
      </c>
      <c r="H300" s="98">
        <v>0</v>
      </c>
      <c r="I300" s="54"/>
    </row>
    <row r="301" spans="1:9" s="38" customFormat="1" ht="19.5" customHeight="1">
      <c r="A301" s="60" t="s">
        <v>174</v>
      </c>
      <c r="B301" s="61" t="s">
        <v>519</v>
      </c>
      <c r="C301" s="61" t="s">
        <v>698</v>
      </c>
      <c r="D301" s="142" t="s">
        <v>1217</v>
      </c>
      <c r="E301" s="143"/>
      <c r="F301" s="61" t="s">
        <v>1583</v>
      </c>
      <c r="G301" s="62">
        <v>12</v>
      </c>
      <c r="H301" s="98">
        <v>0</v>
      </c>
      <c r="I301" s="54"/>
    </row>
    <row r="302" spans="1:9" s="38" customFormat="1" ht="19.5" customHeight="1">
      <c r="A302" s="60" t="s">
        <v>175</v>
      </c>
      <c r="B302" s="61" t="s">
        <v>519</v>
      </c>
      <c r="C302" s="61" t="s">
        <v>699</v>
      </c>
      <c r="D302" s="142" t="s">
        <v>1218</v>
      </c>
      <c r="E302" s="143"/>
      <c r="F302" s="61" t="s">
        <v>1583</v>
      </c>
      <c r="G302" s="62">
        <v>3</v>
      </c>
      <c r="H302" s="98">
        <v>0</v>
      </c>
      <c r="I302" s="54"/>
    </row>
    <row r="303" spans="1:9" s="38" customFormat="1" ht="19.5" customHeight="1">
      <c r="A303" s="54"/>
      <c r="D303" s="99" t="s">
        <v>1807</v>
      </c>
      <c r="E303" s="169"/>
      <c r="F303" s="170"/>
      <c r="G303" s="100">
        <v>3</v>
      </c>
      <c r="H303" s="101"/>
      <c r="I303" s="54"/>
    </row>
    <row r="304" spans="1:9" s="38" customFormat="1" ht="19.5" customHeight="1">
      <c r="A304" s="67" t="s">
        <v>176</v>
      </c>
      <c r="B304" s="68" t="s">
        <v>519</v>
      </c>
      <c r="C304" s="68" t="s">
        <v>700</v>
      </c>
      <c r="D304" s="144" t="s">
        <v>1219</v>
      </c>
      <c r="E304" s="145"/>
      <c r="F304" s="68" t="s">
        <v>1583</v>
      </c>
      <c r="G304" s="69">
        <v>3</v>
      </c>
      <c r="H304" s="102">
        <v>0</v>
      </c>
      <c r="I304" s="54"/>
    </row>
    <row r="305" spans="1:9" s="38" customFormat="1" ht="19.5" customHeight="1">
      <c r="A305" s="60" t="s">
        <v>177</v>
      </c>
      <c r="B305" s="61" t="s">
        <v>519</v>
      </c>
      <c r="C305" s="61" t="s">
        <v>701</v>
      </c>
      <c r="D305" s="142" t="s">
        <v>1220</v>
      </c>
      <c r="E305" s="143"/>
      <c r="F305" s="61" t="s">
        <v>1583</v>
      </c>
      <c r="G305" s="62">
        <v>17</v>
      </c>
      <c r="H305" s="98">
        <v>0</v>
      </c>
      <c r="I305" s="54"/>
    </row>
    <row r="306" spans="1:9" s="38" customFormat="1" ht="19.5" customHeight="1">
      <c r="A306" s="67" t="s">
        <v>178</v>
      </c>
      <c r="B306" s="68" t="s">
        <v>519</v>
      </c>
      <c r="C306" s="68" t="s">
        <v>702</v>
      </c>
      <c r="D306" s="144" t="s">
        <v>1221</v>
      </c>
      <c r="E306" s="145"/>
      <c r="F306" s="68" t="s">
        <v>1583</v>
      </c>
      <c r="G306" s="69">
        <v>17</v>
      </c>
      <c r="H306" s="102">
        <v>0</v>
      </c>
      <c r="I306" s="54"/>
    </row>
    <row r="307" spans="1:9" s="38" customFormat="1" ht="19.5" customHeight="1">
      <c r="A307" s="60" t="s">
        <v>179</v>
      </c>
      <c r="B307" s="61" t="s">
        <v>519</v>
      </c>
      <c r="C307" s="61" t="s">
        <v>703</v>
      </c>
      <c r="D307" s="142" t="s">
        <v>1222</v>
      </c>
      <c r="E307" s="143"/>
      <c r="F307" s="61" t="s">
        <v>1583</v>
      </c>
      <c r="G307" s="62">
        <v>19</v>
      </c>
      <c r="H307" s="98">
        <v>0</v>
      </c>
      <c r="I307" s="54"/>
    </row>
    <row r="308" spans="1:9" s="38" customFormat="1" ht="19.5" customHeight="1">
      <c r="A308" s="60" t="s">
        <v>180</v>
      </c>
      <c r="B308" s="61" t="s">
        <v>519</v>
      </c>
      <c r="C308" s="61" t="s">
        <v>704</v>
      </c>
      <c r="D308" s="142" t="s">
        <v>1223</v>
      </c>
      <c r="E308" s="143"/>
      <c r="F308" s="61" t="s">
        <v>1583</v>
      </c>
      <c r="G308" s="62">
        <v>3</v>
      </c>
      <c r="H308" s="98">
        <v>0</v>
      </c>
      <c r="I308" s="54"/>
    </row>
    <row r="309" spans="1:9" s="38" customFormat="1" ht="19.5" customHeight="1">
      <c r="A309" s="60" t="s">
        <v>181</v>
      </c>
      <c r="B309" s="61" t="s">
        <v>519</v>
      </c>
      <c r="C309" s="61" t="s">
        <v>705</v>
      </c>
      <c r="D309" s="142" t="s">
        <v>1224</v>
      </c>
      <c r="E309" s="143"/>
      <c r="F309" s="61" t="s">
        <v>1586</v>
      </c>
      <c r="G309" s="62">
        <v>0.297</v>
      </c>
      <c r="H309" s="98">
        <v>0</v>
      </c>
      <c r="I309" s="54"/>
    </row>
    <row r="310" spans="1:9" s="38" customFormat="1" ht="19.5" customHeight="1">
      <c r="A310" s="97"/>
      <c r="B310" s="56" t="s">
        <v>519</v>
      </c>
      <c r="C310" s="56" t="s">
        <v>706</v>
      </c>
      <c r="D310" s="140" t="s">
        <v>1225</v>
      </c>
      <c r="E310" s="141"/>
      <c r="F310" s="56"/>
      <c r="G310" s="39"/>
      <c r="H310" s="59"/>
      <c r="I310" s="54"/>
    </row>
    <row r="311" spans="1:9" s="38" customFormat="1" ht="19.5" customHeight="1">
      <c r="A311" s="60" t="s">
        <v>182</v>
      </c>
      <c r="B311" s="61" t="s">
        <v>519</v>
      </c>
      <c r="C311" s="61" t="s">
        <v>707</v>
      </c>
      <c r="D311" s="142" t="s">
        <v>1226</v>
      </c>
      <c r="E311" s="143"/>
      <c r="F311" s="61" t="s">
        <v>1582</v>
      </c>
      <c r="G311" s="62">
        <v>13.29672</v>
      </c>
      <c r="H311" s="98">
        <v>0</v>
      </c>
      <c r="I311" s="54"/>
    </row>
    <row r="312" spans="1:9" s="38" customFormat="1" ht="19.5" customHeight="1">
      <c r="A312" s="54"/>
      <c r="D312" s="99" t="s">
        <v>1808</v>
      </c>
      <c r="E312" s="169"/>
      <c r="F312" s="170"/>
      <c r="G312" s="100">
        <v>13.29672</v>
      </c>
      <c r="H312" s="101"/>
      <c r="I312" s="54"/>
    </row>
    <row r="313" spans="1:9" s="38" customFormat="1" ht="19.5" customHeight="1">
      <c r="A313" s="60" t="s">
        <v>183</v>
      </c>
      <c r="B313" s="61" t="s">
        <v>519</v>
      </c>
      <c r="C313" s="61" t="s">
        <v>708</v>
      </c>
      <c r="D313" s="142" t="s">
        <v>1227</v>
      </c>
      <c r="E313" s="143"/>
      <c r="F313" s="61" t="s">
        <v>1582</v>
      </c>
      <c r="G313" s="62">
        <v>1.8</v>
      </c>
      <c r="H313" s="98">
        <v>0</v>
      </c>
      <c r="I313" s="54"/>
    </row>
    <row r="314" spans="1:9" s="38" customFormat="1" ht="19.5" customHeight="1">
      <c r="A314" s="54"/>
      <c r="D314" s="99" t="s">
        <v>1809</v>
      </c>
      <c r="E314" s="169"/>
      <c r="F314" s="170"/>
      <c r="G314" s="100">
        <v>1.8</v>
      </c>
      <c r="H314" s="101"/>
      <c r="I314" s="54"/>
    </row>
    <row r="315" spans="1:9" s="38" customFormat="1" ht="19.5" customHeight="1">
      <c r="A315" s="60" t="s">
        <v>184</v>
      </c>
      <c r="B315" s="61" t="s">
        <v>519</v>
      </c>
      <c r="C315" s="61" t="s">
        <v>709</v>
      </c>
      <c r="D315" s="142" t="s">
        <v>1228</v>
      </c>
      <c r="E315" s="143"/>
      <c r="F315" s="61" t="s">
        <v>1582</v>
      </c>
      <c r="G315" s="62">
        <v>1.8</v>
      </c>
      <c r="H315" s="98">
        <v>0</v>
      </c>
      <c r="I315" s="54"/>
    </row>
    <row r="316" spans="1:9" s="38" customFormat="1" ht="19.5" customHeight="1">
      <c r="A316" s="54"/>
      <c r="D316" s="99" t="s">
        <v>1809</v>
      </c>
      <c r="E316" s="169"/>
      <c r="F316" s="170"/>
      <c r="G316" s="100">
        <v>1.8</v>
      </c>
      <c r="H316" s="101"/>
      <c r="I316" s="54"/>
    </row>
    <row r="317" spans="1:9" s="38" customFormat="1" ht="19.5" customHeight="1">
      <c r="A317" s="60" t="s">
        <v>185</v>
      </c>
      <c r="B317" s="61" t="s">
        <v>519</v>
      </c>
      <c r="C317" s="61" t="s">
        <v>710</v>
      </c>
      <c r="D317" s="142" t="s">
        <v>1229</v>
      </c>
      <c r="E317" s="143"/>
      <c r="F317" s="61" t="s">
        <v>1584</v>
      </c>
      <c r="G317" s="62">
        <v>5.6</v>
      </c>
      <c r="H317" s="98">
        <v>0</v>
      </c>
      <c r="I317" s="54"/>
    </row>
    <row r="318" spans="1:9" s="38" customFormat="1" ht="19.5" customHeight="1">
      <c r="A318" s="54"/>
      <c r="D318" s="99" t="s">
        <v>1810</v>
      </c>
      <c r="E318" s="169"/>
      <c r="F318" s="170"/>
      <c r="G318" s="100">
        <v>5.6</v>
      </c>
      <c r="H318" s="101"/>
      <c r="I318" s="54"/>
    </row>
    <row r="319" spans="1:9" s="38" customFormat="1" ht="19.5" customHeight="1">
      <c r="A319" s="60" t="s">
        <v>186</v>
      </c>
      <c r="B319" s="61" t="s">
        <v>519</v>
      </c>
      <c r="C319" s="61" t="s">
        <v>711</v>
      </c>
      <c r="D319" s="142" t="s">
        <v>1230</v>
      </c>
      <c r="E319" s="143"/>
      <c r="F319" s="61" t="s">
        <v>1584</v>
      </c>
      <c r="G319" s="62">
        <v>5.6</v>
      </c>
      <c r="H319" s="98">
        <v>0</v>
      </c>
      <c r="I319" s="54"/>
    </row>
    <row r="320" spans="1:9" s="38" customFormat="1" ht="19.5" customHeight="1">
      <c r="A320" s="60" t="s">
        <v>187</v>
      </c>
      <c r="B320" s="61" t="s">
        <v>519</v>
      </c>
      <c r="C320" s="61" t="s">
        <v>712</v>
      </c>
      <c r="D320" s="142" t="s">
        <v>1231</v>
      </c>
      <c r="E320" s="143"/>
      <c r="F320" s="61" t="s">
        <v>1582</v>
      </c>
      <c r="G320" s="62">
        <v>14.85</v>
      </c>
      <c r="H320" s="98">
        <v>0</v>
      </c>
      <c r="I320" s="54"/>
    </row>
    <row r="321" spans="1:9" s="38" customFormat="1" ht="19.5" customHeight="1">
      <c r="A321" s="54"/>
      <c r="D321" s="99" t="s">
        <v>1800</v>
      </c>
      <c r="E321" s="169"/>
      <c r="F321" s="170"/>
      <c r="G321" s="100">
        <v>6.21</v>
      </c>
      <c r="H321" s="101"/>
      <c r="I321" s="54"/>
    </row>
    <row r="322" spans="1:9" s="38" customFormat="1" ht="19.5" customHeight="1">
      <c r="A322" s="60"/>
      <c r="B322" s="61"/>
      <c r="C322" s="61"/>
      <c r="D322" s="99" t="s">
        <v>1803</v>
      </c>
      <c r="E322" s="169"/>
      <c r="F322" s="169"/>
      <c r="G322" s="100">
        <v>8.64</v>
      </c>
      <c r="H322" s="63"/>
      <c r="I322" s="54"/>
    </row>
    <row r="323" spans="1:9" s="38" customFormat="1" ht="19.5" customHeight="1">
      <c r="A323" s="60" t="s">
        <v>188</v>
      </c>
      <c r="B323" s="61" t="s">
        <v>519</v>
      </c>
      <c r="C323" s="61" t="s">
        <v>713</v>
      </c>
      <c r="D323" s="142" t="s">
        <v>1232</v>
      </c>
      <c r="E323" s="143"/>
      <c r="F323" s="61" t="s">
        <v>1582</v>
      </c>
      <c r="G323" s="62">
        <v>14.85</v>
      </c>
      <c r="H323" s="98">
        <v>0</v>
      </c>
      <c r="I323" s="54"/>
    </row>
    <row r="324" spans="1:9" s="38" customFormat="1" ht="19.5" customHeight="1">
      <c r="A324" s="54"/>
      <c r="D324" s="99" t="s">
        <v>1800</v>
      </c>
      <c r="E324" s="169"/>
      <c r="F324" s="170"/>
      <c r="G324" s="100">
        <v>6.21</v>
      </c>
      <c r="H324" s="101"/>
      <c r="I324" s="54"/>
    </row>
    <row r="325" spans="1:9" s="38" customFormat="1" ht="19.5" customHeight="1">
      <c r="A325" s="60"/>
      <c r="B325" s="61"/>
      <c r="C325" s="61"/>
      <c r="D325" s="99" t="s">
        <v>1803</v>
      </c>
      <c r="E325" s="169"/>
      <c r="F325" s="169"/>
      <c r="G325" s="100">
        <v>8.64</v>
      </c>
      <c r="H325" s="63"/>
      <c r="I325" s="54"/>
    </row>
    <row r="326" spans="1:9" s="38" customFormat="1" ht="19.5" customHeight="1">
      <c r="A326" s="60" t="s">
        <v>189</v>
      </c>
      <c r="B326" s="61" t="s">
        <v>519</v>
      </c>
      <c r="C326" s="61" t="s">
        <v>714</v>
      </c>
      <c r="D326" s="142" t="s">
        <v>1233</v>
      </c>
      <c r="E326" s="143"/>
      <c r="F326" s="61" t="s">
        <v>1583</v>
      </c>
      <c r="G326" s="62">
        <v>3</v>
      </c>
      <c r="H326" s="98">
        <v>0</v>
      </c>
      <c r="I326" s="54"/>
    </row>
    <row r="327" spans="1:9" s="38" customFormat="1" ht="19.5" customHeight="1">
      <c r="A327" s="60" t="s">
        <v>190</v>
      </c>
      <c r="B327" s="61" t="s">
        <v>519</v>
      </c>
      <c r="C327" s="61" t="s">
        <v>715</v>
      </c>
      <c r="D327" s="142" t="s">
        <v>1234</v>
      </c>
      <c r="E327" s="143"/>
      <c r="F327" s="61" t="s">
        <v>1583</v>
      </c>
      <c r="G327" s="62">
        <v>3</v>
      </c>
      <c r="H327" s="98">
        <v>0</v>
      </c>
      <c r="I327" s="54"/>
    </row>
    <row r="328" spans="1:9" s="38" customFormat="1" ht="19.5" customHeight="1">
      <c r="A328" s="60" t="s">
        <v>191</v>
      </c>
      <c r="B328" s="61" t="s">
        <v>519</v>
      </c>
      <c r="C328" s="61" t="s">
        <v>716</v>
      </c>
      <c r="D328" s="142" t="s">
        <v>1235</v>
      </c>
      <c r="E328" s="143"/>
      <c r="F328" s="61" t="s">
        <v>1583</v>
      </c>
      <c r="G328" s="62">
        <v>5</v>
      </c>
      <c r="H328" s="98">
        <v>0</v>
      </c>
      <c r="I328" s="54"/>
    </row>
    <row r="329" spans="1:9" s="38" customFormat="1" ht="19.5" customHeight="1">
      <c r="A329" s="54"/>
      <c r="D329" s="99" t="s">
        <v>1811</v>
      </c>
      <c r="E329" s="169"/>
      <c r="F329" s="170"/>
      <c r="G329" s="100">
        <v>5</v>
      </c>
      <c r="H329" s="101"/>
      <c r="I329" s="54"/>
    </row>
    <row r="330" spans="1:9" s="38" customFormat="1" ht="19.5" customHeight="1">
      <c r="A330" s="60" t="s">
        <v>192</v>
      </c>
      <c r="B330" s="61" t="s">
        <v>519</v>
      </c>
      <c r="C330" s="61" t="s">
        <v>717</v>
      </c>
      <c r="D330" s="142" t="s">
        <v>1236</v>
      </c>
      <c r="E330" s="143"/>
      <c r="F330" s="61" t="s">
        <v>1583</v>
      </c>
      <c r="G330" s="62">
        <v>4</v>
      </c>
      <c r="H330" s="98">
        <v>0</v>
      </c>
      <c r="I330" s="54"/>
    </row>
    <row r="331" spans="1:9" s="38" customFormat="1" ht="19.5" customHeight="1">
      <c r="A331" s="60" t="s">
        <v>193</v>
      </c>
      <c r="B331" s="61" t="s">
        <v>519</v>
      </c>
      <c r="C331" s="61" t="s">
        <v>718</v>
      </c>
      <c r="D331" s="142" t="s">
        <v>1237</v>
      </c>
      <c r="E331" s="143"/>
      <c r="F331" s="61" t="s">
        <v>1583</v>
      </c>
      <c r="G331" s="62">
        <v>6</v>
      </c>
      <c r="H331" s="98">
        <v>0</v>
      </c>
      <c r="I331" s="54"/>
    </row>
    <row r="332" spans="1:9" s="38" customFormat="1" ht="19.5" customHeight="1">
      <c r="A332" s="60" t="s">
        <v>194</v>
      </c>
      <c r="B332" s="61" t="s">
        <v>519</v>
      </c>
      <c r="C332" s="61" t="s">
        <v>719</v>
      </c>
      <c r="D332" s="142" t="s">
        <v>1238</v>
      </c>
      <c r="E332" s="143"/>
      <c r="F332" s="61" t="s">
        <v>1583</v>
      </c>
      <c r="G332" s="62">
        <v>1</v>
      </c>
      <c r="H332" s="98">
        <v>0</v>
      </c>
      <c r="I332" s="54"/>
    </row>
    <row r="333" spans="1:9" s="38" customFormat="1" ht="19.5" customHeight="1">
      <c r="A333" s="60" t="s">
        <v>195</v>
      </c>
      <c r="B333" s="61" t="s">
        <v>519</v>
      </c>
      <c r="C333" s="61" t="s">
        <v>720</v>
      </c>
      <c r="D333" s="142" t="s">
        <v>1239</v>
      </c>
      <c r="E333" s="143"/>
      <c r="F333" s="61" t="s">
        <v>1583</v>
      </c>
      <c r="G333" s="62">
        <v>1</v>
      </c>
      <c r="H333" s="98">
        <v>0</v>
      </c>
      <c r="I333" s="54"/>
    </row>
    <row r="334" spans="1:9" s="38" customFormat="1" ht="19.5" customHeight="1">
      <c r="A334" s="60" t="s">
        <v>196</v>
      </c>
      <c r="B334" s="61" t="s">
        <v>519</v>
      </c>
      <c r="C334" s="61" t="s">
        <v>721</v>
      </c>
      <c r="D334" s="142" t="s">
        <v>1240</v>
      </c>
      <c r="E334" s="143"/>
      <c r="F334" s="61" t="s">
        <v>1583</v>
      </c>
      <c r="G334" s="62">
        <v>1</v>
      </c>
      <c r="H334" s="98">
        <v>0</v>
      </c>
      <c r="I334" s="54"/>
    </row>
    <row r="335" spans="1:9" s="38" customFormat="1" ht="19.5" customHeight="1">
      <c r="A335" s="60" t="s">
        <v>197</v>
      </c>
      <c r="B335" s="61" t="s">
        <v>519</v>
      </c>
      <c r="C335" s="61" t="s">
        <v>722</v>
      </c>
      <c r="D335" s="142" t="s">
        <v>1241</v>
      </c>
      <c r="E335" s="143"/>
      <c r="F335" s="61" t="s">
        <v>1583</v>
      </c>
      <c r="G335" s="62">
        <v>3</v>
      </c>
      <c r="H335" s="98">
        <v>0</v>
      </c>
      <c r="I335" s="54"/>
    </row>
    <row r="336" spans="1:9" s="38" customFormat="1" ht="19.5" customHeight="1">
      <c r="A336" s="60" t="s">
        <v>198</v>
      </c>
      <c r="B336" s="61" t="s">
        <v>519</v>
      </c>
      <c r="C336" s="61" t="s">
        <v>723</v>
      </c>
      <c r="D336" s="142" t="s">
        <v>1242</v>
      </c>
      <c r="E336" s="143"/>
      <c r="F336" s="61" t="s">
        <v>1586</v>
      </c>
      <c r="G336" s="62">
        <v>0.02</v>
      </c>
      <c r="H336" s="98">
        <v>0</v>
      </c>
      <c r="I336" s="54"/>
    </row>
    <row r="337" spans="1:9" s="38" customFormat="1" ht="19.5" customHeight="1">
      <c r="A337" s="97"/>
      <c r="B337" s="56" t="s">
        <v>519</v>
      </c>
      <c r="C337" s="56" t="s">
        <v>724</v>
      </c>
      <c r="D337" s="140" t="s">
        <v>1243</v>
      </c>
      <c r="E337" s="141"/>
      <c r="F337" s="56"/>
      <c r="G337" s="39"/>
      <c r="H337" s="59"/>
      <c r="I337" s="54"/>
    </row>
    <row r="338" spans="1:9" s="38" customFormat="1" ht="19.5" customHeight="1">
      <c r="A338" s="60" t="s">
        <v>199</v>
      </c>
      <c r="B338" s="61" t="s">
        <v>519</v>
      </c>
      <c r="C338" s="61" t="s">
        <v>725</v>
      </c>
      <c r="D338" s="142" t="s">
        <v>1244</v>
      </c>
      <c r="E338" s="143"/>
      <c r="F338" s="61" t="s">
        <v>1584</v>
      </c>
      <c r="G338" s="62">
        <v>8.7</v>
      </c>
      <c r="H338" s="98">
        <v>0</v>
      </c>
      <c r="I338" s="54"/>
    </row>
    <row r="339" spans="1:9" s="38" customFormat="1" ht="19.5" customHeight="1">
      <c r="A339" s="54"/>
      <c r="D339" s="99" t="s">
        <v>1812</v>
      </c>
      <c r="E339" s="169"/>
      <c r="F339" s="170"/>
      <c r="G339" s="100">
        <v>8.7</v>
      </c>
      <c r="H339" s="101"/>
      <c r="I339" s="54"/>
    </row>
    <row r="340" spans="1:9" s="38" customFormat="1" ht="19.5" customHeight="1">
      <c r="A340" s="60" t="s">
        <v>200</v>
      </c>
      <c r="B340" s="61" t="s">
        <v>519</v>
      </c>
      <c r="C340" s="61" t="s">
        <v>726</v>
      </c>
      <c r="D340" s="142" t="s">
        <v>1245</v>
      </c>
      <c r="E340" s="143"/>
      <c r="F340" s="61" t="s">
        <v>1583</v>
      </c>
      <c r="G340" s="62">
        <v>29.58</v>
      </c>
      <c r="H340" s="98">
        <v>0</v>
      </c>
      <c r="I340" s="54"/>
    </row>
    <row r="341" spans="1:9" s="38" customFormat="1" ht="19.5" customHeight="1">
      <c r="A341" s="54"/>
      <c r="D341" s="99" t="s">
        <v>1813</v>
      </c>
      <c r="E341" s="169"/>
      <c r="F341" s="170"/>
      <c r="G341" s="100">
        <v>29.58</v>
      </c>
      <c r="H341" s="101"/>
      <c r="I341" s="54"/>
    </row>
    <row r="342" spans="1:9" s="38" customFormat="1" ht="19.5" customHeight="1">
      <c r="A342" s="60" t="s">
        <v>201</v>
      </c>
      <c r="B342" s="61" t="s">
        <v>519</v>
      </c>
      <c r="C342" s="61" t="s">
        <v>727</v>
      </c>
      <c r="D342" s="142" t="s">
        <v>1246</v>
      </c>
      <c r="E342" s="143"/>
      <c r="F342" s="61" t="s">
        <v>1582</v>
      </c>
      <c r="G342" s="62">
        <v>55.808</v>
      </c>
      <c r="H342" s="98">
        <v>0</v>
      </c>
      <c r="I342" s="54"/>
    </row>
    <row r="343" spans="1:9" s="38" customFormat="1" ht="19.5" customHeight="1">
      <c r="A343" s="54"/>
      <c r="D343" s="99" t="s">
        <v>1814</v>
      </c>
      <c r="E343" s="169"/>
      <c r="F343" s="170"/>
      <c r="G343" s="100">
        <v>27.904</v>
      </c>
      <c r="H343" s="101"/>
      <c r="I343" s="54"/>
    </row>
    <row r="344" spans="1:9" s="38" customFormat="1" ht="19.5" customHeight="1">
      <c r="A344" s="60"/>
      <c r="B344" s="61"/>
      <c r="C344" s="61"/>
      <c r="D344" s="99" t="s">
        <v>1814</v>
      </c>
      <c r="E344" s="169"/>
      <c r="F344" s="169"/>
      <c r="G344" s="100">
        <v>27.904</v>
      </c>
      <c r="H344" s="63"/>
      <c r="I344" s="54"/>
    </row>
    <row r="345" spans="1:9" s="38" customFormat="1" ht="19.5" customHeight="1">
      <c r="A345" s="60" t="s">
        <v>202</v>
      </c>
      <c r="B345" s="61" t="s">
        <v>519</v>
      </c>
      <c r="C345" s="61" t="s">
        <v>728</v>
      </c>
      <c r="D345" s="142" t="s">
        <v>1247</v>
      </c>
      <c r="E345" s="143"/>
      <c r="F345" s="61" t="s">
        <v>1582</v>
      </c>
      <c r="G345" s="62">
        <v>65.92</v>
      </c>
      <c r="H345" s="98">
        <v>0</v>
      </c>
      <c r="I345" s="54"/>
    </row>
    <row r="346" spans="1:9" s="38" customFormat="1" ht="19.5" customHeight="1">
      <c r="A346" s="54"/>
      <c r="D346" s="99" t="s">
        <v>1804</v>
      </c>
      <c r="E346" s="169"/>
      <c r="F346" s="170"/>
      <c r="G346" s="100">
        <v>32.96</v>
      </c>
      <c r="H346" s="101"/>
      <c r="I346" s="54"/>
    </row>
    <row r="347" spans="1:9" s="38" customFormat="1" ht="19.5" customHeight="1">
      <c r="A347" s="60"/>
      <c r="B347" s="61"/>
      <c r="C347" s="61"/>
      <c r="D347" s="99" t="s">
        <v>1804</v>
      </c>
      <c r="E347" s="169"/>
      <c r="F347" s="169"/>
      <c r="G347" s="100">
        <v>32.96</v>
      </c>
      <c r="H347" s="63"/>
      <c r="I347" s="54"/>
    </row>
    <row r="348" spans="1:9" s="38" customFormat="1" ht="19.5" customHeight="1">
      <c r="A348" s="60" t="s">
        <v>203</v>
      </c>
      <c r="B348" s="61" t="s">
        <v>519</v>
      </c>
      <c r="C348" s="61" t="s">
        <v>729</v>
      </c>
      <c r="D348" s="142" t="s">
        <v>1248</v>
      </c>
      <c r="E348" s="143"/>
      <c r="F348" s="61" t="s">
        <v>1582</v>
      </c>
      <c r="G348" s="62">
        <v>67.2384</v>
      </c>
      <c r="H348" s="98">
        <v>0</v>
      </c>
      <c r="I348" s="54"/>
    </row>
    <row r="349" spans="1:9" s="38" customFormat="1" ht="19.5" customHeight="1">
      <c r="A349" s="54"/>
      <c r="D349" s="99" t="s">
        <v>1815</v>
      </c>
      <c r="E349" s="169"/>
      <c r="F349" s="170"/>
      <c r="G349" s="100">
        <v>67.2384</v>
      </c>
      <c r="H349" s="101"/>
      <c r="I349" s="54"/>
    </row>
    <row r="350" spans="1:9" s="38" customFormat="1" ht="19.5" customHeight="1">
      <c r="A350" s="60" t="s">
        <v>204</v>
      </c>
      <c r="B350" s="61" t="s">
        <v>519</v>
      </c>
      <c r="C350" s="61" t="s">
        <v>730</v>
      </c>
      <c r="D350" s="142" t="s">
        <v>1249</v>
      </c>
      <c r="E350" s="143"/>
      <c r="F350" s="61" t="s">
        <v>1582</v>
      </c>
      <c r="G350" s="62">
        <v>65.92</v>
      </c>
      <c r="H350" s="98">
        <v>0</v>
      </c>
      <c r="I350" s="54"/>
    </row>
    <row r="351" spans="1:9" s="38" customFormat="1" ht="19.5" customHeight="1">
      <c r="A351" s="60" t="s">
        <v>205</v>
      </c>
      <c r="B351" s="61" t="s">
        <v>519</v>
      </c>
      <c r="C351" s="61" t="s">
        <v>731</v>
      </c>
      <c r="D351" s="142" t="s">
        <v>1250</v>
      </c>
      <c r="E351" s="143"/>
      <c r="F351" s="61" t="s">
        <v>1586</v>
      </c>
      <c r="G351" s="62">
        <v>0.417</v>
      </c>
      <c r="H351" s="98">
        <v>0</v>
      </c>
      <c r="I351" s="54"/>
    </row>
    <row r="352" spans="1:9" s="38" customFormat="1" ht="19.5" customHeight="1">
      <c r="A352" s="97"/>
      <c r="B352" s="56" t="s">
        <v>519</v>
      </c>
      <c r="C352" s="56" t="s">
        <v>732</v>
      </c>
      <c r="D352" s="140" t="s">
        <v>1251</v>
      </c>
      <c r="E352" s="141"/>
      <c r="F352" s="56"/>
      <c r="G352" s="39"/>
      <c r="H352" s="59"/>
      <c r="I352" s="54"/>
    </row>
    <row r="353" spans="1:9" s="38" customFormat="1" ht="19.5" customHeight="1">
      <c r="A353" s="60" t="s">
        <v>206</v>
      </c>
      <c r="B353" s="61" t="s">
        <v>519</v>
      </c>
      <c r="C353" s="61" t="s">
        <v>733</v>
      </c>
      <c r="D353" s="142" t="s">
        <v>1252</v>
      </c>
      <c r="E353" s="143"/>
      <c r="F353" s="61" t="s">
        <v>1582</v>
      </c>
      <c r="G353" s="62">
        <v>990.32</v>
      </c>
      <c r="H353" s="98">
        <v>0</v>
      </c>
      <c r="I353" s="54"/>
    </row>
    <row r="354" spans="1:9" s="38" customFormat="1" ht="19.5" customHeight="1">
      <c r="A354" s="54"/>
      <c r="D354" s="99" t="s">
        <v>1756</v>
      </c>
      <c r="E354" s="169"/>
      <c r="F354" s="170"/>
      <c r="G354" s="100">
        <v>780.4</v>
      </c>
      <c r="H354" s="101"/>
      <c r="I354" s="54"/>
    </row>
    <row r="355" spans="1:9" s="38" customFormat="1" ht="19.5" customHeight="1">
      <c r="A355" s="60"/>
      <c r="B355" s="61"/>
      <c r="C355" s="61"/>
      <c r="D355" s="99" t="s">
        <v>1758</v>
      </c>
      <c r="E355" s="169"/>
      <c r="F355" s="169"/>
      <c r="G355" s="100">
        <v>144</v>
      </c>
      <c r="H355" s="63"/>
      <c r="I355" s="54"/>
    </row>
    <row r="356" spans="1:9" s="38" customFormat="1" ht="19.5" customHeight="1">
      <c r="A356" s="60"/>
      <c r="B356" s="61"/>
      <c r="C356" s="61"/>
      <c r="D356" s="99" t="s">
        <v>1804</v>
      </c>
      <c r="E356" s="169"/>
      <c r="F356" s="169"/>
      <c r="G356" s="100">
        <v>32.96</v>
      </c>
      <c r="H356" s="63"/>
      <c r="I356" s="54"/>
    </row>
    <row r="357" spans="1:9" s="38" customFormat="1" ht="19.5" customHeight="1">
      <c r="A357" s="60"/>
      <c r="B357" s="61"/>
      <c r="C357" s="61"/>
      <c r="D357" s="99" t="s">
        <v>1804</v>
      </c>
      <c r="E357" s="169"/>
      <c r="F357" s="169"/>
      <c r="G357" s="100">
        <v>32.96</v>
      </c>
      <c r="H357" s="63"/>
      <c r="I357" s="54"/>
    </row>
    <row r="358" spans="1:9" s="38" customFormat="1" ht="19.5" customHeight="1">
      <c r="A358" s="60" t="s">
        <v>207</v>
      </c>
      <c r="B358" s="61" t="s">
        <v>519</v>
      </c>
      <c r="C358" s="61" t="s">
        <v>734</v>
      </c>
      <c r="D358" s="142" t="s">
        <v>1253</v>
      </c>
      <c r="E358" s="143"/>
      <c r="F358" s="61" t="s">
        <v>1582</v>
      </c>
      <c r="G358" s="62">
        <v>924.4</v>
      </c>
      <c r="H358" s="98">
        <v>0</v>
      </c>
      <c r="I358" s="54"/>
    </row>
    <row r="359" spans="1:9" s="38" customFormat="1" ht="19.5" customHeight="1">
      <c r="A359" s="54"/>
      <c r="D359" s="99" t="s">
        <v>1756</v>
      </c>
      <c r="E359" s="169"/>
      <c r="F359" s="170"/>
      <c r="G359" s="100">
        <v>780.4</v>
      </c>
      <c r="H359" s="101"/>
      <c r="I359" s="54"/>
    </row>
    <row r="360" spans="1:9" s="38" customFormat="1" ht="19.5" customHeight="1">
      <c r="A360" s="60"/>
      <c r="B360" s="61"/>
      <c r="C360" s="61"/>
      <c r="D360" s="99" t="s">
        <v>1758</v>
      </c>
      <c r="E360" s="169"/>
      <c r="F360" s="169"/>
      <c r="G360" s="100">
        <v>144</v>
      </c>
      <c r="H360" s="63"/>
      <c r="I360" s="54"/>
    </row>
    <row r="361" spans="1:9" s="38" customFormat="1" ht="19.5" customHeight="1">
      <c r="A361" s="60" t="s">
        <v>208</v>
      </c>
      <c r="B361" s="61" t="s">
        <v>519</v>
      </c>
      <c r="C361" s="61" t="s">
        <v>735</v>
      </c>
      <c r="D361" s="142" t="s">
        <v>1254</v>
      </c>
      <c r="E361" s="143"/>
      <c r="F361" s="61" t="s">
        <v>1584</v>
      </c>
      <c r="G361" s="62">
        <v>114.72</v>
      </c>
      <c r="H361" s="98">
        <v>0</v>
      </c>
      <c r="I361" s="54"/>
    </row>
    <row r="362" spans="1:9" s="38" customFormat="1" ht="19.5" customHeight="1">
      <c r="A362" s="60" t="s">
        <v>209</v>
      </c>
      <c r="B362" s="61" t="s">
        <v>519</v>
      </c>
      <c r="C362" s="61" t="s">
        <v>736</v>
      </c>
      <c r="D362" s="142" t="s">
        <v>1255</v>
      </c>
      <c r="E362" s="143"/>
      <c r="F362" s="61" t="s">
        <v>1584</v>
      </c>
      <c r="G362" s="62">
        <v>114.72</v>
      </c>
      <c r="H362" s="98">
        <v>0</v>
      </c>
      <c r="I362" s="54"/>
    </row>
    <row r="363" spans="1:9" s="38" customFormat="1" ht="19.5" customHeight="1">
      <c r="A363" s="60" t="s">
        <v>210</v>
      </c>
      <c r="B363" s="61" t="s">
        <v>519</v>
      </c>
      <c r="C363" s="61" t="s">
        <v>737</v>
      </c>
      <c r="D363" s="142" t="s">
        <v>1256</v>
      </c>
      <c r="E363" s="143"/>
      <c r="F363" s="61" t="s">
        <v>1582</v>
      </c>
      <c r="G363" s="62">
        <v>924.4</v>
      </c>
      <c r="H363" s="98">
        <v>0</v>
      </c>
      <c r="I363" s="54"/>
    </row>
    <row r="364" spans="1:9" s="38" customFormat="1" ht="19.5" customHeight="1">
      <c r="A364" s="60" t="s">
        <v>211</v>
      </c>
      <c r="B364" s="61" t="s">
        <v>519</v>
      </c>
      <c r="C364" s="61" t="s">
        <v>738</v>
      </c>
      <c r="D364" s="142" t="s">
        <v>1257</v>
      </c>
      <c r="E364" s="143"/>
      <c r="F364" s="61" t="s">
        <v>1584</v>
      </c>
      <c r="G364" s="62">
        <v>114.72</v>
      </c>
      <c r="H364" s="98">
        <v>0</v>
      </c>
      <c r="I364" s="54"/>
    </row>
    <row r="365" spans="1:9" s="38" customFormat="1" ht="19.5" customHeight="1">
      <c r="A365" s="60" t="s">
        <v>212</v>
      </c>
      <c r="B365" s="61" t="s">
        <v>519</v>
      </c>
      <c r="C365" s="61" t="s">
        <v>739</v>
      </c>
      <c r="D365" s="142" t="s">
        <v>1258</v>
      </c>
      <c r="E365" s="143"/>
      <c r="F365" s="61" t="s">
        <v>1584</v>
      </c>
      <c r="G365" s="62">
        <v>114.72</v>
      </c>
      <c r="H365" s="98">
        <v>0</v>
      </c>
      <c r="I365" s="54"/>
    </row>
    <row r="366" spans="1:9" s="38" customFormat="1" ht="19.5" customHeight="1">
      <c r="A366" s="60" t="s">
        <v>213</v>
      </c>
      <c r="B366" s="61" t="s">
        <v>519</v>
      </c>
      <c r="C366" s="61" t="s">
        <v>740</v>
      </c>
      <c r="D366" s="142" t="s">
        <v>1259</v>
      </c>
      <c r="E366" s="143"/>
      <c r="F366" s="61" t="s">
        <v>1582</v>
      </c>
      <c r="G366" s="62">
        <v>924.4</v>
      </c>
      <c r="H366" s="98">
        <v>0</v>
      </c>
      <c r="I366" s="54"/>
    </row>
    <row r="367" spans="1:9" s="38" customFormat="1" ht="19.5" customHeight="1">
      <c r="A367" s="60" t="s">
        <v>214</v>
      </c>
      <c r="B367" s="61" t="s">
        <v>519</v>
      </c>
      <c r="C367" s="61" t="s">
        <v>741</v>
      </c>
      <c r="D367" s="142" t="s">
        <v>1260</v>
      </c>
      <c r="E367" s="143"/>
      <c r="F367" s="61" t="s">
        <v>1584</v>
      </c>
      <c r="G367" s="62">
        <v>114.72</v>
      </c>
      <c r="H367" s="98">
        <v>0</v>
      </c>
      <c r="I367" s="54"/>
    </row>
    <row r="368" spans="1:9" s="38" customFormat="1" ht="19.5" customHeight="1">
      <c r="A368" s="60" t="s">
        <v>215</v>
      </c>
      <c r="B368" s="61" t="s">
        <v>519</v>
      </c>
      <c r="C368" s="61" t="s">
        <v>742</v>
      </c>
      <c r="D368" s="142" t="s">
        <v>1261</v>
      </c>
      <c r="E368" s="143"/>
      <c r="F368" s="61" t="s">
        <v>1584</v>
      </c>
      <c r="G368" s="62">
        <v>114.72</v>
      </c>
      <c r="H368" s="98">
        <v>0</v>
      </c>
      <c r="I368" s="54"/>
    </row>
    <row r="369" spans="1:9" s="38" customFormat="1" ht="19.5" customHeight="1">
      <c r="A369" s="60" t="s">
        <v>216</v>
      </c>
      <c r="B369" s="61" t="s">
        <v>519</v>
      </c>
      <c r="C369" s="61" t="s">
        <v>743</v>
      </c>
      <c r="D369" s="142" t="s">
        <v>1262</v>
      </c>
      <c r="E369" s="143"/>
      <c r="F369" s="61" t="s">
        <v>1582</v>
      </c>
      <c r="G369" s="62">
        <v>924.4</v>
      </c>
      <c r="H369" s="98">
        <v>0</v>
      </c>
      <c r="I369" s="54"/>
    </row>
    <row r="370" spans="1:9" s="38" customFormat="1" ht="19.5" customHeight="1">
      <c r="A370" s="54"/>
      <c r="D370" s="99" t="s">
        <v>1756</v>
      </c>
      <c r="E370" s="169"/>
      <c r="F370" s="170"/>
      <c r="G370" s="100">
        <v>780.4</v>
      </c>
      <c r="H370" s="101"/>
      <c r="I370" s="54"/>
    </row>
    <row r="371" spans="1:9" s="38" customFormat="1" ht="19.5" customHeight="1">
      <c r="A371" s="60"/>
      <c r="B371" s="61"/>
      <c r="C371" s="61"/>
      <c r="D371" s="99" t="s">
        <v>1758</v>
      </c>
      <c r="E371" s="169"/>
      <c r="F371" s="169"/>
      <c r="G371" s="100">
        <v>144</v>
      </c>
      <c r="H371" s="63"/>
      <c r="I371" s="54"/>
    </row>
    <row r="372" spans="1:9" s="38" customFormat="1" ht="19.5" customHeight="1">
      <c r="A372" s="60" t="s">
        <v>217</v>
      </c>
      <c r="B372" s="61" t="s">
        <v>519</v>
      </c>
      <c r="C372" s="61" t="s">
        <v>744</v>
      </c>
      <c r="D372" s="142" t="s">
        <v>1263</v>
      </c>
      <c r="E372" s="143"/>
      <c r="F372" s="61" t="s">
        <v>1582</v>
      </c>
      <c r="G372" s="62">
        <v>924.4</v>
      </c>
      <c r="H372" s="98">
        <v>0</v>
      </c>
      <c r="I372" s="54"/>
    </row>
    <row r="373" spans="1:9" s="38" customFormat="1" ht="19.5" customHeight="1">
      <c r="A373" s="60" t="s">
        <v>218</v>
      </c>
      <c r="B373" s="61" t="s">
        <v>519</v>
      </c>
      <c r="C373" s="61" t="s">
        <v>745</v>
      </c>
      <c r="D373" s="142" t="s">
        <v>1264</v>
      </c>
      <c r="E373" s="143"/>
      <c r="F373" s="61" t="s">
        <v>1582</v>
      </c>
      <c r="G373" s="62">
        <v>916.906</v>
      </c>
      <c r="H373" s="98">
        <v>0</v>
      </c>
      <c r="I373" s="54"/>
    </row>
    <row r="374" spans="1:9" s="38" customFormat="1" ht="19.5" customHeight="1">
      <c r="A374" s="54"/>
      <c r="D374" s="99" t="s">
        <v>1816</v>
      </c>
      <c r="E374" s="169"/>
      <c r="F374" s="170"/>
      <c r="G374" s="100">
        <v>916.906</v>
      </c>
      <c r="H374" s="101"/>
      <c r="I374" s="54"/>
    </row>
    <row r="375" spans="1:9" s="38" customFormat="1" ht="19.5" customHeight="1">
      <c r="A375" s="60" t="s">
        <v>219</v>
      </c>
      <c r="B375" s="61" t="s">
        <v>519</v>
      </c>
      <c r="C375" s="61" t="s">
        <v>746</v>
      </c>
      <c r="D375" s="142" t="s">
        <v>1265</v>
      </c>
      <c r="E375" s="143"/>
      <c r="F375" s="61" t="s">
        <v>1582</v>
      </c>
      <c r="G375" s="62">
        <v>890.2</v>
      </c>
      <c r="H375" s="98">
        <v>0</v>
      </c>
      <c r="I375" s="54"/>
    </row>
    <row r="376" spans="1:9" s="38" customFormat="1" ht="19.5" customHeight="1">
      <c r="A376" s="54"/>
      <c r="D376" s="99" t="s">
        <v>1817</v>
      </c>
      <c r="E376" s="169"/>
      <c r="F376" s="170"/>
      <c r="G376" s="100">
        <v>746.2</v>
      </c>
      <c r="H376" s="101"/>
      <c r="I376" s="54"/>
    </row>
    <row r="377" spans="1:9" s="38" customFormat="1" ht="19.5" customHeight="1">
      <c r="A377" s="60"/>
      <c r="B377" s="61"/>
      <c r="C377" s="61"/>
      <c r="D377" s="99" t="s">
        <v>1758</v>
      </c>
      <c r="E377" s="169"/>
      <c r="F377" s="169"/>
      <c r="G377" s="100">
        <v>144</v>
      </c>
      <c r="H377" s="63"/>
      <c r="I377" s="54"/>
    </row>
    <row r="378" spans="1:9" s="38" customFormat="1" ht="19.5" customHeight="1">
      <c r="A378" s="60" t="s">
        <v>220</v>
      </c>
      <c r="B378" s="61" t="s">
        <v>519</v>
      </c>
      <c r="C378" s="61" t="s">
        <v>747</v>
      </c>
      <c r="D378" s="142" t="s">
        <v>1266</v>
      </c>
      <c r="E378" s="143"/>
      <c r="F378" s="61" t="s">
        <v>1584</v>
      </c>
      <c r="G378" s="62">
        <v>114.72</v>
      </c>
      <c r="H378" s="98">
        <v>0</v>
      </c>
      <c r="I378" s="54"/>
    </row>
    <row r="379" spans="1:9" s="38" customFormat="1" ht="19.5" customHeight="1">
      <c r="A379" s="54"/>
      <c r="D379" s="99" t="s">
        <v>1818</v>
      </c>
      <c r="E379" s="169"/>
      <c r="F379" s="170"/>
      <c r="G379" s="100">
        <v>114.72</v>
      </c>
      <c r="H379" s="101"/>
      <c r="I379" s="54"/>
    </row>
    <row r="380" spans="1:9" s="38" customFormat="1" ht="19.5" customHeight="1">
      <c r="A380" s="60" t="s">
        <v>221</v>
      </c>
      <c r="B380" s="61" t="s">
        <v>519</v>
      </c>
      <c r="C380" s="61" t="s">
        <v>745</v>
      </c>
      <c r="D380" s="142" t="s">
        <v>1264</v>
      </c>
      <c r="E380" s="143"/>
      <c r="F380" s="61" t="s">
        <v>1582</v>
      </c>
      <c r="G380" s="108">
        <v>60.228</v>
      </c>
      <c r="H380" s="98">
        <v>0</v>
      </c>
      <c r="I380" s="54"/>
    </row>
    <row r="381" spans="1:9" s="38" customFormat="1" ht="19.5" customHeight="1">
      <c r="A381" s="54"/>
      <c r="D381" s="110" t="s">
        <v>2042</v>
      </c>
      <c r="E381" s="169"/>
      <c r="F381" s="170"/>
      <c r="G381" s="109">
        <v>60.228</v>
      </c>
      <c r="H381" s="101"/>
      <c r="I381" s="54"/>
    </row>
    <row r="382" spans="1:9" s="38" customFormat="1" ht="19.5" customHeight="1">
      <c r="A382" s="60" t="s">
        <v>222</v>
      </c>
      <c r="B382" s="61" t="s">
        <v>519</v>
      </c>
      <c r="C382" s="61" t="s">
        <v>748</v>
      </c>
      <c r="D382" s="142" t="s">
        <v>1267</v>
      </c>
      <c r="E382" s="143"/>
      <c r="F382" s="61" t="s">
        <v>1584</v>
      </c>
      <c r="G382" s="62">
        <v>114.72</v>
      </c>
      <c r="H382" s="98">
        <v>0</v>
      </c>
      <c r="I382" s="54"/>
    </row>
    <row r="383" spans="1:9" s="38" customFormat="1" ht="19.5" customHeight="1">
      <c r="A383" s="60" t="s">
        <v>223</v>
      </c>
      <c r="B383" s="61" t="s">
        <v>519</v>
      </c>
      <c r="C383" s="61" t="s">
        <v>749</v>
      </c>
      <c r="D383" s="142" t="s">
        <v>1268</v>
      </c>
      <c r="E383" s="143"/>
      <c r="F383" s="61" t="s">
        <v>1584</v>
      </c>
      <c r="G383" s="62">
        <v>448.562</v>
      </c>
      <c r="H383" s="98">
        <v>0</v>
      </c>
      <c r="I383" s="54"/>
    </row>
    <row r="384" spans="1:9" s="38" customFormat="1" ht="19.5" customHeight="1">
      <c r="A384" s="54"/>
      <c r="D384" s="99" t="s">
        <v>1819</v>
      </c>
      <c r="E384" s="169"/>
      <c r="F384" s="170"/>
      <c r="G384" s="100">
        <v>0</v>
      </c>
      <c r="H384" s="101"/>
      <c r="I384" s="54"/>
    </row>
    <row r="385" spans="1:9" s="38" customFormat="1" ht="19.5" customHeight="1">
      <c r="A385" s="60" t="s">
        <v>224</v>
      </c>
      <c r="B385" s="61" t="s">
        <v>519</v>
      </c>
      <c r="C385" s="61" t="s">
        <v>750</v>
      </c>
      <c r="D385" s="142" t="s">
        <v>1269</v>
      </c>
      <c r="E385" s="143"/>
      <c r="F385" s="61" t="s">
        <v>1584</v>
      </c>
      <c r="G385" s="62">
        <v>473.56</v>
      </c>
      <c r="H385" s="98">
        <v>0</v>
      </c>
      <c r="I385" s="54"/>
    </row>
    <row r="386" spans="1:9" s="38" customFormat="1" ht="19.5" customHeight="1">
      <c r="A386" s="54"/>
      <c r="D386" s="99" t="s">
        <v>1820</v>
      </c>
      <c r="E386" s="169"/>
      <c r="F386" s="170"/>
      <c r="G386" s="100">
        <v>473.56</v>
      </c>
      <c r="H386" s="101"/>
      <c r="I386" s="54"/>
    </row>
    <row r="387" spans="1:9" s="38" customFormat="1" ht="19.5" customHeight="1">
      <c r="A387" s="60" t="s">
        <v>225</v>
      </c>
      <c r="B387" s="61" t="s">
        <v>519</v>
      </c>
      <c r="C387" s="61" t="s">
        <v>751</v>
      </c>
      <c r="D387" s="142" t="s">
        <v>1270</v>
      </c>
      <c r="E387" s="143"/>
      <c r="F387" s="61" t="s">
        <v>1583</v>
      </c>
      <c r="G387" s="62">
        <v>198.8952</v>
      </c>
      <c r="H387" s="98">
        <v>0</v>
      </c>
      <c r="I387" s="54"/>
    </row>
    <row r="388" spans="1:9" s="38" customFormat="1" ht="19.5" customHeight="1">
      <c r="A388" s="54"/>
      <c r="D388" s="99" t="s">
        <v>1821</v>
      </c>
      <c r="E388" s="169"/>
      <c r="F388" s="170"/>
      <c r="G388" s="100">
        <v>198.8952</v>
      </c>
      <c r="H388" s="101"/>
      <c r="I388" s="54"/>
    </row>
    <row r="389" spans="1:9" s="38" customFormat="1" ht="19.5" customHeight="1">
      <c r="A389" s="60" t="s">
        <v>226</v>
      </c>
      <c r="B389" s="61" t="s">
        <v>519</v>
      </c>
      <c r="C389" s="61" t="s">
        <v>622</v>
      </c>
      <c r="D389" s="142" t="s">
        <v>1140</v>
      </c>
      <c r="E389" s="143"/>
      <c r="F389" s="61" t="s">
        <v>1586</v>
      </c>
      <c r="G389" s="62">
        <v>7.63</v>
      </c>
      <c r="H389" s="98">
        <v>0</v>
      </c>
      <c r="I389" s="54"/>
    </row>
    <row r="390" spans="1:9" s="38" customFormat="1" ht="19.5" customHeight="1">
      <c r="A390" s="97"/>
      <c r="B390" s="56" t="s">
        <v>519</v>
      </c>
      <c r="C390" s="56" t="s">
        <v>752</v>
      </c>
      <c r="D390" s="140" t="s">
        <v>1271</v>
      </c>
      <c r="E390" s="141"/>
      <c r="F390" s="56"/>
      <c r="G390" s="39"/>
      <c r="H390" s="59"/>
      <c r="I390" s="54"/>
    </row>
    <row r="391" spans="1:9" s="38" customFormat="1" ht="19.5" customHeight="1">
      <c r="A391" s="60" t="s">
        <v>227</v>
      </c>
      <c r="B391" s="61" t="s">
        <v>519</v>
      </c>
      <c r="C391" s="61" t="s">
        <v>753</v>
      </c>
      <c r="D391" s="142" t="s">
        <v>1272</v>
      </c>
      <c r="E391" s="143"/>
      <c r="F391" s="61" t="s">
        <v>1582</v>
      </c>
      <c r="G391" s="62">
        <v>156.6825</v>
      </c>
      <c r="H391" s="98">
        <v>0</v>
      </c>
      <c r="I391" s="54"/>
    </row>
    <row r="392" spans="1:9" s="38" customFormat="1" ht="19.5" customHeight="1">
      <c r="A392" s="54"/>
      <c r="D392" s="99" t="s">
        <v>1741</v>
      </c>
      <c r="E392" s="169"/>
      <c r="F392" s="170"/>
      <c r="G392" s="100">
        <v>42.12</v>
      </c>
      <c r="H392" s="101"/>
      <c r="I392" s="54"/>
    </row>
    <row r="393" spans="1:9" s="38" customFormat="1" ht="19.5" customHeight="1">
      <c r="A393" s="60"/>
      <c r="B393" s="61"/>
      <c r="C393" s="61"/>
      <c r="D393" s="99" t="s">
        <v>1742</v>
      </c>
      <c r="E393" s="169"/>
      <c r="F393" s="169"/>
      <c r="G393" s="100">
        <v>3</v>
      </c>
      <c r="H393" s="63"/>
      <c r="I393" s="54"/>
    </row>
    <row r="394" spans="1:9" s="38" customFormat="1" ht="19.5" customHeight="1">
      <c r="A394" s="60"/>
      <c r="B394" s="61"/>
      <c r="C394" s="61"/>
      <c r="D394" s="99" t="s">
        <v>1743</v>
      </c>
      <c r="E394" s="169"/>
      <c r="F394" s="169"/>
      <c r="G394" s="100">
        <v>31.08</v>
      </c>
      <c r="H394" s="63"/>
      <c r="I394" s="54"/>
    </row>
    <row r="395" spans="1:9" s="38" customFormat="1" ht="19.5" customHeight="1">
      <c r="A395" s="60"/>
      <c r="B395" s="61"/>
      <c r="C395" s="61"/>
      <c r="D395" s="99" t="s">
        <v>1744</v>
      </c>
      <c r="E395" s="169"/>
      <c r="F395" s="169"/>
      <c r="G395" s="100">
        <v>4.2825</v>
      </c>
      <c r="H395" s="63"/>
      <c r="I395" s="54"/>
    </row>
    <row r="396" spans="1:9" s="38" customFormat="1" ht="19.5" customHeight="1">
      <c r="A396" s="60"/>
      <c r="B396" s="61"/>
      <c r="C396" s="61"/>
      <c r="D396" s="99" t="s">
        <v>1741</v>
      </c>
      <c r="E396" s="169"/>
      <c r="F396" s="169"/>
      <c r="G396" s="100">
        <v>42.12</v>
      </c>
      <c r="H396" s="63"/>
      <c r="I396" s="54"/>
    </row>
    <row r="397" spans="1:9" s="38" customFormat="1" ht="19.5" customHeight="1">
      <c r="A397" s="60"/>
      <c r="B397" s="61"/>
      <c r="C397" s="61"/>
      <c r="D397" s="99" t="s">
        <v>1742</v>
      </c>
      <c r="E397" s="169"/>
      <c r="F397" s="169"/>
      <c r="G397" s="100">
        <v>3</v>
      </c>
      <c r="H397" s="63"/>
      <c r="I397" s="54"/>
    </row>
    <row r="398" spans="1:9" s="38" customFormat="1" ht="19.5" customHeight="1">
      <c r="A398" s="60"/>
      <c r="B398" s="61"/>
      <c r="C398" s="61"/>
      <c r="D398" s="99" t="s">
        <v>1743</v>
      </c>
      <c r="E398" s="169"/>
      <c r="F398" s="169"/>
      <c r="G398" s="100">
        <v>31.08</v>
      </c>
      <c r="H398" s="63"/>
      <c r="I398" s="54"/>
    </row>
    <row r="399" spans="1:9" s="38" customFormat="1" ht="19.5" customHeight="1">
      <c r="A399" s="60" t="s">
        <v>228</v>
      </c>
      <c r="B399" s="61" t="s">
        <v>519</v>
      </c>
      <c r="C399" s="61" t="s">
        <v>754</v>
      </c>
      <c r="D399" s="142" t="s">
        <v>1273</v>
      </c>
      <c r="E399" s="143"/>
      <c r="F399" s="61" t="s">
        <v>1582</v>
      </c>
      <c r="G399" s="62">
        <v>159.81666</v>
      </c>
      <c r="H399" s="98">
        <v>0</v>
      </c>
      <c r="I399" s="54"/>
    </row>
    <row r="400" spans="1:9" s="38" customFormat="1" ht="19.5" customHeight="1">
      <c r="A400" s="54"/>
      <c r="D400" s="99" t="s">
        <v>1822</v>
      </c>
      <c r="E400" s="169"/>
      <c r="F400" s="170"/>
      <c r="G400" s="100">
        <v>159.81666</v>
      </c>
      <c r="H400" s="101"/>
      <c r="I400" s="54"/>
    </row>
    <row r="401" spans="1:9" s="38" customFormat="1" ht="19.5" customHeight="1">
      <c r="A401" s="60" t="s">
        <v>229</v>
      </c>
      <c r="B401" s="61" t="s">
        <v>519</v>
      </c>
      <c r="C401" s="61" t="s">
        <v>755</v>
      </c>
      <c r="D401" s="142" t="s">
        <v>1274</v>
      </c>
      <c r="E401" s="143"/>
      <c r="F401" s="61" t="s">
        <v>1582</v>
      </c>
      <c r="G401" s="62">
        <v>156.683</v>
      </c>
      <c r="H401" s="98">
        <v>0</v>
      </c>
      <c r="I401" s="54"/>
    </row>
    <row r="402" spans="1:9" s="38" customFormat="1" ht="19.5" customHeight="1">
      <c r="A402" s="60" t="s">
        <v>230</v>
      </c>
      <c r="B402" s="61" t="s">
        <v>519</v>
      </c>
      <c r="C402" s="61" t="s">
        <v>756</v>
      </c>
      <c r="D402" s="142" t="s">
        <v>1275</v>
      </c>
      <c r="E402" s="143"/>
      <c r="F402" s="61" t="s">
        <v>1582</v>
      </c>
      <c r="G402" s="62">
        <v>156.683</v>
      </c>
      <c r="H402" s="98">
        <v>0</v>
      </c>
      <c r="I402" s="54"/>
    </row>
    <row r="403" spans="1:9" s="38" customFormat="1" ht="19.5" customHeight="1">
      <c r="A403" s="60" t="s">
        <v>231</v>
      </c>
      <c r="B403" s="61" t="s">
        <v>519</v>
      </c>
      <c r="C403" s="61" t="s">
        <v>757</v>
      </c>
      <c r="D403" s="142" t="s">
        <v>1276</v>
      </c>
      <c r="E403" s="143"/>
      <c r="F403" s="61" t="s">
        <v>1584</v>
      </c>
      <c r="G403" s="62">
        <v>70.5</v>
      </c>
      <c r="H403" s="98">
        <v>0</v>
      </c>
      <c r="I403" s="54"/>
    </row>
    <row r="404" spans="1:9" s="38" customFormat="1" ht="19.5" customHeight="1">
      <c r="A404" s="54"/>
      <c r="D404" s="99" t="s">
        <v>1823</v>
      </c>
      <c r="E404" s="169"/>
      <c r="F404" s="170"/>
      <c r="G404" s="100">
        <v>33</v>
      </c>
      <c r="H404" s="101"/>
      <c r="I404" s="54"/>
    </row>
    <row r="405" spans="1:9" s="38" customFormat="1" ht="19.5" customHeight="1">
      <c r="A405" s="60"/>
      <c r="B405" s="61"/>
      <c r="C405" s="61"/>
      <c r="D405" s="99" t="s">
        <v>1824</v>
      </c>
      <c r="E405" s="169"/>
      <c r="F405" s="169"/>
      <c r="G405" s="100">
        <v>4.5</v>
      </c>
      <c r="H405" s="63"/>
      <c r="I405" s="54"/>
    </row>
    <row r="406" spans="1:9" s="38" customFormat="1" ht="19.5" customHeight="1">
      <c r="A406" s="60"/>
      <c r="B406" s="61"/>
      <c r="C406" s="61"/>
      <c r="D406" s="99" t="s">
        <v>1823</v>
      </c>
      <c r="E406" s="169"/>
      <c r="F406" s="169"/>
      <c r="G406" s="100">
        <v>33</v>
      </c>
      <c r="H406" s="63"/>
      <c r="I406" s="54"/>
    </row>
    <row r="407" spans="1:9" s="38" customFormat="1" ht="19.5" customHeight="1">
      <c r="A407" s="60" t="s">
        <v>232</v>
      </c>
      <c r="B407" s="61" t="s">
        <v>519</v>
      </c>
      <c r="C407" s="61" t="s">
        <v>758</v>
      </c>
      <c r="D407" s="142" t="s">
        <v>1277</v>
      </c>
      <c r="E407" s="143"/>
      <c r="F407" s="61" t="s">
        <v>1584</v>
      </c>
      <c r="G407" s="62">
        <v>102.805</v>
      </c>
      <c r="H407" s="98">
        <v>0</v>
      </c>
      <c r="I407" s="54"/>
    </row>
    <row r="408" spans="1:9" s="38" customFormat="1" ht="19.5" customHeight="1">
      <c r="A408" s="54"/>
      <c r="D408" s="99" t="s">
        <v>1825</v>
      </c>
      <c r="E408" s="169"/>
      <c r="F408" s="170"/>
      <c r="G408" s="100">
        <v>28.08</v>
      </c>
      <c r="H408" s="101"/>
      <c r="I408" s="54"/>
    </row>
    <row r="409" spans="1:9" s="38" customFormat="1" ht="19.5" customHeight="1">
      <c r="A409" s="60"/>
      <c r="B409" s="61"/>
      <c r="C409" s="61"/>
      <c r="D409" s="99" t="s">
        <v>1826</v>
      </c>
      <c r="E409" s="169"/>
      <c r="F409" s="169"/>
      <c r="G409" s="100">
        <v>2</v>
      </c>
      <c r="H409" s="63"/>
      <c r="I409" s="54"/>
    </row>
    <row r="410" spans="1:9" s="38" customFormat="1" ht="19.5" customHeight="1">
      <c r="A410" s="60"/>
      <c r="B410" s="61"/>
      <c r="C410" s="61"/>
      <c r="D410" s="99" t="s">
        <v>1827</v>
      </c>
      <c r="E410" s="169"/>
      <c r="F410" s="169"/>
      <c r="G410" s="100">
        <v>20.72</v>
      </c>
      <c r="H410" s="63"/>
      <c r="I410" s="54"/>
    </row>
    <row r="411" spans="1:9" s="38" customFormat="1" ht="19.5" customHeight="1">
      <c r="A411" s="60"/>
      <c r="B411" s="61"/>
      <c r="C411" s="61"/>
      <c r="D411" s="99" t="s">
        <v>1828</v>
      </c>
      <c r="E411" s="169"/>
      <c r="F411" s="169"/>
      <c r="G411" s="100">
        <v>1.205</v>
      </c>
      <c r="H411" s="63"/>
      <c r="I411" s="54"/>
    </row>
    <row r="412" spans="1:9" s="38" customFormat="1" ht="19.5" customHeight="1">
      <c r="A412" s="60"/>
      <c r="B412" s="61"/>
      <c r="C412" s="61"/>
      <c r="D412" s="99" t="s">
        <v>1825</v>
      </c>
      <c r="E412" s="169"/>
      <c r="F412" s="169"/>
      <c r="G412" s="100">
        <v>28.08</v>
      </c>
      <c r="H412" s="63"/>
      <c r="I412" s="54"/>
    </row>
    <row r="413" spans="1:9" s="38" customFormat="1" ht="19.5" customHeight="1">
      <c r="A413" s="60"/>
      <c r="B413" s="61"/>
      <c r="C413" s="61"/>
      <c r="D413" s="99" t="s">
        <v>1826</v>
      </c>
      <c r="E413" s="169"/>
      <c r="F413" s="169"/>
      <c r="G413" s="100">
        <v>2</v>
      </c>
      <c r="H413" s="63"/>
      <c r="I413" s="54"/>
    </row>
    <row r="414" spans="1:9" s="38" customFormat="1" ht="19.5" customHeight="1">
      <c r="A414" s="60"/>
      <c r="B414" s="61"/>
      <c r="C414" s="61"/>
      <c r="D414" s="99" t="s">
        <v>1827</v>
      </c>
      <c r="E414" s="169"/>
      <c r="F414" s="169"/>
      <c r="G414" s="100">
        <v>20.72</v>
      </c>
      <c r="H414" s="63"/>
      <c r="I414" s="54"/>
    </row>
    <row r="415" spans="1:9" s="38" customFormat="1" ht="19.5" customHeight="1">
      <c r="A415" s="60" t="s">
        <v>233</v>
      </c>
      <c r="B415" s="61" t="s">
        <v>519</v>
      </c>
      <c r="C415" s="61" t="s">
        <v>759</v>
      </c>
      <c r="D415" s="142" t="s">
        <v>1278</v>
      </c>
      <c r="E415" s="143"/>
      <c r="F415" s="61" t="s">
        <v>1582</v>
      </c>
      <c r="G415" s="62">
        <v>156.683</v>
      </c>
      <c r="H415" s="98">
        <v>0</v>
      </c>
      <c r="I415" s="54"/>
    </row>
    <row r="416" spans="1:9" s="38" customFormat="1" ht="19.5" customHeight="1">
      <c r="A416" s="60" t="s">
        <v>234</v>
      </c>
      <c r="B416" s="61" t="s">
        <v>519</v>
      </c>
      <c r="C416" s="61" t="s">
        <v>760</v>
      </c>
      <c r="D416" s="142" t="s">
        <v>1279</v>
      </c>
      <c r="E416" s="143"/>
      <c r="F416" s="61" t="s">
        <v>1586</v>
      </c>
      <c r="G416" s="62">
        <v>2.595</v>
      </c>
      <c r="H416" s="98">
        <v>0</v>
      </c>
      <c r="I416" s="54"/>
    </row>
    <row r="417" spans="1:9" s="38" customFormat="1" ht="19.5" customHeight="1">
      <c r="A417" s="97"/>
      <c r="B417" s="56" t="s">
        <v>519</v>
      </c>
      <c r="C417" s="56" t="s">
        <v>761</v>
      </c>
      <c r="D417" s="140" t="s">
        <v>1280</v>
      </c>
      <c r="E417" s="141"/>
      <c r="F417" s="56"/>
      <c r="G417" s="39"/>
      <c r="H417" s="59"/>
      <c r="I417" s="54"/>
    </row>
    <row r="418" spans="1:9" s="38" customFormat="1" ht="19.5" customHeight="1">
      <c r="A418" s="60" t="s">
        <v>235</v>
      </c>
      <c r="B418" s="61" t="s">
        <v>519</v>
      </c>
      <c r="C418" s="61" t="s">
        <v>762</v>
      </c>
      <c r="D418" s="142" t="s">
        <v>1281</v>
      </c>
      <c r="E418" s="143"/>
      <c r="F418" s="61" t="s">
        <v>1582</v>
      </c>
      <c r="G418" s="62">
        <v>110</v>
      </c>
      <c r="H418" s="98">
        <v>0</v>
      </c>
      <c r="I418" s="54"/>
    </row>
    <row r="419" spans="1:9" s="38" customFormat="1" ht="19.5" customHeight="1">
      <c r="A419" s="60" t="s">
        <v>236</v>
      </c>
      <c r="B419" s="61" t="s">
        <v>519</v>
      </c>
      <c r="C419" s="61" t="s">
        <v>763</v>
      </c>
      <c r="D419" s="142" t="s">
        <v>1282</v>
      </c>
      <c r="E419" s="143"/>
      <c r="F419" s="61" t="s">
        <v>1583</v>
      </c>
      <c r="G419" s="62">
        <v>19</v>
      </c>
      <c r="H419" s="98">
        <v>0</v>
      </c>
      <c r="I419" s="54"/>
    </row>
    <row r="420" spans="1:9" s="38" customFormat="1" ht="19.5" customHeight="1">
      <c r="A420" s="97"/>
      <c r="B420" s="56" t="s">
        <v>519</v>
      </c>
      <c r="C420" s="56" t="s">
        <v>764</v>
      </c>
      <c r="D420" s="140" t="s">
        <v>1283</v>
      </c>
      <c r="E420" s="141"/>
      <c r="F420" s="56"/>
      <c r="G420" s="39"/>
      <c r="H420" s="59"/>
      <c r="I420" s="54"/>
    </row>
    <row r="421" spans="1:9" s="38" customFormat="1" ht="19.5" customHeight="1">
      <c r="A421" s="60" t="s">
        <v>237</v>
      </c>
      <c r="B421" s="61" t="s">
        <v>519</v>
      </c>
      <c r="C421" s="61" t="s">
        <v>765</v>
      </c>
      <c r="D421" s="142" t="s">
        <v>1284</v>
      </c>
      <c r="E421" s="143"/>
      <c r="F421" s="61" t="s">
        <v>1582</v>
      </c>
      <c r="G421" s="62">
        <v>2366.24808</v>
      </c>
      <c r="H421" s="98">
        <v>0</v>
      </c>
      <c r="I421" s="54"/>
    </row>
    <row r="422" spans="1:9" s="38" customFormat="1" ht="19.5" customHeight="1">
      <c r="A422" s="54"/>
      <c r="D422" s="99" t="s">
        <v>1829</v>
      </c>
      <c r="E422" s="169" t="s">
        <v>1985</v>
      </c>
      <c r="F422" s="170"/>
      <c r="G422" s="100">
        <v>1485.491</v>
      </c>
      <c r="H422" s="101"/>
      <c r="I422" s="54"/>
    </row>
    <row r="423" spans="1:9" s="38" customFormat="1" ht="19.5" customHeight="1">
      <c r="A423" s="60"/>
      <c r="B423" s="61"/>
      <c r="C423" s="61"/>
      <c r="D423" s="99" t="s">
        <v>1830</v>
      </c>
      <c r="E423" s="169" t="s">
        <v>1986</v>
      </c>
      <c r="F423" s="169"/>
      <c r="G423" s="100">
        <v>335.8</v>
      </c>
      <c r="H423" s="63"/>
      <c r="I423" s="54"/>
    </row>
    <row r="424" spans="1:9" s="38" customFormat="1" ht="19.5" customHeight="1">
      <c r="A424" s="60"/>
      <c r="B424" s="61"/>
      <c r="C424" s="61"/>
      <c r="D424" s="99" t="s">
        <v>1758</v>
      </c>
      <c r="E424" s="169" t="s">
        <v>1987</v>
      </c>
      <c r="F424" s="169"/>
      <c r="G424" s="100">
        <v>144</v>
      </c>
      <c r="H424" s="63"/>
      <c r="I424" s="54"/>
    </row>
    <row r="425" spans="1:9" s="38" customFormat="1" ht="19.5" customHeight="1">
      <c r="A425" s="60"/>
      <c r="B425" s="61"/>
      <c r="C425" s="61"/>
      <c r="D425" s="99" t="s">
        <v>1831</v>
      </c>
      <c r="E425" s="169" t="s">
        <v>1988</v>
      </c>
      <c r="F425" s="169"/>
      <c r="G425" s="100">
        <v>400.95708</v>
      </c>
      <c r="H425" s="63"/>
      <c r="I425" s="54"/>
    </row>
    <row r="426" spans="1:9" s="38" customFormat="1" ht="19.5" customHeight="1">
      <c r="A426" s="60" t="s">
        <v>238</v>
      </c>
      <c r="B426" s="61" t="s">
        <v>519</v>
      </c>
      <c r="C426" s="61" t="s">
        <v>766</v>
      </c>
      <c r="D426" s="142" t="s">
        <v>1285</v>
      </c>
      <c r="E426" s="143"/>
      <c r="F426" s="61" t="s">
        <v>1582</v>
      </c>
      <c r="G426" s="62">
        <v>2748.073</v>
      </c>
      <c r="H426" s="98">
        <v>0</v>
      </c>
      <c r="I426" s="54"/>
    </row>
    <row r="427" spans="1:9" s="38" customFormat="1" ht="19.5" customHeight="1">
      <c r="A427" s="54"/>
      <c r="D427" s="99" t="s">
        <v>1832</v>
      </c>
      <c r="E427" s="169" t="s">
        <v>1985</v>
      </c>
      <c r="F427" s="170"/>
      <c r="G427" s="100">
        <v>1532.16</v>
      </c>
      <c r="H427" s="101"/>
      <c r="I427" s="54"/>
    </row>
    <row r="428" spans="1:9" s="38" customFormat="1" ht="19.5" customHeight="1">
      <c r="A428" s="60"/>
      <c r="B428" s="61"/>
      <c r="C428" s="61"/>
      <c r="D428" s="99" t="s">
        <v>1833</v>
      </c>
      <c r="E428" s="169" t="s">
        <v>1986</v>
      </c>
      <c r="F428" s="169"/>
      <c r="G428" s="100">
        <v>813.36</v>
      </c>
      <c r="H428" s="63"/>
      <c r="I428" s="54"/>
    </row>
    <row r="429" spans="1:9" s="38" customFormat="1" ht="19.5" customHeight="1">
      <c r="A429" s="60"/>
      <c r="B429" s="61"/>
      <c r="C429" s="61"/>
      <c r="D429" s="99" t="s">
        <v>1834</v>
      </c>
      <c r="E429" s="169" t="s">
        <v>1987</v>
      </c>
      <c r="F429" s="169"/>
      <c r="G429" s="100">
        <v>168.46</v>
      </c>
      <c r="H429" s="63"/>
      <c r="I429" s="54"/>
    </row>
    <row r="430" spans="1:9" s="38" customFormat="1" ht="19.5" customHeight="1">
      <c r="A430" s="60"/>
      <c r="B430" s="61"/>
      <c r="C430" s="61"/>
      <c r="D430" s="99" t="s">
        <v>1835</v>
      </c>
      <c r="E430" s="169" t="s">
        <v>1988</v>
      </c>
      <c r="F430" s="169"/>
      <c r="G430" s="100">
        <v>234.093</v>
      </c>
      <c r="H430" s="63"/>
      <c r="I430" s="54"/>
    </row>
    <row r="431" spans="1:9" s="38" customFormat="1" ht="19.5" customHeight="1">
      <c r="A431" s="60" t="s">
        <v>239</v>
      </c>
      <c r="B431" s="61" t="s">
        <v>519</v>
      </c>
      <c r="C431" s="61" t="s">
        <v>767</v>
      </c>
      <c r="D431" s="142" t="s">
        <v>1286</v>
      </c>
      <c r="E431" s="143"/>
      <c r="F431" s="61" t="s">
        <v>1582</v>
      </c>
      <c r="G431" s="62">
        <v>2748.073</v>
      </c>
      <c r="H431" s="98">
        <v>0</v>
      </c>
      <c r="I431" s="54"/>
    </row>
    <row r="432" spans="1:9" s="38" customFormat="1" ht="19.5" customHeight="1">
      <c r="A432" s="54"/>
      <c r="D432" s="99" t="s">
        <v>1832</v>
      </c>
      <c r="E432" s="169" t="s">
        <v>1985</v>
      </c>
      <c r="F432" s="170"/>
      <c r="G432" s="100">
        <v>1532.16</v>
      </c>
      <c r="H432" s="101"/>
      <c r="I432" s="54"/>
    </row>
    <row r="433" spans="1:9" s="38" customFormat="1" ht="19.5" customHeight="1">
      <c r="A433" s="60"/>
      <c r="B433" s="61"/>
      <c r="C433" s="61"/>
      <c r="D433" s="99" t="s">
        <v>1833</v>
      </c>
      <c r="E433" s="169" t="s">
        <v>1986</v>
      </c>
      <c r="F433" s="169"/>
      <c r="G433" s="100">
        <v>813.36</v>
      </c>
      <c r="H433" s="63"/>
      <c r="I433" s="54"/>
    </row>
    <row r="434" spans="1:9" s="38" customFormat="1" ht="19.5" customHeight="1">
      <c r="A434" s="60"/>
      <c r="B434" s="61"/>
      <c r="C434" s="61"/>
      <c r="D434" s="99" t="s">
        <v>1834</v>
      </c>
      <c r="E434" s="169" t="s">
        <v>1987</v>
      </c>
      <c r="F434" s="169"/>
      <c r="G434" s="100">
        <v>168.46</v>
      </c>
      <c r="H434" s="63"/>
      <c r="I434" s="54"/>
    </row>
    <row r="435" spans="1:9" s="38" customFormat="1" ht="19.5" customHeight="1">
      <c r="A435" s="60"/>
      <c r="B435" s="61"/>
      <c r="C435" s="61"/>
      <c r="D435" s="99" t="s">
        <v>1835</v>
      </c>
      <c r="E435" s="169" t="s">
        <v>1988</v>
      </c>
      <c r="F435" s="169"/>
      <c r="G435" s="100">
        <v>234.093</v>
      </c>
      <c r="H435" s="63"/>
      <c r="I435" s="54"/>
    </row>
    <row r="436" spans="1:9" s="38" customFormat="1" ht="19.5" customHeight="1">
      <c r="A436" s="60" t="s">
        <v>240</v>
      </c>
      <c r="B436" s="61" t="s">
        <v>519</v>
      </c>
      <c r="C436" s="61" t="s">
        <v>768</v>
      </c>
      <c r="D436" s="142" t="s">
        <v>1287</v>
      </c>
      <c r="E436" s="143"/>
      <c r="F436" s="61" t="s">
        <v>1582</v>
      </c>
      <c r="G436" s="62">
        <v>1766.253</v>
      </c>
      <c r="H436" s="98">
        <v>0</v>
      </c>
      <c r="I436" s="54"/>
    </row>
    <row r="437" spans="1:9" s="38" customFormat="1" ht="19.5" customHeight="1">
      <c r="A437" s="54"/>
      <c r="D437" s="99" t="s">
        <v>1832</v>
      </c>
      <c r="E437" s="169" t="s">
        <v>1985</v>
      </c>
      <c r="F437" s="170"/>
      <c r="G437" s="100">
        <v>1532.16</v>
      </c>
      <c r="H437" s="101"/>
      <c r="I437" s="54"/>
    </row>
    <row r="438" spans="1:9" s="38" customFormat="1" ht="19.5" customHeight="1">
      <c r="A438" s="60"/>
      <c r="B438" s="61"/>
      <c r="C438" s="61"/>
      <c r="D438" s="99" t="s">
        <v>1835</v>
      </c>
      <c r="E438" s="169" t="s">
        <v>1988</v>
      </c>
      <c r="F438" s="169"/>
      <c r="G438" s="100">
        <v>234.093</v>
      </c>
      <c r="H438" s="63"/>
      <c r="I438" s="54"/>
    </row>
    <row r="439" spans="1:9" s="38" customFormat="1" ht="19.5" customHeight="1">
      <c r="A439" s="97"/>
      <c r="B439" s="56" t="s">
        <v>519</v>
      </c>
      <c r="C439" s="56" t="s">
        <v>769</v>
      </c>
      <c r="D439" s="140" t="s">
        <v>1288</v>
      </c>
      <c r="E439" s="141"/>
      <c r="F439" s="56"/>
      <c r="G439" s="39"/>
      <c r="H439" s="59"/>
      <c r="I439" s="54"/>
    </row>
    <row r="440" spans="1:9" s="38" customFormat="1" ht="19.5" customHeight="1">
      <c r="A440" s="60" t="s">
        <v>241</v>
      </c>
      <c r="B440" s="61" t="s">
        <v>519</v>
      </c>
      <c r="C440" s="61" t="s">
        <v>770</v>
      </c>
      <c r="D440" s="142" t="s">
        <v>1289</v>
      </c>
      <c r="E440" s="143"/>
      <c r="F440" s="61" t="s">
        <v>1588</v>
      </c>
      <c r="G440" s="62">
        <v>1</v>
      </c>
      <c r="H440" s="98">
        <v>0</v>
      </c>
      <c r="I440" s="54"/>
    </row>
    <row r="441" spans="1:9" s="38" customFormat="1" ht="19.5" customHeight="1">
      <c r="A441" s="60" t="s">
        <v>242</v>
      </c>
      <c r="B441" s="61" t="s">
        <v>519</v>
      </c>
      <c r="C441" s="61" t="s">
        <v>771</v>
      </c>
      <c r="D441" s="142" t="s">
        <v>1290</v>
      </c>
      <c r="E441" s="143"/>
      <c r="F441" s="61" t="s">
        <v>1588</v>
      </c>
      <c r="G441" s="62">
        <v>1</v>
      </c>
      <c r="H441" s="98">
        <v>0</v>
      </c>
      <c r="I441" s="54"/>
    </row>
    <row r="442" spans="1:9" s="38" customFormat="1" ht="19.5" customHeight="1">
      <c r="A442" s="60" t="s">
        <v>243</v>
      </c>
      <c r="B442" s="61" t="s">
        <v>519</v>
      </c>
      <c r="C442" s="61" t="s">
        <v>772</v>
      </c>
      <c r="D442" s="142" t="s">
        <v>1291</v>
      </c>
      <c r="E442" s="143"/>
      <c r="F442" s="61" t="s">
        <v>1588</v>
      </c>
      <c r="G442" s="62">
        <v>1</v>
      </c>
      <c r="H442" s="98">
        <v>0</v>
      </c>
      <c r="I442" s="54"/>
    </row>
    <row r="443" spans="1:9" s="38" customFormat="1" ht="19.5" customHeight="1">
      <c r="A443" s="97"/>
      <c r="B443" s="56" t="s">
        <v>519</v>
      </c>
      <c r="C443" s="56" t="s">
        <v>773</v>
      </c>
      <c r="D443" s="140" t="s">
        <v>1292</v>
      </c>
      <c r="E443" s="141"/>
      <c r="F443" s="56"/>
      <c r="G443" s="39"/>
      <c r="H443" s="59"/>
      <c r="I443" s="54"/>
    </row>
    <row r="444" spans="1:9" s="38" customFormat="1" ht="19.5" customHeight="1">
      <c r="A444" s="60" t="s">
        <v>244</v>
      </c>
      <c r="B444" s="61" t="s">
        <v>519</v>
      </c>
      <c r="C444" s="61" t="s">
        <v>774</v>
      </c>
      <c r="D444" s="142" t="s">
        <v>1293</v>
      </c>
      <c r="E444" s="143"/>
      <c r="F444" s="61" t="s">
        <v>1584</v>
      </c>
      <c r="G444" s="62">
        <v>12</v>
      </c>
      <c r="H444" s="98">
        <v>0</v>
      </c>
      <c r="I444" s="54"/>
    </row>
    <row r="445" spans="1:9" s="38" customFormat="1" ht="19.5" customHeight="1">
      <c r="A445" s="60" t="s">
        <v>245</v>
      </c>
      <c r="B445" s="61" t="s">
        <v>519</v>
      </c>
      <c r="C445" s="61" t="s">
        <v>775</v>
      </c>
      <c r="D445" s="142" t="s">
        <v>1294</v>
      </c>
      <c r="E445" s="143"/>
      <c r="F445" s="61" t="s">
        <v>1584</v>
      </c>
      <c r="G445" s="62">
        <v>12</v>
      </c>
      <c r="H445" s="98">
        <v>0</v>
      </c>
      <c r="I445" s="54"/>
    </row>
    <row r="446" spans="1:9" s="38" customFormat="1" ht="19.5" customHeight="1">
      <c r="A446" s="104"/>
      <c r="B446" s="73" t="s">
        <v>520</v>
      </c>
      <c r="C446" s="73"/>
      <c r="D446" s="146" t="s">
        <v>1295</v>
      </c>
      <c r="E446" s="147"/>
      <c r="F446" s="73"/>
      <c r="G446" s="76"/>
      <c r="H446" s="77"/>
      <c r="I446" s="54"/>
    </row>
    <row r="447" spans="1:9" s="38" customFormat="1" ht="19.5" customHeight="1">
      <c r="A447" s="60" t="s">
        <v>246</v>
      </c>
      <c r="B447" s="61" t="s">
        <v>520</v>
      </c>
      <c r="C447" s="61" t="s">
        <v>776</v>
      </c>
      <c r="D447" s="142" t="s">
        <v>1296</v>
      </c>
      <c r="E447" s="143"/>
      <c r="F447" s="61" t="s">
        <v>1584</v>
      </c>
      <c r="G447" s="62">
        <v>75</v>
      </c>
      <c r="H447" s="98">
        <v>0</v>
      </c>
      <c r="I447" s="54"/>
    </row>
    <row r="448" spans="1:9" s="38" customFormat="1" ht="19.5" customHeight="1">
      <c r="A448" s="60" t="s">
        <v>247</v>
      </c>
      <c r="B448" s="61" t="s">
        <v>520</v>
      </c>
      <c r="C448" s="61" t="s">
        <v>777</v>
      </c>
      <c r="D448" s="142" t="s">
        <v>1297</v>
      </c>
      <c r="E448" s="143"/>
      <c r="F448" s="61" t="s">
        <v>1589</v>
      </c>
      <c r="G448" s="62">
        <v>1</v>
      </c>
      <c r="H448" s="98">
        <v>0</v>
      </c>
      <c r="I448" s="54"/>
    </row>
    <row r="449" spans="1:9" s="38" customFormat="1" ht="19.5" customHeight="1">
      <c r="A449" s="97"/>
      <c r="B449" s="56" t="s">
        <v>520</v>
      </c>
      <c r="C449" s="56" t="s">
        <v>17</v>
      </c>
      <c r="D449" s="140" t="s">
        <v>1298</v>
      </c>
      <c r="E449" s="141"/>
      <c r="F449" s="56"/>
      <c r="G449" s="39"/>
      <c r="H449" s="59"/>
      <c r="I449" s="54"/>
    </row>
    <row r="450" spans="1:9" s="38" customFormat="1" ht="19.5" customHeight="1">
      <c r="A450" s="60" t="s">
        <v>248</v>
      </c>
      <c r="B450" s="61" t="s">
        <v>520</v>
      </c>
      <c r="C450" s="61" t="s">
        <v>778</v>
      </c>
      <c r="D450" s="142" t="s">
        <v>1299</v>
      </c>
      <c r="E450" s="143"/>
      <c r="F450" s="61" t="s">
        <v>1582</v>
      </c>
      <c r="G450" s="62">
        <v>39.2</v>
      </c>
      <c r="H450" s="98">
        <v>0</v>
      </c>
      <c r="I450" s="54"/>
    </row>
    <row r="451" spans="1:9" s="38" customFormat="1" ht="19.5" customHeight="1">
      <c r="A451" s="54"/>
      <c r="D451" s="99" t="s">
        <v>32</v>
      </c>
      <c r="E451" s="169" t="s">
        <v>1989</v>
      </c>
      <c r="F451" s="170"/>
      <c r="G451" s="100">
        <v>26</v>
      </c>
      <c r="H451" s="101"/>
      <c r="I451" s="54"/>
    </row>
    <row r="452" spans="1:9" s="38" customFormat="1" ht="19.5" customHeight="1">
      <c r="A452" s="60"/>
      <c r="B452" s="61"/>
      <c r="C452" s="61"/>
      <c r="D452" s="99" t="s">
        <v>1836</v>
      </c>
      <c r="E452" s="169" t="s">
        <v>1990</v>
      </c>
      <c r="F452" s="169"/>
      <c r="G452" s="100">
        <v>13.2</v>
      </c>
      <c r="H452" s="63"/>
      <c r="I452" s="54"/>
    </row>
    <row r="453" spans="1:9" s="38" customFormat="1" ht="19.5" customHeight="1">
      <c r="A453" s="60" t="s">
        <v>249</v>
      </c>
      <c r="B453" s="61" t="s">
        <v>520</v>
      </c>
      <c r="C453" s="61" t="s">
        <v>779</v>
      </c>
      <c r="D453" s="142" t="s">
        <v>1300</v>
      </c>
      <c r="E453" s="143"/>
      <c r="F453" s="61" t="s">
        <v>1582</v>
      </c>
      <c r="G453" s="62">
        <v>26</v>
      </c>
      <c r="H453" s="98">
        <v>0</v>
      </c>
      <c r="I453" s="54"/>
    </row>
    <row r="454" spans="1:9" s="38" customFormat="1" ht="19.5" customHeight="1">
      <c r="A454" s="54"/>
      <c r="D454" s="99" t="s">
        <v>32</v>
      </c>
      <c r="E454" s="169" t="s">
        <v>1991</v>
      </c>
      <c r="F454" s="170"/>
      <c r="G454" s="100">
        <v>26</v>
      </c>
      <c r="H454" s="101"/>
      <c r="I454" s="54"/>
    </row>
    <row r="455" spans="1:9" s="38" customFormat="1" ht="19.5" customHeight="1">
      <c r="A455" s="60" t="s">
        <v>250</v>
      </c>
      <c r="B455" s="61" t="s">
        <v>520</v>
      </c>
      <c r="C455" s="61" t="s">
        <v>780</v>
      </c>
      <c r="D455" s="142" t="s">
        <v>1301</v>
      </c>
      <c r="E455" s="143"/>
      <c r="F455" s="61" t="s">
        <v>1582</v>
      </c>
      <c r="G455" s="62">
        <v>89</v>
      </c>
      <c r="H455" s="98">
        <v>0</v>
      </c>
      <c r="I455" s="54"/>
    </row>
    <row r="456" spans="1:9" s="38" customFormat="1" ht="19.5" customHeight="1">
      <c r="A456" s="54"/>
      <c r="D456" s="99" t="s">
        <v>95</v>
      </c>
      <c r="E456" s="169" t="s">
        <v>1991</v>
      </c>
      <c r="F456" s="170"/>
      <c r="G456" s="100">
        <v>89</v>
      </c>
      <c r="H456" s="101"/>
      <c r="I456" s="54"/>
    </row>
    <row r="457" spans="1:9" s="38" customFormat="1" ht="19.5" customHeight="1">
      <c r="A457" s="60" t="s">
        <v>251</v>
      </c>
      <c r="B457" s="61" t="s">
        <v>520</v>
      </c>
      <c r="C457" s="61" t="s">
        <v>781</v>
      </c>
      <c r="D457" s="142" t="s">
        <v>1302</v>
      </c>
      <c r="E457" s="143"/>
      <c r="F457" s="61" t="s">
        <v>1582</v>
      </c>
      <c r="G457" s="62">
        <v>89</v>
      </c>
      <c r="H457" s="98">
        <v>0</v>
      </c>
      <c r="I457" s="54"/>
    </row>
    <row r="458" spans="1:9" s="38" customFormat="1" ht="19.5" customHeight="1">
      <c r="A458" s="54"/>
      <c r="D458" s="99" t="s">
        <v>95</v>
      </c>
      <c r="E458" s="169" t="s">
        <v>1991</v>
      </c>
      <c r="F458" s="170"/>
      <c r="G458" s="100">
        <v>89</v>
      </c>
      <c r="H458" s="101"/>
      <c r="I458" s="54"/>
    </row>
    <row r="459" spans="1:9" s="38" customFormat="1" ht="19.5" customHeight="1">
      <c r="A459" s="60" t="s">
        <v>252</v>
      </c>
      <c r="B459" s="61" t="s">
        <v>520</v>
      </c>
      <c r="C459" s="61" t="s">
        <v>782</v>
      </c>
      <c r="D459" s="142" t="s">
        <v>1303</v>
      </c>
      <c r="E459" s="143"/>
      <c r="F459" s="61" t="s">
        <v>1582</v>
      </c>
      <c r="G459" s="62">
        <v>72</v>
      </c>
      <c r="H459" s="98">
        <v>0</v>
      </c>
      <c r="I459" s="54"/>
    </row>
    <row r="460" spans="1:9" s="38" customFormat="1" ht="19.5" customHeight="1">
      <c r="A460" s="54"/>
      <c r="D460" s="99" t="s">
        <v>1837</v>
      </c>
      <c r="E460" s="169" t="s">
        <v>1992</v>
      </c>
      <c r="F460" s="170"/>
      <c r="G460" s="100">
        <v>72</v>
      </c>
      <c r="H460" s="101"/>
      <c r="I460" s="54"/>
    </row>
    <row r="461" spans="1:9" s="38" customFormat="1" ht="19.5" customHeight="1">
      <c r="A461" s="60" t="s">
        <v>253</v>
      </c>
      <c r="B461" s="61" t="s">
        <v>520</v>
      </c>
      <c r="C461" s="61" t="s">
        <v>783</v>
      </c>
      <c r="D461" s="142" t="s">
        <v>1304</v>
      </c>
      <c r="E461" s="143"/>
      <c r="F461" s="61" t="s">
        <v>1584</v>
      </c>
      <c r="G461" s="62">
        <v>127</v>
      </c>
      <c r="H461" s="98">
        <v>0</v>
      </c>
      <c r="I461" s="54"/>
    </row>
    <row r="462" spans="1:9" s="38" customFormat="1" ht="19.5" customHeight="1">
      <c r="A462" s="54"/>
      <c r="D462" s="99" t="s">
        <v>40</v>
      </c>
      <c r="E462" s="169" t="s">
        <v>1991</v>
      </c>
      <c r="F462" s="170"/>
      <c r="G462" s="100">
        <v>34</v>
      </c>
      <c r="H462" s="101"/>
      <c r="I462" s="54"/>
    </row>
    <row r="463" spans="1:9" s="38" customFormat="1" ht="19.5" customHeight="1">
      <c r="A463" s="60"/>
      <c r="B463" s="61"/>
      <c r="C463" s="61"/>
      <c r="D463" s="99" t="s">
        <v>1838</v>
      </c>
      <c r="E463" s="169" t="s">
        <v>1991</v>
      </c>
      <c r="F463" s="169"/>
      <c r="G463" s="100">
        <v>93</v>
      </c>
      <c r="H463" s="63"/>
      <c r="I463" s="54"/>
    </row>
    <row r="464" spans="1:9" s="38" customFormat="1" ht="19.5" customHeight="1">
      <c r="A464" s="97"/>
      <c r="B464" s="56" t="s">
        <v>520</v>
      </c>
      <c r="C464" s="56" t="s">
        <v>19</v>
      </c>
      <c r="D464" s="140" t="s">
        <v>1305</v>
      </c>
      <c r="E464" s="141"/>
      <c r="F464" s="56"/>
      <c r="G464" s="39"/>
      <c r="H464" s="59"/>
      <c r="I464" s="54"/>
    </row>
    <row r="465" spans="1:9" s="38" customFormat="1" ht="19.5" customHeight="1">
      <c r="A465" s="60" t="s">
        <v>254</v>
      </c>
      <c r="B465" s="61" t="s">
        <v>520</v>
      </c>
      <c r="C465" s="61" t="s">
        <v>784</v>
      </c>
      <c r="D465" s="142" t="s">
        <v>1306</v>
      </c>
      <c r="E465" s="143"/>
      <c r="F465" s="61" t="s">
        <v>1581</v>
      </c>
      <c r="G465" s="62">
        <v>45.232</v>
      </c>
      <c r="H465" s="98">
        <v>0</v>
      </c>
      <c r="I465" s="54"/>
    </row>
    <row r="466" spans="1:9" s="38" customFormat="1" ht="19.5" customHeight="1">
      <c r="A466" s="54"/>
      <c r="D466" s="99" t="s">
        <v>1839</v>
      </c>
      <c r="E466" s="169" t="s">
        <v>1993</v>
      </c>
      <c r="F466" s="170"/>
      <c r="G466" s="100">
        <v>36.632</v>
      </c>
      <c r="H466" s="101"/>
      <c r="I466" s="54"/>
    </row>
    <row r="467" spans="1:9" s="38" customFormat="1" ht="19.5" customHeight="1">
      <c r="A467" s="60"/>
      <c r="B467" s="61"/>
      <c r="C467" s="61"/>
      <c r="D467" s="99" t="s">
        <v>1840</v>
      </c>
      <c r="E467" s="169" t="s">
        <v>1994</v>
      </c>
      <c r="F467" s="169"/>
      <c r="G467" s="100">
        <v>8.6</v>
      </c>
      <c r="H467" s="63"/>
      <c r="I467" s="54"/>
    </row>
    <row r="468" spans="1:9" s="38" customFormat="1" ht="19.5" customHeight="1">
      <c r="A468" s="97"/>
      <c r="B468" s="56" t="s">
        <v>520</v>
      </c>
      <c r="C468" s="56" t="s">
        <v>23</v>
      </c>
      <c r="D468" s="140" t="s">
        <v>1307</v>
      </c>
      <c r="E468" s="141"/>
      <c r="F468" s="56"/>
      <c r="G468" s="39"/>
      <c r="H468" s="59"/>
      <c r="I468" s="54"/>
    </row>
    <row r="469" spans="1:9" s="38" customFormat="1" ht="19.5" customHeight="1">
      <c r="A469" s="60" t="s">
        <v>255</v>
      </c>
      <c r="B469" s="61" t="s">
        <v>520</v>
      </c>
      <c r="C469" s="61" t="s">
        <v>785</v>
      </c>
      <c r="D469" s="142" t="s">
        <v>1308</v>
      </c>
      <c r="E469" s="143"/>
      <c r="F469" s="61" t="s">
        <v>1581</v>
      </c>
      <c r="G469" s="62">
        <v>5.2</v>
      </c>
      <c r="H469" s="98">
        <v>0</v>
      </c>
      <c r="I469" s="54"/>
    </row>
    <row r="470" spans="1:9" s="38" customFormat="1" ht="19.5" customHeight="1">
      <c r="A470" s="60" t="s">
        <v>256</v>
      </c>
      <c r="B470" s="61" t="s">
        <v>520</v>
      </c>
      <c r="C470" s="61" t="s">
        <v>786</v>
      </c>
      <c r="D470" s="142" t="s">
        <v>1309</v>
      </c>
      <c r="E470" s="143"/>
      <c r="F470" s="61" t="s">
        <v>1586</v>
      </c>
      <c r="G470" s="62">
        <v>10.4</v>
      </c>
      <c r="H470" s="98">
        <v>0</v>
      </c>
      <c r="I470" s="54"/>
    </row>
    <row r="471" spans="1:9" s="38" customFormat="1" ht="19.5" customHeight="1">
      <c r="A471" s="54"/>
      <c r="D471" s="99" t="s">
        <v>1841</v>
      </c>
      <c r="E471" s="169"/>
      <c r="F471" s="170"/>
      <c r="G471" s="100">
        <v>10.4</v>
      </c>
      <c r="H471" s="101"/>
      <c r="I471" s="54"/>
    </row>
    <row r="472" spans="1:9" s="38" customFormat="1" ht="19.5" customHeight="1">
      <c r="A472" s="60" t="s">
        <v>257</v>
      </c>
      <c r="B472" s="61" t="s">
        <v>520</v>
      </c>
      <c r="C472" s="61" t="s">
        <v>787</v>
      </c>
      <c r="D472" s="142" t="s">
        <v>1310</v>
      </c>
      <c r="E472" s="143"/>
      <c r="F472" s="61" t="s">
        <v>1581</v>
      </c>
      <c r="G472" s="62">
        <v>20.91686</v>
      </c>
      <c r="H472" s="98">
        <v>0</v>
      </c>
      <c r="I472" s="54"/>
    </row>
    <row r="473" spans="1:9" s="38" customFormat="1" ht="19.5" customHeight="1">
      <c r="A473" s="54"/>
      <c r="D473" s="99" t="s">
        <v>1842</v>
      </c>
      <c r="E473" s="169"/>
      <c r="F473" s="170"/>
      <c r="G473" s="100">
        <v>36.536</v>
      </c>
      <c r="H473" s="101"/>
      <c r="I473" s="54"/>
    </row>
    <row r="474" spans="1:9" s="38" customFormat="1" ht="19.5" customHeight="1">
      <c r="A474" s="60"/>
      <c r="B474" s="61"/>
      <c r="C474" s="61"/>
      <c r="D474" s="99" t="s">
        <v>1843</v>
      </c>
      <c r="E474" s="169"/>
      <c r="F474" s="169"/>
      <c r="G474" s="100">
        <v>-15.61914</v>
      </c>
      <c r="H474" s="63"/>
      <c r="I474" s="54"/>
    </row>
    <row r="475" spans="1:9" s="38" customFormat="1" ht="19.5" customHeight="1">
      <c r="A475" s="60" t="s">
        <v>258</v>
      </c>
      <c r="B475" s="61" t="s">
        <v>520</v>
      </c>
      <c r="C475" s="61" t="s">
        <v>788</v>
      </c>
      <c r="D475" s="142" t="s">
        <v>1311</v>
      </c>
      <c r="E475" s="143"/>
      <c r="F475" s="61" t="s">
        <v>1581</v>
      </c>
      <c r="G475" s="62">
        <v>20.917</v>
      </c>
      <c r="H475" s="98">
        <v>0</v>
      </c>
      <c r="I475" s="54"/>
    </row>
    <row r="476" spans="1:9" s="38" customFormat="1" ht="19.5" customHeight="1">
      <c r="A476" s="60" t="s">
        <v>259</v>
      </c>
      <c r="B476" s="61" t="s">
        <v>520</v>
      </c>
      <c r="C476" s="61" t="s">
        <v>789</v>
      </c>
      <c r="D476" s="142" t="s">
        <v>1312</v>
      </c>
      <c r="E476" s="143"/>
      <c r="F476" s="61" t="s">
        <v>1581</v>
      </c>
      <c r="G476" s="62">
        <v>4</v>
      </c>
      <c r="H476" s="98">
        <v>0</v>
      </c>
      <c r="I476" s="54"/>
    </row>
    <row r="477" spans="1:9" s="38" customFormat="1" ht="19.5" customHeight="1">
      <c r="A477" s="60" t="s">
        <v>260</v>
      </c>
      <c r="B477" s="61" t="s">
        <v>520</v>
      </c>
      <c r="C477" s="61" t="s">
        <v>790</v>
      </c>
      <c r="D477" s="142" t="s">
        <v>1313</v>
      </c>
      <c r="E477" s="143"/>
      <c r="F477" s="61" t="s">
        <v>1586</v>
      </c>
      <c r="G477" s="62">
        <v>8</v>
      </c>
      <c r="H477" s="98">
        <v>0</v>
      </c>
      <c r="I477" s="54"/>
    </row>
    <row r="478" spans="1:9" s="38" customFormat="1" ht="19.5" customHeight="1">
      <c r="A478" s="54"/>
      <c r="D478" s="99" t="s">
        <v>1844</v>
      </c>
      <c r="E478" s="169"/>
      <c r="F478" s="170"/>
      <c r="G478" s="100">
        <v>8</v>
      </c>
      <c r="H478" s="101"/>
      <c r="I478" s="54"/>
    </row>
    <row r="479" spans="1:9" s="38" customFormat="1" ht="19.5" customHeight="1">
      <c r="A479" s="97"/>
      <c r="B479" s="56" t="s">
        <v>520</v>
      </c>
      <c r="C479" s="56" t="s">
        <v>24</v>
      </c>
      <c r="D479" s="140" t="s">
        <v>1314</v>
      </c>
      <c r="E479" s="141"/>
      <c r="F479" s="56"/>
      <c r="G479" s="39"/>
      <c r="H479" s="59"/>
      <c r="I479" s="54"/>
    </row>
    <row r="480" spans="1:9" s="38" customFormat="1" ht="19.5" customHeight="1">
      <c r="A480" s="60" t="s">
        <v>261</v>
      </c>
      <c r="B480" s="61" t="s">
        <v>520</v>
      </c>
      <c r="C480" s="61" t="s">
        <v>791</v>
      </c>
      <c r="D480" s="142" t="s">
        <v>1315</v>
      </c>
      <c r="E480" s="143"/>
      <c r="F480" s="61" t="s">
        <v>1582</v>
      </c>
      <c r="G480" s="62">
        <v>120</v>
      </c>
      <c r="H480" s="98">
        <v>0</v>
      </c>
      <c r="I480" s="54"/>
    </row>
    <row r="481" spans="1:9" s="38" customFormat="1" ht="19.5" customHeight="1">
      <c r="A481" s="97"/>
      <c r="B481" s="56" t="s">
        <v>520</v>
      </c>
      <c r="C481" s="56" t="s">
        <v>27</v>
      </c>
      <c r="D481" s="140" t="s">
        <v>1316</v>
      </c>
      <c r="E481" s="141"/>
      <c r="F481" s="56"/>
      <c r="G481" s="39"/>
      <c r="H481" s="59"/>
      <c r="I481" s="54"/>
    </row>
    <row r="482" spans="1:9" s="38" customFormat="1" ht="19.5" customHeight="1">
      <c r="A482" s="60" t="s">
        <v>262</v>
      </c>
      <c r="B482" s="61" t="s">
        <v>520</v>
      </c>
      <c r="C482" s="61" t="s">
        <v>792</v>
      </c>
      <c r="D482" s="142" t="s">
        <v>1317</v>
      </c>
      <c r="E482" s="143"/>
      <c r="F482" s="61" t="s">
        <v>1582</v>
      </c>
      <c r="G482" s="62">
        <v>56</v>
      </c>
      <c r="H482" s="98">
        <v>0</v>
      </c>
      <c r="I482" s="54"/>
    </row>
    <row r="483" spans="1:9" s="38" customFormat="1" ht="19.5" customHeight="1">
      <c r="A483" s="60" t="s">
        <v>263</v>
      </c>
      <c r="B483" s="61" t="s">
        <v>520</v>
      </c>
      <c r="C483" s="61" t="s">
        <v>793</v>
      </c>
      <c r="D483" s="142" t="s">
        <v>1318</v>
      </c>
      <c r="E483" s="143"/>
      <c r="F483" s="61" t="s">
        <v>1582</v>
      </c>
      <c r="G483" s="62">
        <v>58.8</v>
      </c>
      <c r="H483" s="98">
        <v>0</v>
      </c>
      <c r="I483" s="54"/>
    </row>
    <row r="484" spans="1:9" s="38" customFormat="1" ht="19.5" customHeight="1">
      <c r="A484" s="54"/>
      <c r="D484" s="99" t="s">
        <v>1845</v>
      </c>
      <c r="E484" s="169"/>
      <c r="F484" s="170"/>
      <c r="G484" s="100">
        <v>58.8</v>
      </c>
      <c r="H484" s="101"/>
      <c r="I484" s="54"/>
    </row>
    <row r="485" spans="1:9" s="38" customFormat="1" ht="19.5" customHeight="1">
      <c r="A485" s="60" t="s">
        <v>264</v>
      </c>
      <c r="B485" s="61" t="s">
        <v>520</v>
      </c>
      <c r="C485" s="61" t="s">
        <v>794</v>
      </c>
      <c r="D485" s="142" t="s">
        <v>1319</v>
      </c>
      <c r="E485" s="143"/>
      <c r="F485" s="61" t="s">
        <v>1581</v>
      </c>
      <c r="G485" s="62">
        <v>3.45</v>
      </c>
      <c r="H485" s="98">
        <v>0</v>
      </c>
      <c r="I485" s="54"/>
    </row>
    <row r="486" spans="1:9" s="38" customFormat="1" ht="19.5" customHeight="1">
      <c r="A486" s="54"/>
      <c r="D486" s="99" t="s">
        <v>1846</v>
      </c>
      <c r="E486" s="169"/>
      <c r="F486" s="170"/>
      <c r="G486" s="100">
        <v>3.45</v>
      </c>
      <c r="H486" s="101"/>
      <c r="I486" s="54"/>
    </row>
    <row r="487" spans="1:9" s="38" customFormat="1" ht="19.5" customHeight="1">
      <c r="A487" s="60" t="s">
        <v>265</v>
      </c>
      <c r="B487" s="61" t="s">
        <v>520</v>
      </c>
      <c r="C487" s="61" t="s">
        <v>795</v>
      </c>
      <c r="D487" s="142" t="s">
        <v>1320</v>
      </c>
      <c r="E487" s="143"/>
      <c r="F487" s="61" t="s">
        <v>1584</v>
      </c>
      <c r="G487" s="62">
        <v>23</v>
      </c>
      <c r="H487" s="98">
        <v>0</v>
      </c>
      <c r="I487" s="54"/>
    </row>
    <row r="488" spans="1:9" s="38" customFormat="1" ht="19.5" customHeight="1">
      <c r="A488" s="54"/>
      <c r="D488" s="99" t="s">
        <v>1847</v>
      </c>
      <c r="E488" s="169"/>
      <c r="F488" s="170"/>
      <c r="G488" s="100">
        <v>23</v>
      </c>
      <c r="H488" s="101"/>
      <c r="I488" s="54"/>
    </row>
    <row r="489" spans="1:9" s="38" customFormat="1" ht="19.5" customHeight="1">
      <c r="A489" s="60" t="s">
        <v>266</v>
      </c>
      <c r="B489" s="61" t="s">
        <v>520</v>
      </c>
      <c r="C489" s="61" t="s">
        <v>796</v>
      </c>
      <c r="D489" s="142" t="s">
        <v>1321</v>
      </c>
      <c r="E489" s="143"/>
      <c r="F489" s="61" t="s">
        <v>1583</v>
      </c>
      <c r="G489" s="62">
        <v>1</v>
      </c>
      <c r="H489" s="98">
        <v>0</v>
      </c>
      <c r="I489" s="54"/>
    </row>
    <row r="490" spans="1:9" s="38" customFormat="1" ht="19.5" customHeight="1">
      <c r="A490" s="97"/>
      <c r="B490" s="56" t="s">
        <v>520</v>
      </c>
      <c r="C490" s="56" t="s">
        <v>39</v>
      </c>
      <c r="D490" s="140" t="s">
        <v>1322</v>
      </c>
      <c r="E490" s="141"/>
      <c r="F490" s="56"/>
      <c r="G490" s="39"/>
      <c r="H490" s="59"/>
      <c r="I490" s="54"/>
    </row>
    <row r="491" spans="1:9" s="38" customFormat="1" ht="19.5" customHeight="1">
      <c r="A491" s="60" t="s">
        <v>267</v>
      </c>
      <c r="B491" s="61" t="s">
        <v>520</v>
      </c>
      <c r="C491" s="61" t="s">
        <v>797</v>
      </c>
      <c r="D491" s="142" t="s">
        <v>1323</v>
      </c>
      <c r="E491" s="143"/>
      <c r="F491" s="61" t="s">
        <v>1583</v>
      </c>
      <c r="G491" s="62">
        <v>37</v>
      </c>
      <c r="H491" s="98">
        <v>0</v>
      </c>
      <c r="I491" s="54"/>
    </row>
    <row r="492" spans="1:9" s="38" customFormat="1" ht="19.5" customHeight="1">
      <c r="A492" s="60" t="s">
        <v>268</v>
      </c>
      <c r="B492" s="61" t="s">
        <v>520</v>
      </c>
      <c r="C492" s="61" t="s">
        <v>798</v>
      </c>
      <c r="D492" s="142" t="s">
        <v>1324</v>
      </c>
      <c r="E492" s="143"/>
      <c r="F492" s="61" t="s">
        <v>1583</v>
      </c>
      <c r="G492" s="62">
        <v>37</v>
      </c>
      <c r="H492" s="98">
        <v>0</v>
      </c>
      <c r="I492" s="54"/>
    </row>
    <row r="493" spans="1:9" s="38" customFormat="1" ht="19.5" customHeight="1">
      <c r="A493" s="60" t="s">
        <v>269</v>
      </c>
      <c r="B493" s="61" t="s">
        <v>520</v>
      </c>
      <c r="C493" s="61" t="s">
        <v>799</v>
      </c>
      <c r="D493" s="142" t="s">
        <v>1325</v>
      </c>
      <c r="E493" s="143"/>
      <c r="F493" s="61" t="s">
        <v>1584</v>
      </c>
      <c r="G493" s="62">
        <v>43.53</v>
      </c>
      <c r="H493" s="98">
        <v>0</v>
      </c>
      <c r="I493" s="54"/>
    </row>
    <row r="494" spans="1:9" s="38" customFormat="1" ht="19.5" customHeight="1">
      <c r="A494" s="54"/>
      <c r="D494" s="99" t="s">
        <v>1848</v>
      </c>
      <c r="E494" s="169"/>
      <c r="F494" s="170"/>
      <c r="G494" s="100">
        <v>37.16</v>
      </c>
      <c r="H494" s="101"/>
      <c r="I494" s="54"/>
    </row>
    <row r="495" spans="1:9" s="38" customFormat="1" ht="19.5" customHeight="1">
      <c r="A495" s="60"/>
      <c r="B495" s="61"/>
      <c r="C495" s="61"/>
      <c r="D495" s="99" t="s">
        <v>1849</v>
      </c>
      <c r="E495" s="169"/>
      <c r="F495" s="169"/>
      <c r="G495" s="100">
        <v>6.37</v>
      </c>
      <c r="H495" s="63"/>
      <c r="I495" s="54"/>
    </row>
    <row r="496" spans="1:9" s="38" customFormat="1" ht="19.5" customHeight="1">
      <c r="A496" s="60" t="s">
        <v>270</v>
      </c>
      <c r="B496" s="61" t="s">
        <v>520</v>
      </c>
      <c r="C496" s="61" t="s">
        <v>800</v>
      </c>
      <c r="D496" s="142" t="s">
        <v>1326</v>
      </c>
      <c r="E496" s="143"/>
      <c r="F496" s="61" t="s">
        <v>1583</v>
      </c>
      <c r="G496" s="62">
        <v>304.71</v>
      </c>
      <c r="H496" s="98">
        <v>0</v>
      </c>
      <c r="I496" s="54"/>
    </row>
    <row r="497" spans="1:9" s="38" customFormat="1" ht="19.5" customHeight="1">
      <c r="A497" s="54"/>
      <c r="D497" s="99" t="s">
        <v>1850</v>
      </c>
      <c r="E497" s="169"/>
      <c r="F497" s="170"/>
      <c r="G497" s="100">
        <v>304.71</v>
      </c>
      <c r="H497" s="101"/>
      <c r="I497" s="54"/>
    </row>
    <row r="498" spans="1:9" s="38" customFormat="1" ht="19.5" customHeight="1">
      <c r="A498" s="97"/>
      <c r="B498" s="56" t="s">
        <v>520</v>
      </c>
      <c r="C498" s="56" t="s">
        <v>62</v>
      </c>
      <c r="D498" s="140" t="s">
        <v>1327</v>
      </c>
      <c r="E498" s="141"/>
      <c r="F498" s="56"/>
      <c r="G498" s="39"/>
      <c r="H498" s="59"/>
      <c r="I498" s="54"/>
    </row>
    <row r="499" spans="1:9" s="38" customFormat="1" ht="19.5" customHeight="1">
      <c r="A499" s="60" t="s">
        <v>271</v>
      </c>
      <c r="B499" s="61" t="s">
        <v>520</v>
      </c>
      <c r="C499" s="61" t="s">
        <v>801</v>
      </c>
      <c r="D499" s="142" t="s">
        <v>1328</v>
      </c>
      <c r="E499" s="143"/>
      <c r="F499" s="61" t="s">
        <v>1582</v>
      </c>
      <c r="G499" s="62">
        <v>53.478</v>
      </c>
      <c r="H499" s="98">
        <v>0</v>
      </c>
      <c r="I499" s="54"/>
    </row>
    <row r="500" spans="1:9" s="38" customFormat="1" ht="19.5" customHeight="1">
      <c r="A500" s="54"/>
      <c r="D500" s="99" t="s">
        <v>1851</v>
      </c>
      <c r="E500" s="169"/>
      <c r="F500" s="170"/>
      <c r="G500" s="100">
        <v>38.055</v>
      </c>
      <c r="H500" s="101"/>
      <c r="I500" s="54"/>
    </row>
    <row r="501" spans="1:9" s="38" customFormat="1" ht="19.5" customHeight="1">
      <c r="A501" s="60"/>
      <c r="B501" s="61"/>
      <c r="C501" s="61"/>
      <c r="D501" s="99" t="s">
        <v>1852</v>
      </c>
      <c r="E501" s="169"/>
      <c r="F501" s="169"/>
      <c r="G501" s="100">
        <v>15.423</v>
      </c>
      <c r="H501" s="63"/>
      <c r="I501" s="54"/>
    </row>
    <row r="502" spans="1:9" s="38" customFormat="1" ht="19.5" customHeight="1">
      <c r="A502" s="60" t="s">
        <v>272</v>
      </c>
      <c r="B502" s="61" t="s">
        <v>520</v>
      </c>
      <c r="C502" s="61" t="s">
        <v>802</v>
      </c>
      <c r="D502" s="142" t="s">
        <v>1329</v>
      </c>
      <c r="E502" s="143"/>
      <c r="F502" s="61" t="s">
        <v>1582</v>
      </c>
      <c r="G502" s="62">
        <v>158.653</v>
      </c>
      <c r="H502" s="98">
        <v>0</v>
      </c>
      <c r="I502" s="54"/>
    </row>
    <row r="503" spans="1:9" s="38" customFormat="1" ht="19.5" customHeight="1">
      <c r="A503" s="54"/>
      <c r="D503" s="99" t="s">
        <v>1853</v>
      </c>
      <c r="E503" s="169"/>
      <c r="F503" s="170"/>
      <c r="G503" s="100">
        <v>38.1</v>
      </c>
      <c r="H503" s="101"/>
      <c r="I503" s="54"/>
    </row>
    <row r="504" spans="1:9" s="38" customFormat="1" ht="19.5" customHeight="1">
      <c r="A504" s="60"/>
      <c r="B504" s="61"/>
      <c r="C504" s="61"/>
      <c r="D504" s="99" t="s">
        <v>1854</v>
      </c>
      <c r="E504" s="169"/>
      <c r="F504" s="169"/>
      <c r="G504" s="100">
        <v>76.11</v>
      </c>
      <c r="H504" s="63"/>
      <c r="I504" s="54"/>
    </row>
    <row r="505" spans="1:9" s="38" customFormat="1" ht="19.5" customHeight="1">
      <c r="A505" s="60"/>
      <c r="B505" s="61"/>
      <c r="C505" s="61"/>
      <c r="D505" s="99" t="s">
        <v>1852</v>
      </c>
      <c r="E505" s="169"/>
      <c r="F505" s="169"/>
      <c r="G505" s="100">
        <v>15.423</v>
      </c>
      <c r="H505" s="63"/>
      <c r="I505" s="54"/>
    </row>
    <row r="506" spans="1:9" s="38" customFormat="1" ht="19.5" customHeight="1">
      <c r="A506" s="60"/>
      <c r="B506" s="61"/>
      <c r="C506" s="61"/>
      <c r="D506" s="99" t="s">
        <v>1855</v>
      </c>
      <c r="E506" s="169"/>
      <c r="F506" s="169"/>
      <c r="G506" s="100">
        <v>29.02</v>
      </c>
      <c r="H506" s="63"/>
      <c r="I506" s="54"/>
    </row>
    <row r="507" spans="1:9" s="38" customFormat="1" ht="19.5" customHeight="1">
      <c r="A507" s="60" t="s">
        <v>273</v>
      </c>
      <c r="B507" s="61" t="s">
        <v>520</v>
      </c>
      <c r="C507" s="61" t="s">
        <v>803</v>
      </c>
      <c r="D507" s="142" t="s">
        <v>1330</v>
      </c>
      <c r="E507" s="143"/>
      <c r="F507" s="61" t="s">
        <v>1582</v>
      </c>
      <c r="G507" s="62">
        <v>120.553</v>
      </c>
      <c r="H507" s="98">
        <v>0</v>
      </c>
      <c r="I507" s="54"/>
    </row>
    <row r="508" spans="1:9" s="38" customFormat="1" ht="19.5" customHeight="1">
      <c r="A508" s="54"/>
      <c r="D508" s="99" t="s">
        <v>1854</v>
      </c>
      <c r="E508" s="169"/>
      <c r="F508" s="170"/>
      <c r="G508" s="100">
        <v>76.11</v>
      </c>
      <c r="H508" s="101"/>
      <c r="I508" s="54"/>
    </row>
    <row r="509" spans="1:9" s="38" customFormat="1" ht="19.5" customHeight="1">
      <c r="A509" s="60"/>
      <c r="B509" s="61"/>
      <c r="C509" s="61"/>
      <c r="D509" s="99" t="s">
        <v>1852</v>
      </c>
      <c r="E509" s="169"/>
      <c r="F509" s="169"/>
      <c r="G509" s="100">
        <v>15.423</v>
      </c>
      <c r="H509" s="63"/>
      <c r="I509" s="54"/>
    </row>
    <row r="510" spans="1:9" s="38" customFormat="1" ht="19.5" customHeight="1">
      <c r="A510" s="60"/>
      <c r="B510" s="61"/>
      <c r="C510" s="61"/>
      <c r="D510" s="99" t="s">
        <v>1855</v>
      </c>
      <c r="E510" s="169"/>
      <c r="F510" s="169"/>
      <c r="G510" s="100">
        <v>29.02</v>
      </c>
      <c r="H510" s="63"/>
      <c r="I510" s="54"/>
    </row>
    <row r="511" spans="1:9" s="38" customFormat="1" ht="19.5" customHeight="1">
      <c r="A511" s="60" t="s">
        <v>274</v>
      </c>
      <c r="B511" s="61" t="s">
        <v>520</v>
      </c>
      <c r="C511" s="61" t="s">
        <v>804</v>
      </c>
      <c r="D511" s="142" t="s">
        <v>1331</v>
      </c>
      <c r="E511" s="143"/>
      <c r="F511" s="61" t="s">
        <v>1582</v>
      </c>
      <c r="G511" s="62">
        <v>38.1</v>
      </c>
      <c r="H511" s="98">
        <v>0</v>
      </c>
      <c r="I511" s="54"/>
    </row>
    <row r="512" spans="1:9" s="38" customFormat="1" ht="19.5" customHeight="1">
      <c r="A512" s="54"/>
      <c r="D512" s="99" t="s">
        <v>1853</v>
      </c>
      <c r="E512" s="169"/>
      <c r="F512" s="170"/>
      <c r="G512" s="100">
        <v>38.1</v>
      </c>
      <c r="H512" s="101"/>
      <c r="I512" s="54"/>
    </row>
    <row r="513" spans="1:9" s="38" customFormat="1" ht="19.5" customHeight="1">
      <c r="A513" s="60" t="s">
        <v>275</v>
      </c>
      <c r="B513" s="61" t="s">
        <v>520</v>
      </c>
      <c r="C513" s="61" t="s">
        <v>805</v>
      </c>
      <c r="D513" s="142" t="s">
        <v>1332</v>
      </c>
      <c r="E513" s="143"/>
      <c r="F513" s="61" t="s">
        <v>1582</v>
      </c>
      <c r="G513" s="62">
        <v>38.1</v>
      </c>
      <c r="H513" s="98">
        <v>0</v>
      </c>
      <c r="I513" s="54"/>
    </row>
    <row r="514" spans="1:9" s="38" customFormat="1" ht="19.5" customHeight="1">
      <c r="A514" s="97"/>
      <c r="B514" s="56" t="s">
        <v>520</v>
      </c>
      <c r="C514" s="56" t="s">
        <v>65</v>
      </c>
      <c r="D514" s="140" t="s">
        <v>1333</v>
      </c>
      <c r="E514" s="141"/>
      <c r="F514" s="56"/>
      <c r="G514" s="39"/>
      <c r="H514" s="59"/>
      <c r="I514" s="54"/>
    </row>
    <row r="515" spans="1:9" s="38" customFormat="1" ht="19.5" customHeight="1">
      <c r="A515" s="60" t="s">
        <v>276</v>
      </c>
      <c r="B515" s="61" t="s">
        <v>520</v>
      </c>
      <c r="C515" s="61" t="s">
        <v>806</v>
      </c>
      <c r="D515" s="142" t="s">
        <v>1334</v>
      </c>
      <c r="E515" s="143"/>
      <c r="F515" s="61" t="s">
        <v>1582</v>
      </c>
      <c r="G515" s="62">
        <v>106.304</v>
      </c>
      <c r="H515" s="98">
        <v>0</v>
      </c>
      <c r="I515" s="54"/>
    </row>
    <row r="516" spans="1:9" s="38" customFormat="1" ht="19.5" customHeight="1">
      <c r="A516" s="54"/>
      <c r="D516" s="99" t="s">
        <v>1856</v>
      </c>
      <c r="E516" s="169"/>
      <c r="F516" s="170"/>
      <c r="G516" s="100">
        <v>60.6</v>
      </c>
      <c r="H516" s="101"/>
      <c r="I516" s="54"/>
    </row>
    <row r="517" spans="1:9" s="38" customFormat="1" ht="19.5" customHeight="1">
      <c r="A517" s="60"/>
      <c r="B517" s="61"/>
      <c r="C517" s="61"/>
      <c r="D517" s="99" t="s">
        <v>1857</v>
      </c>
      <c r="E517" s="169"/>
      <c r="F517" s="169"/>
      <c r="G517" s="100">
        <v>16.684</v>
      </c>
      <c r="H517" s="63"/>
      <c r="I517" s="54"/>
    </row>
    <row r="518" spans="1:9" s="38" customFormat="1" ht="19.5" customHeight="1">
      <c r="A518" s="60"/>
      <c r="B518" s="61"/>
      <c r="C518" s="61"/>
      <c r="D518" s="99" t="s">
        <v>1855</v>
      </c>
      <c r="E518" s="169"/>
      <c r="F518" s="169"/>
      <c r="G518" s="100">
        <v>29.02</v>
      </c>
      <c r="H518" s="63"/>
      <c r="I518" s="54"/>
    </row>
    <row r="519" spans="1:9" s="38" customFormat="1" ht="19.5" customHeight="1">
      <c r="A519" s="60" t="s">
        <v>277</v>
      </c>
      <c r="B519" s="61" t="s">
        <v>520</v>
      </c>
      <c r="C519" s="61" t="s">
        <v>807</v>
      </c>
      <c r="D519" s="142" t="s">
        <v>1335</v>
      </c>
      <c r="E519" s="143"/>
      <c r="F519" s="61" t="s">
        <v>1582</v>
      </c>
      <c r="G519" s="62">
        <v>109.49312</v>
      </c>
      <c r="H519" s="98">
        <v>0</v>
      </c>
      <c r="I519" s="54"/>
    </row>
    <row r="520" spans="1:9" s="38" customFormat="1" ht="19.5" customHeight="1">
      <c r="A520" s="54"/>
      <c r="D520" s="99" t="s">
        <v>1858</v>
      </c>
      <c r="E520" s="169"/>
      <c r="F520" s="170"/>
      <c r="G520" s="100">
        <v>109.49312</v>
      </c>
      <c r="H520" s="101"/>
      <c r="I520" s="54"/>
    </row>
    <row r="521" spans="1:9" s="38" customFormat="1" ht="19.5" customHeight="1">
      <c r="A521" s="60" t="s">
        <v>278</v>
      </c>
      <c r="B521" s="61" t="s">
        <v>520</v>
      </c>
      <c r="C521" s="61" t="s">
        <v>808</v>
      </c>
      <c r="D521" s="142" t="s">
        <v>1336</v>
      </c>
      <c r="E521" s="143"/>
      <c r="F521" s="61" t="s">
        <v>1582</v>
      </c>
      <c r="G521" s="62">
        <v>38.1</v>
      </c>
      <c r="H521" s="98">
        <v>0</v>
      </c>
      <c r="I521" s="54"/>
    </row>
    <row r="522" spans="1:9" s="38" customFormat="1" ht="19.5" customHeight="1">
      <c r="A522" s="54"/>
      <c r="D522" s="99" t="s">
        <v>1853</v>
      </c>
      <c r="E522" s="169"/>
      <c r="F522" s="170"/>
      <c r="G522" s="100">
        <v>38.1</v>
      </c>
      <c r="H522" s="101"/>
      <c r="I522" s="54"/>
    </row>
    <row r="523" spans="1:9" s="38" customFormat="1" ht="19.5" customHeight="1">
      <c r="A523" s="60" t="s">
        <v>279</v>
      </c>
      <c r="B523" s="61" t="s">
        <v>520</v>
      </c>
      <c r="C523" s="61" t="s">
        <v>809</v>
      </c>
      <c r="D523" s="142" t="s">
        <v>1337</v>
      </c>
      <c r="E523" s="143"/>
      <c r="F523" s="61" t="s">
        <v>1582</v>
      </c>
      <c r="G523" s="62">
        <v>39.243</v>
      </c>
      <c r="H523" s="98">
        <v>0</v>
      </c>
      <c r="I523" s="54"/>
    </row>
    <row r="524" spans="1:9" s="38" customFormat="1" ht="19.5" customHeight="1">
      <c r="A524" s="54"/>
      <c r="D524" s="99" t="s">
        <v>1859</v>
      </c>
      <c r="E524" s="169"/>
      <c r="F524" s="170"/>
      <c r="G524" s="100">
        <v>39.243</v>
      </c>
      <c r="H524" s="101"/>
      <c r="I524" s="54"/>
    </row>
    <row r="525" spans="1:9" s="38" customFormat="1" ht="19.5" customHeight="1">
      <c r="A525" s="97"/>
      <c r="B525" s="56" t="s">
        <v>520</v>
      </c>
      <c r="C525" s="56" t="s">
        <v>93</v>
      </c>
      <c r="D525" s="140" t="s">
        <v>1338</v>
      </c>
      <c r="E525" s="141"/>
      <c r="F525" s="56"/>
      <c r="G525" s="39"/>
      <c r="H525" s="59"/>
      <c r="I525" s="54"/>
    </row>
    <row r="526" spans="1:9" s="38" customFormat="1" ht="19.5" customHeight="1">
      <c r="A526" s="60" t="s">
        <v>280</v>
      </c>
      <c r="B526" s="61" t="s">
        <v>520</v>
      </c>
      <c r="C526" s="61" t="s">
        <v>810</v>
      </c>
      <c r="D526" s="142" t="s">
        <v>1339</v>
      </c>
      <c r="E526" s="143"/>
      <c r="F526" s="61" t="s">
        <v>1584</v>
      </c>
      <c r="G526" s="62">
        <v>10</v>
      </c>
      <c r="H526" s="98">
        <v>0</v>
      </c>
      <c r="I526" s="54"/>
    </row>
    <row r="527" spans="1:9" s="38" customFormat="1" ht="19.5" customHeight="1">
      <c r="A527" s="60" t="s">
        <v>281</v>
      </c>
      <c r="B527" s="61" t="s">
        <v>520</v>
      </c>
      <c r="C527" s="61" t="s">
        <v>811</v>
      </c>
      <c r="D527" s="142" t="s">
        <v>1340</v>
      </c>
      <c r="E527" s="143"/>
      <c r="F527" s="61" t="s">
        <v>1584</v>
      </c>
      <c r="G527" s="62">
        <v>15</v>
      </c>
      <c r="H527" s="98">
        <v>0</v>
      </c>
      <c r="I527" s="54"/>
    </row>
    <row r="528" spans="1:9" s="38" customFormat="1" ht="19.5" customHeight="1">
      <c r="A528" s="97"/>
      <c r="B528" s="56" t="s">
        <v>520</v>
      </c>
      <c r="C528" s="56" t="s">
        <v>95</v>
      </c>
      <c r="D528" s="140" t="s">
        <v>1341</v>
      </c>
      <c r="E528" s="141"/>
      <c r="F528" s="56"/>
      <c r="G528" s="39"/>
      <c r="H528" s="59"/>
      <c r="I528" s="54"/>
    </row>
    <row r="529" spans="1:9" s="38" customFormat="1" ht="19.5" customHeight="1">
      <c r="A529" s="60" t="s">
        <v>282</v>
      </c>
      <c r="B529" s="61" t="s">
        <v>520</v>
      </c>
      <c r="C529" s="61" t="s">
        <v>812</v>
      </c>
      <c r="D529" s="142" t="s">
        <v>1342</v>
      </c>
      <c r="E529" s="143"/>
      <c r="F529" s="61" t="s">
        <v>1584</v>
      </c>
      <c r="G529" s="62">
        <v>25</v>
      </c>
      <c r="H529" s="98">
        <v>0</v>
      </c>
      <c r="I529" s="54"/>
    </row>
    <row r="530" spans="1:9" s="38" customFormat="1" ht="19.5" customHeight="1">
      <c r="A530" s="60" t="s">
        <v>283</v>
      </c>
      <c r="B530" s="61" t="s">
        <v>520</v>
      </c>
      <c r="C530" s="61" t="s">
        <v>813</v>
      </c>
      <c r="D530" s="142" t="s">
        <v>1343</v>
      </c>
      <c r="E530" s="143"/>
      <c r="F530" s="61" t="s">
        <v>1583</v>
      </c>
      <c r="G530" s="62">
        <v>2</v>
      </c>
      <c r="H530" s="98">
        <v>0</v>
      </c>
      <c r="I530" s="54"/>
    </row>
    <row r="531" spans="1:9" s="38" customFormat="1" ht="19.5" customHeight="1">
      <c r="A531" s="60" t="s">
        <v>284</v>
      </c>
      <c r="B531" s="61" t="s">
        <v>520</v>
      </c>
      <c r="C531" s="61" t="s">
        <v>814</v>
      </c>
      <c r="D531" s="142" t="s">
        <v>1344</v>
      </c>
      <c r="E531" s="143"/>
      <c r="F531" s="61" t="s">
        <v>1583</v>
      </c>
      <c r="G531" s="62">
        <v>4</v>
      </c>
      <c r="H531" s="98">
        <v>0</v>
      </c>
      <c r="I531" s="54"/>
    </row>
    <row r="532" spans="1:9" s="38" customFormat="1" ht="19.5" customHeight="1">
      <c r="A532" s="67" t="s">
        <v>285</v>
      </c>
      <c r="B532" s="68" t="s">
        <v>520</v>
      </c>
      <c r="C532" s="68" t="s">
        <v>815</v>
      </c>
      <c r="D532" s="144" t="s">
        <v>1345</v>
      </c>
      <c r="E532" s="145"/>
      <c r="F532" s="68" t="s">
        <v>1583</v>
      </c>
      <c r="G532" s="69">
        <v>4</v>
      </c>
      <c r="H532" s="102">
        <v>0</v>
      </c>
      <c r="I532" s="54"/>
    </row>
    <row r="533" spans="1:9" s="38" customFormat="1" ht="19.5" customHeight="1">
      <c r="A533" s="60" t="s">
        <v>286</v>
      </c>
      <c r="B533" s="61" t="s">
        <v>520</v>
      </c>
      <c r="C533" s="61" t="s">
        <v>816</v>
      </c>
      <c r="D533" s="142" t="s">
        <v>1346</v>
      </c>
      <c r="E533" s="143"/>
      <c r="F533" s="61" t="s">
        <v>1583</v>
      </c>
      <c r="G533" s="62">
        <v>2</v>
      </c>
      <c r="H533" s="98">
        <v>0</v>
      </c>
      <c r="I533" s="54"/>
    </row>
    <row r="534" spans="1:9" s="38" customFormat="1" ht="19.5" customHeight="1">
      <c r="A534" s="60" t="s">
        <v>287</v>
      </c>
      <c r="B534" s="61" t="s">
        <v>520</v>
      </c>
      <c r="C534" s="61" t="s">
        <v>817</v>
      </c>
      <c r="D534" s="142" t="s">
        <v>1347</v>
      </c>
      <c r="E534" s="143"/>
      <c r="F534" s="61" t="s">
        <v>1583</v>
      </c>
      <c r="G534" s="62">
        <v>2</v>
      </c>
      <c r="H534" s="98">
        <v>0</v>
      </c>
      <c r="I534" s="54"/>
    </row>
    <row r="535" spans="1:9" s="38" customFormat="1" ht="19.5" customHeight="1">
      <c r="A535" s="60" t="s">
        <v>288</v>
      </c>
      <c r="B535" s="61" t="s">
        <v>520</v>
      </c>
      <c r="C535" s="61" t="s">
        <v>818</v>
      </c>
      <c r="D535" s="142" t="s">
        <v>1348</v>
      </c>
      <c r="E535" s="143"/>
      <c r="F535" s="61" t="s">
        <v>1583</v>
      </c>
      <c r="G535" s="62">
        <v>2</v>
      </c>
      <c r="H535" s="98">
        <v>0</v>
      </c>
      <c r="I535" s="54"/>
    </row>
    <row r="536" spans="1:9" s="38" customFormat="1" ht="19.5" customHeight="1">
      <c r="A536" s="60" t="s">
        <v>289</v>
      </c>
      <c r="B536" s="61" t="s">
        <v>520</v>
      </c>
      <c r="C536" s="61" t="s">
        <v>819</v>
      </c>
      <c r="D536" s="142" t="s">
        <v>1349</v>
      </c>
      <c r="E536" s="143"/>
      <c r="F536" s="61" t="s">
        <v>1583</v>
      </c>
      <c r="G536" s="62">
        <v>2</v>
      </c>
      <c r="H536" s="98">
        <v>0</v>
      </c>
      <c r="I536" s="54"/>
    </row>
    <row r="537" spans="1:9" s="38" customFormat="1" ht="19.5" customHeight="1">
      <c r="A537" s="60" t="s">
        <v>290</v>
      </c>
      <c r="B537" s="61" t="s">
        <v>520</v>
      </c>
      <c r="C537" s="61" t="s">
        <v>820</v>
      </c>
      <c r="D537" s="142" t="s">
        <v>1350</v>
      </c>
      <c r="E537" s="143"/>
      <c r="F537" s="61" t="s">
        <v>1583</v>
      </c>
      <c r="G537" s="62">
        <v>1</v>
      </c>
      <c r="H537" s="98">
        <v>0</v>
      </c>
      <c r="I537" s="54"/>
    </row>
    <row r="538" spans="1:9" s="38" customFormat="1" ht="19.5" customHeight="1">
      <c r="A538" s="97"/>
      <c r="B538" s="56" t="s">
        <v>520</v>
      </c>
      <c r="C538" s="56" t="s">
        <v>97</v>
      </c>
      <c r="D538" s="140" t="s">
        <v>1351</v>
      </c>
      <c r="E538" s="141"/>
      <c r="F538" s="56"/>
      <c r="G538" s="39"/>
      <c r="H538" s="59"/>
      <c r="I538" s="54"/>
    </row>
    <row r="539" spans="1:9" s="38" customFormat="1" ht="19.5" customHeight="1">
      <c r="A539" s="60" t="s">
        <v>291</v>
      </c>
      <c r="B539" s="61" t="s">
        <v>520</v>
      </c>
      <c r="C539" s="61" t="s">
        <v>821</v>
      </c>
      <c r="D539" s="142" t="s">
        <v>1352</v>
      </c>
      <c r="E539" s="143"/>
      <c r="F539" s="61" t="s">
        <v>1583</v>
      </c>
      <c r="G539" s="62">
        <v>1</v>
      </c>
      <c r="H539" s="98">
        <v>0</v>
      </c>
      <c r="I539" s="54"/>
    </row>
    <row r="540" spans="1:9" s="38" customFormat="1" ht="19.5" customHeight="1">
      <c r="A540" s="60" t="s">
        <v>292</v>
      </c>
      <c r="B540" s="61" t="s">
        <v>520</v>
      </c>
      <c r="C540" s="61" t="s">
        <v>822</v>
      </c>
      <c r="D540" s="142" t="s">
        <v>1353</v>
      </c>
      <c r="E540" s="143"/>
      <c r="F540" s="61" t="s">
        <v>1583</v>
      </c>
      <c r="G540" s="62">
        <v>1</v>
      </c>
      <c r="H540" s="98">
        <v>0</v>
      </c>
      <c r="I540" s="54"/>
    </row>
    <row r="541" spans="1:9" s="38" customFormat="1" ht="19.5" customHeight="1">
      <c r="A541" s="60" t="s">
        <v>293</v>
      </c>
      <c r="B541" s="61" t="s">
        <v>520</v>
      </c>
      <c r="C541" s="61" t="s">
        <v>823</v>
      </c>
      <c r="D541" s="142" t="s">
        <v>1354</v>
      </c>
      <c r="E541" s="143"/>
      <c r="F541" s="61" t="s">
        <v>1583</v>
      </c>
      <c r="G541" s="62">
        <v>1</v>
      </c>
      <c r="H541" s="98">
        <v>0</v>
      </c>
      <c r="I541" s="54"/>
    </row>
    <row r="542" spans="1:9" s="38" customFormat="1" ht="19.5" customHeight="1">
      <c r="A542" s="60" t="s">
        <v>294</v>
      </c>
      <c r="B542" s="61" t="s">
        <v>520</v>
      </c>
      <c r="C542" s="61" t="s">
        <v>824</v>
      </c>
      <c r="D542" s="142" t="s">
        <v>1355</v>
      </c>
      <c r="E542" s="143"/>
      <c r="F542" s="61" t="s">
        <v>1583</v>
      </c>
      <c r="G542" s="62">
        <v>1</v>
      </c>
      <c r="H542" s="98">
        <v>0</v>
      </c>
      <c r="I542" s="54"/>
    </row>
    <row r="543" spans="1:9" s="38" customFormat="1" ht="19.5" customHeight="1">
      <c r="A543" s="67" t="s">
        <v>295</v>
      </c>
      <c r="B543" s="68" t="s">
        <v>520</v>
      </c>
      <c r="C543" s="68" t="s">
        <v>825</v>
      </c>
      <c r="D543" s="144" t="s">
        <v>1356</v>
      </c>
      <c r="E543" s="145"/>
      <c r="F543" s="68" t="s">
        <v>1583</v>
      </c>
      <c r="G543" s="69">
        <v>1</v>
      </c>
      <c r="H543" s="102">
        <v>0</v>
      </c>
      <c r="I543" s="54"/>
    </row>
    <row r="544" spans="1:9" s="38" customFormat="1" ht="19.5" customHeight="1">
      <c r="A544" s="67" t="s">
        <v>296</v>
      </c>
      <c r="B544" s="68" t="s">
        <v>520</v>
      </c>
      <c r="C544" s="68" t="s">
        <v>826</v>
      </c>
      <c r="D544" s="144" t="s">
        <v>1357</v>
      </c>
      <c r="E544" s="145"/>
      <c r="F544" s="68" t="s">
        <v>1583</v>
      </c>
      <c r="G544" s="69">
        <v>1</v>
      </c>
      <c r="H544" s="102">
        <v>0</v>
      </c>
      <c r="I544" s="54"/>
    </row>
    <row r="545" spans="1:9" s="38" customFormat="1" ht="19.5" customHeight="1">
      <c r="A545" s="67" t="s">
        <v>297</v>
      </c>
      <c r="B545" s="68" t="s">
        <v>520</v>
      </c>
      <c r="C545" s="68" t="s">
        <v>827</v>
      </c>
      <c r="D545" s="144" t="s">
        <v>1358</v>
      </c>
      <c r="E545" s="145"/>
      <c r="F545" s="68" t="s">
        <v>1583</v>
      </c>
      <c r="G545" s="69">
        <v>2</v>
      </c>
      <c r="H545" s="102">
        <v>0</v>
      </c>
      <c r="I545" s="54"/>
    </row>
    <row r="546" spans="1:9" s="38" customFormat="1" ht="19.5" customHeight="1">
      <c r="A546" s="60" t="s">
        <v>298</v>
      </c>
      <c r="B546" s="61" t="s">
        <v>520</v>
      </c>
      <c r="C546" s="61" t="s">
        <v>828</v>
      </c>
      <c r="D546" s="142" t="s">
        <v>1359</v>
      </c>
      <c r="E546" s="143"/>
      <c r="F546" s="61" t="s">
        <v>1584</v>
      </c>
      <c r="G546" s="62">
        <v>6.5</v>
      </c>
      <c r="H546" s="98">
        <v>0</v>
      </c>
      <c r="I546" s="54"/>
    </row>
    <row r="547" spans="1:9" s="38" customFormat="1" ht="19.5" customHeight="1">
      <c r="A547" s="60" t="s">
        <v>299</v>
      </c>
      <c r="B547" s="61" t="s">
        <v>520</v>
      </c>
      <c r="C547" s="61" t="s">
        <v>829</v>
      </c>
      <c r="D547" s="142" t="s">
        <v>1360</v>
      </c>
      <c r="E547" s="143"/>
      <c r="F547" s="61" t="s">
        <v>1583</v>
      </c>
      <c r="G547" s="62">
        <v>1</v>
      </c>
      <c r="H547" s="98">
        <v>0</v>
      </c>
      <c r="I547" s="54"/>
    </row>
    <row r="548" spans="1:9" s="38" customFormat="1" ht="19.5" customHeight="1">
      <c r="A548" s="60" t="s">
        <v>300</v>
      </c>
      <c r="B548" s="61" t="s">
        <v>520</v>
      </c>
      <c r="C548" s="61" t="s">
        <v>830</v>
      </c>
      <c r="D548" s="142" t="s">
        <v>1361</v>
      </c>
      <c r="E548" s="143"/>
      <c r="F548" s="61" t="s">
        <v>1584</v>
      </c>
      <c r="G548" s="62">
        <v>100.3</v>
      </c>
      <c r="H548" s="98">
        <v>0</v>
      </c>
      <c r="I548" s="54"/>
    </row>
    <row r="549" spans="1:9" s="38" customFormat="1" ht="19.5" customHeight="1">
      <c r="A549" s="54"/>
      <c r="D549" s="99" t="s">
        <v>1860</v>
      </c>
      <c r="E549" s="169"/>
      <c r="F549" s="170"/>
      <c r="G549" s="100">
        <v>25.1</v>
      </c>
      <c r="H549" s="101"/>
      <c r="I549" s="54"/>
    </row>
    <row r="550" spans="1:9" s="38" customFormat="1" ht="19.5" customHeight="1">
      <c r="A550" s="60"/>
      <c r="B550" s="61"/>
      <c r="C550" s="61"/>
      <c r="D550" s="99" t="s">
        <v>1861</v>
      </c>
      <c r="E550" s="169"/>
      <c r="F550" s="169"/>
      <c r="G550" s="100">
        <v>10.08</v>
      </c>
      <c r="H550" s="63"/>
      <c r="I550" s="54"/>
    </row>
    <row r="551" spans="1:9" s="38" customFormat="1" ht="19.5" customHeight="1">
      <c r="A551" s="60"/>
      <c r="B551" s="61"/>
      <c r="C551" s="61"/>
      <c r="D551" s="99" t="s">
        <v>1862</v>
      </c>
      <c r="E551" s="169"/>
      <c r="F551" s="169"/>
      <c r="G551" s="100">
        <v>36.1</v>
      </c>
      <c r="H551" s="63"/>
      <c r="I551" s="54"/>
    </row>
    <row r="552" spans="1:9" s="38" customFormat="1" ht="19.5" customHeight="1">
      <c r="A552" s="60"/>
      <c r="B552" s="61"/>
      <c r="C552" s="61"/>
      <c r="D552" s="99" t="s">
        <v>1863</v>
      </c>
      <c r="E552" s="169"/>
      <c r="F552" s="169"/>
      <c r="G552" s="100">
        <v>29.02</v>
      </c>
      <c r="H552" s="63"/>
      <c r="I552" s="54"/>
    </row>
    <row r="553" spans="1:9" s="38" customFormat="1" ht="19.5" customHeight="1">
      <c r="A553" s="60" t="s">
        <v>301</v>
      </c>
      <c r="B553" s="61" t="s">
        <v>520</v>
      </c>
      <c r="C553" s="61" t="s">
        <v>831</v>
      </c>
      <c r="D553" s="142" t="s">
        <v>1362</v>
      </c>
      <c r="E553" s="143"/>
      <c r="F553" s="61" t="s">
        <v>1583</v>
      </c>
      <c r="G553" s="62">
        <v>28.927</v>
      </c>
      <c r="H553" s="98">
        <v>0</v>
      </c>
      <c r="I553" s="54"/>
    </row>
    <row r="554" spans="1:9" s="38" customFormat="1" ht="19.5" customHeight="1">
      <c r="A554" s="60" t="s">
        <v>302</v>
      </c>
      <c r="B554" s="61" t="s">
        <v>520</v>
      </c>
      <c r="C554" s="61" t="s">
        <v>832</v>
      </c>
      <c r="D554" s="142" t="s">
        <v>1363</v>
      </c>
      <c r="E554" s="143"/>
      <c r="F554" s="61" t="s">
        <v>1583</v>
      </c>
      <c r="G554" s="62">
        <v>72.522</v>
      </c>
      <c r="H554" s="98">
        <v>0</v>
      </c>
      <c r="I554" s="54"/>
    </row>
    <row r="555" spans="1:9" s="38" customFormat="1" ht="19.5" customHeight="1">
      <c r="A555" s="54"/>
      <c r="D555" s="99" t="s">
        <v>1864</v>
      </c>
      <c r="E555" s="169"/>
      <c r="F555" s="170"/>
      <c r="G555" s="100">
        <v>72.522</v>
      </c>
      <c r="H555" s="101"/>
      <c r="I555" s="54"/>
    </row>
    <row r="556" spans="1:9" s="38" customFormat="1" ht="19.5" customHeight="1">
      <c r="A556" s="60" t="s">
        <v>303</v>
      </c>
      <c r="B556" s="61" t="s">
        <v>520</v>
      </c>
      <c r="C556" s="61" t="s">
        <v>833</v>
      </c>
      <c r="D556" s="142" t="s">
        <v>1364</v>
      </c>
      <c r="E556" s="143"/>
      <c r="F556" s="61" t="s">
        <v>1584</v>
      </c>
      <c r="G556" s="62">
        <v>3</v>
      </c>
      <c r="H556" s="98">
        <v>0</v>
      </c>
      <c r="I556" s="54"/>
    </row>
    <row r="557" spans="1:9" s="38" customFormat="1" ht="19.5" customHeight="1">
      <c r="A557" s="67" t="s">
        <v>304</v>
      </c>
      <c r="B557" s="68" t="s">
        <v>520</v>
      </c>
      <c r="C557" s="68" t="s">
        <v>834</v>
      </c>
      <c r="D557" s="144" t="s">
        <v>1365</v>
      </c>
      <c r="E557" s="145"/>
      <c r="F557" s="68" t="s">
        <v>1583</v>
      </c>
      <c r="G557" s="69">
        <v>3.03</v>
      </c>
      <c r="H557" s="102">
        <v>0</v>
      </c>
      <c r="I557" s="54"/>
    </row>
    <row r="558" spans="1:9" s="38" customFormat="1" ht="19.5" customHeight="1">
      <c r="A558" s="54"/>
      <c r="D558" s="99" t="s">
        <v>1865</v>
      </c>
      <c r="E558" s="169"/>
      <c r="F558" s="170"/>
      <c r="G558" s="103">
        <v>3.03</v>
      </c>
      <c r="H558" s="101"/>
      <c r="I558" s="54"/>
    </row>
    <row r="559" spans="1:9" s="38" customFormat="1" ht="19.5" customHeight="1">
      <c r="A559" s="60" t="s">
        <v>305</v>
      </c>
      <c r="B559" s="61" t="s">
        <v>520</v>
      </c>
      <c r="C559" s="61" t="s">
        <v>835</v>
      </c>
      <c r="D559" s="142" t="s">
        <v>1366</v>
      </c>
      <c r="E559" s="143"/>
      <c r="F559" s="61" t="s">
        <v>1581</v>
      </c>
      <c r="G559" s="62">
        <v>22.35893</v>
      </c>
      <c r="H559" s="98">
        <v>0</v>
      </c>
      <c r="I559" s="54"/>
    </row>
    <row r="560" spans="1:9" s="38" customFormat="1" ht="19.5" customHeight="1">
      <c r="A560" s="54"/>
      <c r="D560" s="99" t="s">
        <v>1866</v>
      </c>
      <c r="E560" s="169"/>
      <c r="F560" s="170"/>
      <c r="G560" s="100">
        <v>1.56875</v>
      </c>
      <c r="H560" s="101"/>
      <c r="I560" s="54"/>
    </row>
    <row r="561" spans="1:9" s="38" customFormat="1" ht="19.5" customHeight="1">
      <c r="A561" s="60"/>
      <c r="B561" s="61"/>
      <c r="C561" s="61"/>
      <c r="D561" s="99" t="s">
        <v>1867</v>
      </c>
      <c r="E561" s="169"/>
      <c r="F561" s="169"/>
      <c r="G561" s="100">
        <v>15.62598</v>
      </c>
      <c r="H561" s="63"/>
      <c r="I561" s="54"/>
    </row>
    <row r="562" spans="1:9" s="38" customFormat="1" ht="19.5" customHeight="1">
      <c r="A562" s="60"/>
      <c r="B562" s="61"/>
      <c r="C562" s="61"/>
      <c r="D562" s="99" t="s">
        <v>1868</v>
      </c>
      <c r="E562" s="169"/>
      <c r="F562" s="169"/>
      <c r="G562" s="100">
        <v>2.5524</v>
      </c>
      <c r="H562" s="63"/>
      <c r="I562" s="54"/>
    </row>
    <row r="563" spans="1:9" s="38" customFormat="1" ht="19.5" customHeight="1">
      <c r="A563" s="60"/>
      <c r="B563" s="61"/>
      <c r="C563" s="61"/>
      <c r="D563" s="99" t="s">
        <v>1869</v>
      </c>
      <c r="E563" s="169"/>
      <c r="F563" s="169"/>
      <c r="G563" s="100">
        <v>2.6118</v>
      </c>
      <c r="H563" s="63"/>
      <c r="I563" s="54"/>
    </row>
    <row r="564" spans="1:9" s="38" customFormat="1" ht="19.5" customHeight="1">
      <c r="A564" s="60" t="s">
        <v>306</v>
      </c>
      <c r="B564" s="61" t="s">
        <v>520</v>
      </c>
      <c r="C564" s="61" t="s">
        <v>836</v>
      </c>
      <c r="D564" s="142" t="s">
        <v>1367</v>
      </c>
      <c r="E564" s="143"/>
      <c r="F564" s="61" t="s">
        <v>1584</v>
      </c>
      <c r="G564" s="62">
        <v>3</v>
      </c>
      <c r="H564" s="98">
        <v>0</v>
      </c>
      <c r="I564" s="54"/>
    </row>
    <row r="565" spans="1:9" s="38" customFormat="1" ht="19.5" customHeight="1">
      <c r="A565" s="97"/>
      <c r="B565" s="56" t="s">
        <v>520</v>
      </c>
      <c r="C565" s="56" t="s">
        <v>99</v>
      </c>
      <c r="D565" s="140" t="s">
        <v>1368</v>
      </c>
      <c r="E565" s="141"/>
      <c r="F565" s="56"/>
      <c r="G565" s="39"/>
      <c r="H565" s="59"/>
      <c r="I565" s="54"/>
    </row>
    <row r="566" spans="1:9" s="38" customFormat="1" ht="19.5" customHeight="1">
      <c r="A566" s="60" t="s">
        <v>307</v>
      </c>
      <c r="B566" s="61" t="s">
        <v>520</v>
      </c>
      <c r="C566" s="61" t="s">
        <v>837</v>
      </c>
      <c r="D566" s="142" t="s">
        <v>1369</v>
      </c>
      <c r="E566" s="143"/>
      <c r="F566" s="61" t="s">
        <v>1584</v>
      </c>
      <c r="G566" s="62">
        <v>10.5</v>
      </c>
      <c r="H566" s="98">
        <v>0</v>
      </c>
      <c r="I566" s="54"/>
    </row>
    <row r="567" spans="1:9" s="38" customFormat="1" ht="19.5" customHeight="1">
      <c r="A567" s="60" t="s">
        <v>308</v>
      </c>
      <c r="B567" s="61" t="s">
        <v>520</v>
      </c>
      <c r="C567" s="61" t="s">
        <v>838</v>
      </c>
      <c r="D567" s="142" t="s">
        <v>1370</v>
      </c>
      <c r="E567" s="143"/>
      <c r="F567" s="61" t="s">
        <v>1583</v>
      </c>
      <c r="G567" s="62">
        <v>3</v>
      </c>
      <c r="H567" s="98">
        <v>0</v>
      </c>
      <c r="I567" s="54"/>
    </row>
    <row r="568" spans="1:9" s="38" customFormat="1" ht="19.5" customHeight="1">
      <c r="A568" s="60" t="s">
        <v>309</v>
      </c>
      <c r="B568" s="61" t="s">
        <v>520</v>
      </c>
      <c r="C568" s="61" t="s">
        <v>839</v>
      </c>
      <c r="D568" s="142" t="s">
        <v>1371</v>
      </c>
      <c r="E568" s="143"/>
      <c r="F568" s="61" t="s">
        <v>1583</v>
      </c>
      <c r="G568" s="62">
        <v>3</v>
      </c>
      <c r="H568" s="98">
        <v>0</v>
      </c>
      <c r="I568" s="54"/>
    </row>
    <row r="569" spans="1:9" s="38" customFormat="1" ht="19.5" customHeight="1">
      <c r="A569" s="60" t="s">
        <v>310</v>
      </c>
      <c r="B569" s="61" t="s">
        <v>520</v>
      </c>
      <c r="C569" s="61" t="s">
        <v>840</v>
      </c>
      <c r="D569" s="142" t="s">
        <v>1372</v>
      </c>
      <c r="E569" s="143"/>
      <c r="F569" s="61" t="s">
        <v>1583</v>
      </c>
      <c r="G569" s="62">
        <v>3</v>
      </c>
      <c r="H569" s="98">
        <v>0</v>
      </c>
      <c r="I569" s="54"/>
    </row>
    <row r="570" spans="1:9" s="38" customFormat="1" ht="19.5" customHeight="1">
      <c r="A570" s="60" t="s">
        <v>311</v>
      </c>
      <c r="B570" s="61" t="s">
        <v>520</v>
      </c>
      <c r="C570" s="61" t="s">
        <v>841</v>
      </c>
      <c r="D570" s="142" t="s">
        <v>1373</v>
      </c>
      <c r="E570" s="143"/>
      <c r="F570" s="61" t="s">
        <v>1583</v>
      </c>
      <c r="G570" s="62">
        <v>3</v>
      </c>
      <c r="H570" s="98">
        <v>0</v>
      </c>
      <c r="I570" s="54"/>
    </row>
    <row r="571" spans="1:9" s="38" customFormat="1" ht="19.5" customHeight="1">
      <c r="A571" s="60" t="s">
        <v>312</v>
      </c>
      <c r="B571" s="61" t="s">
        <v>520</v>
      </c>
      <c r="C571" s="61" t="s">
        <v>842</v>
      </c>
      <c r="D571" s="142" t="s">
        <v>1374</v>
      </c>
      <c r="E571" s="143"/>
      <c r="F571" s="61" t="s">
        <v>1583</v>
      </c>
      <c r="G571" s="62">
        <v>3</v>
      </c>
      <c r="H571" s="98">
        <v>0</v>
      </c>
      <c r="I571" s="54"/>
    </row>
    <row r="572" spans="1:9" s="38" customFormat="1" ht="19.5" customHeight="1">
      <c r="A572" s="78" t="s">
        <v>313</v>
      </c>
      <c r="B572" s="79" t="s">
        <v>520</v>
      </c>
      <c r="C572" s="79" t="s">
        <v>843</v>
      </c>
      <c r="D572" s="148" t="s">
        <v>1375</v>
      </c>
      <c r="E572" s="143"/>
      <c r="F572" s="79" t="s">
        <v>1583</v>
      </c>
      <c r="G572" s="64">
        <v>6</v>
      </c>
      <c r="H572" s="92">
        <v>0</v>
      </c>
      <c r="I572" s="54"/>
    </row>
    <row r="573" spans="1:9" s="38" customFormat="1" ht="19.5" customHeight="1">
      <c r="A573" s="97"/>
      <c r="B573" s="56" t="s">
        <v>520</v>
      </c>
      <c r="C573" s="56" t="s">
        <v>102</v>
      </c>
      <c r="D573" s="140" t="s">
        <v>1070</v>
      </c>
      <c r="E573" s="141"/>
      <c r="F573" s="56"/>
      <c r="G573" s="39"/>
      <c r="H573" s="59"/>
      <c r="I573" s="54"/>
    </row>
    <row r="574" spans="1:9" s="38" customFormat="1" ht="19.5" customHeight="1">
      <c r="A574" s="60" t="s">
        <v>314</v>
      </c>
      <c r="B574" s="61" t="s">
        <v>520</v>
      </c>
      <c r="C574" s="61" t="s">
        <v>558</v>
      </c>
      <c r="D574" s="142" t="s">
        <v>1078</v>
      </c>
      <c r="E574" s="143"/>
      <c r="F574" s="61" t="s">
        <v>1581</v>
      </c>
      <c r="G574" s="62">
        <v>1.7</v>
      </c>
      <c r="H574" s="98">
        <v>0</v>
      </c>
      <c r="I574" s="54"/>
    </row>
    <row r="575" spans="1:9" s="38" customFormat="1" ht="19.5" customHeight="1">
      <c r="A575" s="54"/>
      <c r="D575" s="99" t="s">
        <v>1770</v>
      </c>
      <c r="E575" s="169"/>
      <c r="F575" s="170"/>
      <c r="G575" s="100">
        <v>1.7</v>
      </c>
      <c r="H575" s="101"/>
      <c r="I575" s="54"/>
    </row>
    <row r="576" spans="1:9" s="38" customFormat="1" ht="19.5" customHeight="1">
      <c r="A576" s="60" t="s">
        <v>315</v>
      </c>
      <c r="B576" s="61" t="s">
        <v>520</v>
      </c>
      <c r="C576" s="61" t="s">
        <v>559</v>
      </c>
      <c r="D576" s="142" t="s">
        <v>1079</v>
      </c>
      <c r="E576" s="143"/>
      <c r="F576" s="61" t="s">
        <v>1581</v>
      </c>
      <c r="G576" s="62">
        <v>2.72</v>
      </c>
      <c r="H576" s="98">
        <v>0</v>
      </c>
      <c r="I576" s="54"/>
    </row>
    <row r="577" spans="1:9" s="38" customFormat="1" ht="19.5" customHeight="1">
      <c r="A577" s="54"/>
      <c r="D577" s="99" t="s">
        <v>1771</v>
      </c>
      <c r="E577" s="169"/>
      <c r="F577" s="170"/>
      <c r="G577" s="100">
        <v>2.72</v>
      </c>
      <c r="H577" s="101"/>
      <c r="I577" s="54"/>
    </row>
    <row r="578" spans="1:9" s="38" customFormat="1" ht="19.5" customHeight="1">
      <c r="A578" s="97"/>
      <c r="B578" s="56" t="s">
        <v>520</v>
      </c>
      <c r="C578" s="56" t="s">
        <v>105</v>
      </c>
      <c r="D578" s="140" t="s">
        <v>1086</v>
      </c>
      <c r="E578" s="141"/>
      <c r="F578" s="56"/>
      <c r="G578" s="39"/>
      <c r="H578" s="59"/>
      <c r="I578" s="54"/>
    </row>
    <row r="579" spans="1:9" s="38" customFormat="1" ht="19.5" customHeight="1">
      <c r="A579" s="60" t="s">
        <v>316</v>
      </c>
      <c r="B579" s="61" t="s">
        <v>520</v>
      </c>
      <c r="C579" s="61" t="s">
        <v>844</v>
      </c>
      <c r="D579" s="142" t="s">
        <v>1376</v>
      </c>
      <c r="E579" s="143"/>
      <c r="F579" s="61" t="s">
        <v>1586</v>
      </c>
      <c r="G579" s="62">
        <v>153.013</v>
      </c>
      <c r="H579" s="98">
        <v>0</v>
      </c>
      <c r="I579" s="54"/>
    </row>
    <row r="580" spans="1:9" s="38" customFormat="1" ht="19.5" customHeight="1">
      <c r="A580" s="60" t="s">
        <v>317</v>
      </c>
      <c r="B580" s="61" t="s">
        <v>520</v>
      </c>
      <c r="C580" s="61" t="s">
        <v>845</v>
      </c>
      <c r="D580" s="142" t="s">
        <v>1377</v>
      </c>
      <c r="E580" s="143"/>
      <c r="F580" s="61" t="s">
        <v>1586</v>
      </c>
      <c r="G580" s="62">
        <v>153.013</v>
      </c>
      <c r="H580" s="98">
        <v>0</v>
      </c>
      <c r="I580" s="54"/>
    </row>
    <row r="581" spans="1:9" s="38" customFormat="1" ht="19.5" customHeight="1">
      <c r="A581" s="60" t="s">
        <v>318</v>
      </c>
      <c r="B581" s="61" t="s">
        <v>520</v>
      </c>
      <c r="C581" s="61" t="s">
        <v>846</v>
      </c>
      <c r="D581" s="142" t="s">
        <v>1378</v>
      </c>
      <c r="E581" s="143"/>
      <c r="F581" s="61" t="s">
        <v>1586</v>
      </c>
      <c r="G581" s="62">
        <v>2142.182</v>
      </c>
      <c r="H581" s="98">
        <v>0</v>
      </c>
      <c r="I581" s="54"/>
    </row>
    <row r="582" spans="1:9" s="38" customFormat="1" ht="19.5" customHeight="1">
      <c r="A582" s="54"/>
      <c r="D582" s="99" t="s">
        <v>1870</v>
      </c>
      <c r="E582" s="169"/>
      <c r="F582" s="170"/>
      <c r="G582" s="100">
        <v>2142.182</v>
      </c>
      <c r="H582" s="101"/>
      <c r="I582" s="54"/>
    </row>
    <row r="583" spans="1:9" s="38" customFormat="1" ht="19.5" customHeight="1">
      <c r="A583" s="60" t="s">
        <v>319</v>
      </c>
      <c r="B583" s="61" t="s">
        <v>520</v>
      </c>
      <c r="C583" s="61" t="s">
        <v>847</v>
      </c>
      <c r="D583" s="142" t="s">
        <v>1379</v>
      </c>
      <c r="E583" s="143"/>
      <c r="F583" s="61" t="s">
        <v>1586</v>
      </c>
      <c r="G583" s="62">
        <v>40.111</v>
      </c>
      <c r="H583" s="98">
        <v>0</v>
      </c>
      <c r="I583" s="54"/>
    </row>
    <row r="584" spans="1:9" s="38" customFormat="1" ht="19.5" customHeight="1">
      <c r="A584" s="54"/>
      <c r="D584" s="99" t="s">
        <v>1871</v>
      </c>
      <c r="E584" s="169"/>
      <c r="F584" s="170"/>
      <c r="G584" s="100">
        <v>40.111</v>
      </c>
      <c r="H584" s="101"/>
      <c r="I584" s="54"/>
    </row>
    <row r="585" spans="1:9" s="38" customFormat="1" ht="19.5" customHeight="1">
      <c r="A585" s="60" t="s">
        <v>320</v>
      </c>
      <c r="B585" s="61" t="s">
        <v>520</v>
      </c>
      <c r="C585" s="61" t="s">
        <v>848</v>
      </c>
      <c r="D585" s="142" t="s">
        <v>1380</v>
      </c>
      <c r="E585" s="143"/>
      <c r="F585" s="61" t="s">
        <v>1586</v>
      </c>
      <c r="G585" s="62">
        <v>6.528</v>
      </c>
      <c r="H585" s="98">
        <v>0</v>
      </c>
      <c r="I585" s="54"/>
    </row>
    <row r="586" spans="1:9" s="38" customFormat="1" ht="19.5" customHeight="1">
      <c r="A586" s="60" t="s">
        <v>321</v>
      </c>
      <c r="B586" s="61" t="s">
        <v>520</v>
      </c>
      <c r="C586" s="61" t="s">
        <v>849</v>
      </c>
      <c r="D586" s="142" t="s">
        <v>1381</v>
      </c>
      <c r="E586" s="143"/>
      <c r="F586" s="61" t="s">
        <v>1586</v>
      </c>
      <c r="G586" s="62">
        <v>28.124</v>
      </c>
      <c r="H586" s="98">
        <v>0</v>
      </c>
      <c r="I586" s="54"/>
    </row>
    <row r="587" spans="1:9" s="38" customFormat="1" ht="19.5" customHeight="1">
      <c r="A587" s="60" t="s">
        <v>322</v>
      </c>
      <c r="B587" s="61" t="s">
        <v>520</v>
      </c>
      <c r="C587" s="61" t="s">
        <v>850</v>
      </c>
      <c r="D587" s="142" t="s">
        <v>1382</v>
      </c>
      <c r="E587" s="143"/>
      <c r="F587" s="61" t="s">
        <v>1586</v>
      </c>
      <c r="G587" s="62">
        <v>78.21</v>
      </c>
      <c r="H587" s="98">
        <v>0</v>
      </c>
      <c r="I587" s="54"/>
    </row>
    <row r="588" spans="1:9" s="38" customFormat="1" ht="19.5" customHeight="1">
      <c r="A588" s="54"/>
      <c r="D588" s="99" t="s">
        <v>1872</v>
      </c>
      <c r="E588" s="169"/>
      <c r="F588" s="170"/>
      <c r="G588" s="100">
        <v>78.21</v>
      </c>
      <c r="H588" s="101"/>
      <c r="I588" s="54"/>
    </row>
    <row r="589" spans="1:9" s="38" customFormat="1" ht="19.5" customHeight="1">
      <c r="A589" s="60" t="s">
        <v>323</v>
      </c>
      <c r="B589" s="61" t="s">
        <v>520</v>
      </c>
      <c r="C589" s="61" t="s">
        <v>851</v>
      </c>
      <c r="D589" s="142" t="s">
        <v>1383</v>
      </c>
      <c r="E589" s="143"/>
      <c r="F589" s="61" t="s">
        <v>1586</v>
      </c>
      <c r="G589" s="62">
        <v>258.277</v>
      </c>
      <c r="H589" s="98">
        <v>0</v>
      </c>
      <c r="I589" s="54"/>
    </row>
    <row r="590" spans="1:9" s="38" customFormat="1" ht="19.5" customHeight="1">
      <c r="A590" s="97"/>
      <c r="B590" s="56" t="s">
        <v>520</v>
      </c>
      <c r="C590" s="56" t="s">
        <v>570</v>
      </c>
      <c r="D590" s="140" t="s">
        <v>1092</v>
      </c>
      <c r="E590" s="141"/>
      <c r="F590" s="56"/>
      <c r="G590" s="39"/>
      <c r="H590" s="59"/>
      <c r="I590" s="54"/>
    </row>
    <row r="591" spans="1:9" s="38" customFormat="1" ht="19.5" customHeight="1">
      <c r="A591" s="60" t="s">
        <v>324</v>
      </c>
      <c r="B591" s="61" t="s">
        <v>520</v>
      </c>
      <c r="C591" s="61" t="s">
        <v>852</v>
      </c>
      <c r="D591" s="142" t="s">
        <v>1384</v>
      </c>
      <c r="E591" s="143"/>
      <c r="F591" s="61" t="s">
        <v>1582</v>
      </c>
      <c r="G591" s="62">
        <v>175.2</v>
      </c>
      <c r="H591" s="98">
        <v>0</v>
      </c>
      <c r="I591" s="54"/>
    </row>
    <row r="592" spans="1:9" s="38" customFormat="1" ht="19.5" customHeight="1">
      <c r="A592" s="54"/>
      <c r="D592" s="99" t="s">
        <v>1873</v>
      </c>
      <c r="E592" s="169"/>
      <c r="F592" s="170"/>
      <c r="G592" s="100">
        <v>19.2</v>
      </c>
      <c r="H592" s="101"/>
      <c r="I592" s="54"/>
    </row>
    <row r="593" spans="1:9" s="38" customFormat="1" ht="19.5" customHeight="1">
      <c r="A593" s="60"/>
      <c r="B593" s="61"/>
      <c r="C593" s="61"/>
      <c r="D593" s="99" t="s">
        <v>1874</v>
      </c>
      <c r="E593" s="169"/>
      <c r="F593" s="169"/>
      <c r="G593" s="100">
        <v>156</v>
      </c>
      <c r="H593" s="63"/>
      <c r="I593" s="54"/>
    </row>
    <row r="594" spans="1:9" s="38" customFormat="1" ht="19.5" customHeight="1">
      <c r="A594" s="60" t="s">
        <v>325</v>
      </c>
      <c r="B594" s="61" t="s">
        <v>520</v>
      </c>
      <c r="C594" s="61" t="s">
        <v>853</v>
      </c>
      <c r="D594" s="142" t="s">
        <v>1385</v>
      </c>
      <c r="E594" s="143"/>
      <c r="F594" s="61" t="s">
        <v>1586</v>
      </c>
      <c r="G594" s="62">
        <v>0.081</v>
      </c>
      <c r="H594" s="98">
        <v>0</v>
      </c>
      <c r="I594" s="54"/>
    </row>
    <row r="595" spans="1:9" s="38" customFormat="1" ht="19.5" customHeight="1">
      <c r="A595" s="97"/>
      <c r="B595" s="56" t="s">
        <v>520</v>
      </c>
      <c r="C595" s="56" t="s">
        <v>706</v>
      </c>
      <c r="D595" s="140" t="s">
        <v>1225</v>
      </c>
      <c r="E595" s="141"/>
      <c r="F595" s="56"/>
      <c r="G595" s="39"/>
      <c r="H595" s="59"/>
      <c r="I595" s="54"/>
    </row>
    <row r="596" spans="1:9" s="38" customFormat="1" ht="19.5" customHeight="1">
      <c r="A596" s="60" t="s">
        <v>326</v>
      </c>
      <c r="B596" s="61" t="s">
        <v>520</v>
      </c>
      <c r="C596" s="61" t="s">
        <v>854</v>
      </c>
      <c r="D596" s="142" t="s">
        <v>1386</v>
      </c>
      <c r="E596" s="143"/>
      <c r="F596" s="61" t="s">
        <v>1584</v>
      </c>
      <c r="G596" s="62">
        <v>48.2</v>
      </c>
      <c r="H596" s="98">
        <v>0</v>
      </c>
      <c r="I596" s="54"/>
    </row>
    <row r="597" spans="1:9" s="38" customFormat="1" ht="19.5" customHeight="1">
      <c r="A597" s="54"/>
      <c r="D597" s="99" t="s">
        <v>1875</v>
      </c>
      <c r="E597" s="169"/>
      <c r="F597" s="170"/>
      <c r="G597" s="100">
        <v>48.2</v>
      </c>
      <c r="H597" s="101"/>
      <c r="I597" s="54"/>
    </row>
    <row r="598" spans="1:9" s="38" customFormat="1" ht="19.5" customHeight="1">
      <c r="A598" s="60" t="s">
        <v>327</v>
      </c>
      <c r="B598" s="61" t="s">
        <v>520</v>
      </c>
      <c r="C598" s="61" t="s">
        <v>855</v>
      </c>
      <c r="D598" s="142" t="s">
        <v>1387</v>
      </c>
      <c r="E598" s="143"/>
      <c r="F598" s="61" t="s">
        <v>1584</v>
      </c>
      <c r="G598" s="62">
        <v>144.6</v>
      </c>
      <c r="H598" s="98">
        <v>0</v>
      </c>
      <c r="I598" s="54"/>
    </row>
    <row r="599" spans="1:9" s="38" customFormat="1" ht="19.5" customHeight="1">
      <c r="A599" s="54"/>
      <c r="D599" s="99" t="s">
        <v>1876</v>
      </c>
      <c r="E599" s="169"/>
      <c r="F599" s="170"/>
      <c r="G599" s="100">
        <v>144.6</v>
      </c>
      <c r="H599" s="101"/>
      <c r="I599" s="54"/>
    </row>
    <row r="600" spans="1:9" s="38" customFormat="1" ht="19.5" customHeight="1">
      <c r="A600" s="60" t="s">
        <v>328</v>
      </c>
      <c r="B600" s="61" t="s">
        <v>520</v>
      </c>
      <c r="C600" s="61" t="s">
        <v>856</v>
      </c>
      <c r="D600" s="142" t="s">
        <v>1388</v>
      </c>
      <c r="E600" s="143"/>
      <c r="F600" s="61" t="s">
        <v>1584</v>
      </c>
      <c r="G600" s="108">
        <v>148.94</v>
      </c>
      <c r="H600" s="98">
        <v>0</v>
      </c>
      <c r="I600" s="54"/>
    </row>
    <row r="601" spans="1:9" s="38" customFormat="1" ht="19.5" customHeight="1">
      <c r="A601" s="54"/>
      <c r="D601" s="99" t="s">
        <v>2055</v>
      </c>
      <c r="E601" s="169"/>
      <c r="F601" s="170"/>
      <c r="G601" s="109">
        <v>148.94</v>
      </c>
      <c r="H601" s="101"/>
      <c r="I601" s="54"/>
    </row>
    <row r="602" spans="1:9" s="38" customFormat="1" ht="19.5" customHeight="1">
      <c r="A602" s="60" t="s">
        <v>329</v>
      </c>
      <c r="B602" s="61" t="s">
        <v>520</v>
      </c>
      <c r="C602" s="61" t="s">
        <v>719</v>
      </c>
      <c r="D602" s="142" t="s">
        <v>1389</v>
      </c>
      <c r="E602" s="143"/>
      <c r="F602" s="61" t="s">
        <v>1583</v>
      </c>
      <c r="G602" s="62">
        <v>37</v>
      </c>
      <c r="H602" s="98">
        <v>0</v>
      </c>
      <c r="I602" s="54"/>
    </row>
    <row r="603" spans="1:9" s="38" customFormat="1" ht="19.5" customHeight="1">
      <c r="A603" s="60" t="s">
        <v>330</v>
      </c>
      <c r="B603" s="61" t="s">
        <v>520</v>
      </c>
      <c r="C603" s="61" t="s">
        <v>857</v>
      </c>
      <c r="D603" s="142" t="s">
        <v>1390</v>
      </c>
      <c r="E603" s="143"/>
      <c r="F603" s="61" t="s">
        <v>1586</v>
      </c>
      <c r="G603" s="62">
        <v>0.877</v>
      </c>
      <c r="H603" s="98">
        <v>0</v>
      </c>
      <c r="I603" s="54"/>
    </row>
    <row r="604" spans="1:9" s="38" customFormat="1" ht="19.5" customHeight="1">
      <c r="A604" s="97"/>
      <c r="B604" s="56" t="s">
        <v>520</v>
      </c>
      <c r="C604" s="56" t="s">
        <v>761</v>
      </c>
      <c r="D604" s="140" t="s">
        <v>1280</v>
      </c>
      <c r="E604" s="141"/>
      <c r="F604" s="56"/>
      <c r="G604" s="39"/>
      <c r="H604" s="59"/>
      <c r="I604" s="54"/>
    </row>
    <row r="605" spans="1:9" s="38" customFormat="1" ht="19.5" customHeight="1">
      <c r="A605" s="60" t="s">
        <v>331</v>
      </c>
      <c r="B605" s="61" t="s">
        <v>520</v>
      </c>
      <c r="C605" s="61" t="s">
        <v>858</v>
      </c>
      <c r="D605" s="142" t="s">
        <v>1391</v>
      </c>
      <c r="E605" s="143"/>
      <c r="F605" s="61" t="s">
        <v>1583</v>
      </c>
      <c r="G605" s="62">
        <v>37</v>
      </c>
      <c r="H605" s="98">
        <v>0</v>
      </c>
      <c r="I605" s="54"/>
    </row>
    <row r="606" spans="1:9" s="38" customFormat="1" ht="19.5" customHeight="1">
      <c r="A606" s="60" t="s">
        <v>332</v>
      </c>
      <c r="B606" s="61" t="s">
        <v>520</v>
      </c>
      <c r="C606" s="61" t="s">
        <v>859</v>
      </c>
      <c r="D606" s="142" t="s">
        <v>1392</v>
      </c>
      <c r="E606" s="143"/>
      <c r="F606" s="61" t="s">
        <v>1584</v>
      </c>
      <c r="G606" s="62">
        <v>33.3</v>
      </c>
      <c r="H606" s="98">
        <v>0</v>
      </c>
      <c r="I606" s="54"/>
    </row>
    <row r="607" spans="1:9" s="38" customFormat="1" ht="19.5" customHeight="1">
      <c r="A607" s="54"/>
      <c r="D607" s="99" t="s">
        <v>1877</v>
      </c>
      <c r="E607" s="169"/>
      <c r="F607" s="170"/>
      <c r="G607" s="100">
        <v>33.3</v>
      </c>
      <c r="H607" s="101"/>
      <c r="I607" s="54"/>
    </row>
    <row r="608" spans="1:9" s="38" customFormat="1" ht="19.5" customHeight="1">
      <c r="A608" s="60" t="s">
        <v>333</v>
      </c>
      <c r="B608" s="61" t="s">
        <v>520</v>
      </c>
      <c r="C608" s="61" t="s">
        <v>860</v>
      </c>
      <c r="D608" s="142" t="s">
        <v>1393</v>
      </c>
      <c r="E608" s="143"/>
      <c r="F608" s="61" t="s">
        <v>1583</v>
      </c>
      <c r="G608" s="62">
        <v>37</v>
      </c>
      <c r="H608" s="98">
        <v>0</v>
      </c>
      <c r="I608" s="54"/>
    </row>
    <row r="609" spans="1:9" s="38" customFormat="1" ht="19.5" customHeight="1">
      <c r="A609" s="60" t="s">
        <v>334</v>
      </c>
      <c r="B609" s="61" t="s">
        <v>520</v>
      </c>
      <c r="C609" s="61" t="s">
        <v>861</v>
      </c>
      <c r="D609" s="142" t="s">
        <v>1394</v>
      </c>
      <c r="E609" s="143"/>
      <c r="F609" s="61" t="s">
        <v>1584</v>
      </c>
      <c r="G609" s="62">
        <v>33.3</v>
      </c>
      <c r="H609" s="98">
        <v>0</v>
      </c>
      <c r="I609" s="54"/>
    </row>
    <row r="610" spans="1:9" s="38" customFormat="1" ht="19.5" customHeight="1">
      <c r="A610" s="60" t="s">
        <v>335</v>
      </c>
      <c r="B610" s="61" t="s">
        <v>520</v>
      </c>
      <c r="C610" s="61" t="s">
        <v>862</v>
      </c>
      <c r="D610" s="142" t="s">
        <v>1395</v>
      </c>
      <c r="E610" s="143"/>
      <c r="F610" s="61" t="s">
        <v>1584</v>
      </c>
      <c r="G610" s="62">
        <v>33.3</v>
      </c>
      <c r="H610" s="98">
        <v>0</v>
      </c>
      <c r="I610" s="54"/>
    </row>
    <row r="611" spans="1:9" s="38" customFormat="1" ht="19.5" customHeight="1">
      <c r="A611" s="60" t="s">
        <v>336</v>
      </c>
      <c r="B611" s="61" t="s">
        <v>520</v>
      </c>
      <c r="C611" s="61" t="s">
        <v>863</v>
      </c>
      <c r="D611" s="142" t="s">
        <v>1396</v>
      </c>
      <c r="E611" s="143"/>
      <c r="F611" s="61" t="s">
        <v>1583</v>
      </c>
      <c r="G611" s="62">
        <v>37</v>
      </c>
      <c r="H611" s="98">
        <v>0</v>
      </c>
      <c r="I611" s="54"/>
    </row>
    <row r="612" spans="1:9" s="38" customFormat="1" ht="19.5" customHeight="1">
      <c r="A612" s="97"/>
      <c r="B612" s="56" t="s">
        <v>520</v>
      </c>
      <c r="C612" s="56"/>
      <c r="D612" s="140" t="s">
        <v>1397</v>
      </c>
      <c r="E612" s="141"/>
      <c r="F612" s="56"/>
      <c r="G612" s="39"/>
      <c r="H612" s="59"/>
      <c r="I612" s="54"/>
    </row>
    <row r="613" spans="1:9" s="38" customFormat="1" ht="19.5" customHeight="1">
      <c r="A613" s="97"/>
      <c r="B613" s="56" t="s">
        <v>520</v>
      </c>
      <c r="C613" s="56" t="s">
        <v>864</v>
      </c>
      <c r="D613" s="140" t="s">
        <v>1398</v>
      </c>
      <c r="E613" s="141"/>
      <c r="F613" s="56"/>
      <c r="G613" s="39"/>
      <c r="H613" s="59"/>
      <c r="I613" s="54"/>
    </row>
    <row r="614" spans="1:9" s="38" customFormat="1" ht="19.5" customHeight="1">
      <c r="A614" s="104"/>
      <c r="B614" s="73" t="s">
        <v>521</v>
      </c>
      <c r="C614" s="73"/>
      <c r="D614" s="146" t="s">
        <v>1399</v>
      </c>
      <c r="E614" s="147"/>
      <c r="F614" s="73"/>
      <c r="G614" s="76"/>
      <c r="H614" s="77"/>
      <c r="I614" s="54"/>
    </row>
    <row r="615" spans="1:9" s="38" customFormat="1" ht="19.5" customHeight="1">
      <c r="A615" s="97"/>
      <c r="B615" s="56" t="s">
        <v>521</v>
      </c>
      <c r="C615" s="56" t="s">
        <v>17</v>
      </c>
      <c r="D615" s="140" t="s">
        <v>1298</v>
      </c>
      <c r="E615" s="141"/>
      <c r="F615" s="56"/>
      <c r="G615" s="39"/>
      <c r="H615" s="59"/>
      <c r="I615" s="54"/>
    </row>
    <row r="616" spans="1:9" s="38" customFormat="1" ht="19.5" customHeight="1">
      <c r="A616" s="60" t="s">
        <v>337</v>
      </c>
      <c r="B616" s="61" t="s">
        <v>521</v>
      </c>
      <c r="C616" s="61" t="s">
        <v>865</v>
      </c>
      <c r="D616" s="142" t="s">
        <v>1400</v>
      </c>
      <c r="E616" s="143"/>
      <c r="F616" s="61" t="s">
        <v>1582</v>
      </c>
      <c r="G616" s="62">
        <v>490.7</v>
      </c>
      <c r="H616" s="98">
        <v>0</v>
      </c>
      <c r="I616" s="54"/>
    </row>
    <row r="617" spans="1:9" s="38" customFormat="1" ht="19.5" customHeight="1">
      <c r="A617" s="54"/>
      <c r="D617" s="99" t="s">
        <v>1878</v>
      </c>
      <c r="E617" s="169"/>
      <c r="F617" s="170"/>
      <c r="G617" s="100">
        <v>490.7</v>
      </c>
      <c r="H617" s="101"/>
      <c r="I617" s="54"/>
    </row>
    <row r="618" spans="1:9" s="38" customFormat="1" ht="19.5" customHeight="1">
      <c r="A618" s="97"/>
      <c r="B618" s="56" t="s">
        <v>521</v>
      </c>
      <c r="C618" s="56" t="s">
        <v>24</v>
      </c>
      <c r="D618" s="140" t="s">
        <v>1314</v>
      </c>
      <c r="E618" s="141"/>
      <c r="F618" s="56"/>
      <c r="G618" s="39"/>
      <c r="H618" s="59"/>
      <c r="I618" s="54"/>
    </row>
    <row r="619" spans="1:9" s="38" customFormat="1" ht="19.5" customHeight="1">
      <c r="A619" s="60" t="s">
        <v>338</v>
      </c>
      <c r="B619" s="61" t="s">
        <v>521</v>
      </c>
      <c r="C619" s="61" t="s">
        <v>866</v>
      </c>
      <c r="D619" s="142" t="s">
        <v>1401</v>
      </c>
      <c r="E619" s="143"/>
      <c r="F619" s="61" t="s">
        <v>1582</v>
      </c>
      <c r="G619" s="62">
        <v>490.7</v>
      </c>
      <c r="H619" s="98">
        <v>0</v>
      </c>
      <c r="I619" s="54"/>
    </row>
    <row r="620" spans="1:9" s="38" customFormat="1" ht="19.5" customHeight="1">
      <c r="A620" s="60" t="s">
        <v>339</v>
      </c>
      <c r="B620" s="61" t="s">
        <v>521</v>
      </c>
      <c r="C620" s="61" t="s">
        <v>867</v>
      </c>
      <c r="D620" s="142" t="s">
        <v>1402</v>
      </c>
      <c r="E620" s="143"/>
      <c r="F620" s="61" t="s">
        <v>1582</v>
      </c>
      <c r="G620" s="62">
        <v>490.7</v>
      </c>
      <c r="H620" s="98">
        <v>0</v>
      </c>
      <c r="I620" s="54"/>
    </row>
    <row r="621" spans="1:9" s="38" customFormat="1" ht="19.5" customHeight="1">
      <c r="A621" s="67" t="s">
        <v>340</v>
      </c>
      <c r="B621" s="68" t="s">
        <v>521</v>
      </c>
      <c r="C621" s="68" t="s">
        <v>868</v>
      </c>
      <c r="D621" s="144" t="s">
        <v>1403</v>
      </c>
      <c r="E621" s="145"/>
      <c r="F621" s="68" t="s">
        <v>1590</v>
      </c>
      <c r="G621" s="69">
        <v>14.721</v>
      </c>
      <c r="H621" s="102">
        <v>0</v>
      </c>
      <c r="I621" s="54"/>
    </row>
    <row r="622" spans="1:9" s="38" customFormat="1" ht="19.5" customHeight="1">
      <c r="A622" s="54"/>
      <c r="D622" s="99" t="s">
        <v>1879</v>
      </c>
      <c r="E622" s="169"/>
      <c r="F622" s="170"/>
      <c r="G622" s="103">
        <v>14.721</v>
      </c>
      <c r="H622" s="101"/>
      <c r="I622" s="54"/>
    </row>
    <row r="623" spans="1:9" s="38" customFormat="1" ht="19.5" customHeight="1">
      <c r="A623" s="60" t="s">
        <v>341</v>
      </c>
      <c r="B623" s="61" t="s">
        <v>521</v>
      </c>
      <c r="C623" s="61" t="s">
        <v>869</v>
      </c>
      <c r="D623" s="142" t="s">
        <v>1404</v>
      </c>
      <c r="E623" s="143"/>
      <c r="F623" s="61" t="s">
        <v>1582</v>
      </c>
      <c r="G623" s="62">
        <v>490.7</v>
      </c>
      <c r="H623" s="98">
        <v>0</v>
      </c>
      <c r="I623" s="54"/>
    </row>
    <row r="624" spans="1:9" s="38" customFormat="1" ht="19.5" customHeight="1">
      <c r="A624" s="97"/>
      <c r="B624" s="56" t="s">
        <v>521</v>
      </c>
      <c r="C624" s="56" t="s">
        <v>870</v>
      </c>
      <c r="D624" s="140" t="s">
        <v>1405</v>
      </c>
      <c r="E624" s="141"/>
      <c r="F624" s="56"/>
      <c r="G624" s="39"/>
      <c r="H624" s="59"/>
      <c r="I624" s="54"/>
    </row>
    <row r="625" spans="1:9" s="38" customFormat="1" ht="19.5" customHeight="1">
      <c r="A625" s="60" t="s">
        <v>342</v>
      </c>
      <c r="B625" s="61" t="s">
        <v>521</v>
      </c>
      <c r="C625" s="61" t="s">
        <v>871</v>
      </c>
      <c r="D625" s="142" t="s">
        <v>1406</v>
      </c>
      <c r="E625" s="143"/>
      <c r="F625" s="61" t="s">
        <v>1586</v>
      </c>
      <c r="G625" s="62">
        <v>0.015</v>
      </c>
      <c r="H625" s="98">
        <v>0</v>
      </c>
      <c r="I625" s="54"/>
    </row>
    <row r="626" spans="1:9" s="38" customFormat="1" ht="19.5" customHeight="1">
      <c r="A626" s="104"/>
      <c r="B626" s="73" t="s">
        <v>522</v>
      </c>
      <c r="C626" s="73"/>
      <c r="D626" s="146" t="s">
        <v>1407</v>
      </c>
      <c r="E626" s="147"/>
      <c r="F626" s="73"/>
      <c r="G626" s="76"/>
      <c r="H626" s="77"/>
      <c r="I626" s="54"/>
    </row>
    <row r="627" spans="1:9" s="38" customFormat="1" ht="19.5" customHeight="1">
      <c r="A627" s="60" t="s">
        <v>343</v>
      </c>
      <c r="B627" s="61" t="s">
        <v>522</v>
      </c>
      <c r="C627" s="61" t="s">
        <v>872</v>
      </c>
      <c r="D627" s="142" t="s">
        <v>1398</v>
      </c>
      <c r="E627" s="143"/>
      <c r="F627" s="61" t="s">
        <v>1588</v>
      </c>
      <c r="G627" s="62">
        <v>1</v>
      </c>
      <c r="H627" s="98">
        <v>0</v>
      </c>
      <c r="I627" s="54"/>
    </row>
    <row r="628" spans="1:9" s="38" customFormat="1" ht="19.5" customHeight="1">
      <c r="A628" s="97"/>
      <c r="B628" s="56" t="s">
        <v>522</v>
      </c>
      <c r="C628" s="56" t="s">
        <v>17</v>
      </c>
      <c r="D628" s="140" t="s">
        <v>1298</v>
      </c>
      <c r="E628" s="141"/>
      <c r="F628" s="56"/>
      <c r="G628" s="39"/>
      <c r="H628" s="59"/>
      <c r="I628" s="54"/>
    </row>
    <row r="629" spans="1:9" s="38" customFormat="1" ht="19.5" customHeight="1">
      <c r="A629" s="60" t="s">
        <v>344</v>
      </c>
      <c r="B629" s="61" t="s">
        <v>522</v>
      </c>
      <c r="C629" s="61" t="s">
        <v>873</v>
      </c>
      <c r="D629" s="142" t="s">
        <v>1408</v>
      </c>
      <c r="E629" s="143"/>
      <c r="F629" s="61" t="s">
        <v>1583</v>
      </c>
      <c r="G629" s="62">
        <v>1</v>
      </c>
      <c r="H629" s="98">
        <v>0</v>
      </c>
      <c r="I629" s="54"/>
    </row>
    <row r="630" spans="1:9" s="38" customFormat="1" ht="19.5" customHeight="1">
      <c r="A630" s="54"/>
      <c r="D630" s="99" t="s">
        <v>1880</v>
      </c>
      <c r="E630" s="169"/>
      <c r="F630" s="170"/>
      <c r="G630" s="100">
        <v>0</v>
      </c>
      <c r="H630" s="101"/>
      <c r="I630" s="54"/>
    </row>
    <row r="631" spans="1:9" s="38" customFormat="1" ht="19.5" customHeight="1">
      <c r="A631" s="60" t="s">
        <v>345</v>
      </c>
      <c r="B631" s="61" t="s">
        <v>522</v>
      </c>
      <c r="C631" s="61" t="s">
        <v>874</v>
      </c>
      <c r="D631" s="142" t="s">
        <v>1409</v>
      </c>
      <c r="E631" s="143"/>
      <c r="F631" s="61" t="s">
        <v>1583</v>
      </c>
      <c r="G631" s="62">
        <v>1</v>
      </c>
      <c r="H631" s="98">
        <v>0</v>
      </c>
      <c r="I631" s="54"/>
    </row>
    <row r="632" spans="1:9" s="38" customFormat="1" ht="19.5" customHeight="1">
      <c r="A632" s="60" t="s">
        <v>346</v>
      </c>
      <c r="B632" s="61" t="s">
        <v>522</v>
      </c>
      <c r="C632" s="61" t="s">
        <v>875</v>
      </c>
      <c r="D632" s="142" t="s">
        <v>1410</v>
      </c>
      <c r="E632" s="143"/>
      <c r="F632" s="61" t="s">
        <v>1582</v>
      </c>
      <c r="G632" s="62">
        <v>256</v>
      </c>
      <c r="H632" s="98">
        <v>0</v>
      </c>
      <c r="I632" s="54"/>
    </row>
    <row r="633" spans="1:9" s="38" customFormat="1" ht="19.5" customHeight="1">
      <c r="A633" s="54"/>
      <c r="D633" s="99" t="s">
        <v>1881</v>
      </c>
      <c r="E633" s="169"/>
      <c r="F633" s="170"/>
      <c r="G633" s="100">
        <v>0</v>
      </c>
      <c r="H633" s="101"/>
      <c r="I633" s="54"/>
    </row>
    <row r="634" spans="1:9" s="38" customFormat="1" ht="19.5" customHeight="1">
      <c r="A634" s="60" t="s">
        <v>347</v>
      </c>
      <c r="B634" s="61" t="s">
        <v>522</v>
      </c>
      <c r="C634" s="61" t="s">
        <v>876</v>
      </c>
      <c r="D634" s="142" t="s">
        <v>1411</v>
      </c>
      <c r="E634" s="143"/>
      <c r="F634" s="61" t="s">
        <v>1582</v>
      </c>
      <c r="G634" s="62">
        <v>30.5</v>
      </c>
      <c r="H634" s="98">
        <v>0</v>
      </c>
      <c r="I634" s="54"/>
    </row>
    <row r="635" spans="1:9" s="38" customFormat="1" ht="19.5" customHeight="1">
      <c r="A635" s="54"/>
      <c r="D635" s="99" t="s">
        <v>1882</v>
      </c>
      <c r="E635" s="169"/>
      <c r="F635" s="170"/>
      <c r="G635" s="100">
        <v>0</v>
      </c>
      <c r="H635" s="101"/>
      <c r="I635" s="54"/>
    </row>
    <row r="636" spans="1:9" s="38" customFormat="1" ht="19.5" customHeight="1">
      <c r="A636" s="97"/>
      <c r="B636" s="56" t="s">
        <v>522</v>
      </c>
      <c r="C636" s="56" t="s">
        <v>18</v>
      </c>
      <c r="D636" s="140" t="s">
        <v>1412</v>
      </c>
      <c r="E636" s="141"/>
      <c r="F636" s="56"/>
      <c r="G636" s="39"/>
      <c r="H636" s="59"/>
      <c r="I636" s="54"/>
    </row>
    <row r="637" spans="1:9" s="38" customFormat="1" ht="19.5" customHeight="1">
      <c r="A637" s="60" t="s">
        <v>348</v>
      </c>
      <c r="B637" s="61" t="s">
        <v>522</v>
      </c>
      <c r="C637" s="61" t="s">
        <v>877</v>
      </c>
      <c r="D637" s="142" t="s">
        <v>1413</v>
      </c>
      <c r="E637" s="143"/>
      <c r="F637" s="61" t="s">
        <v>1581</v>
      </c>
      <c r="G637" s="62">
        <v>140.073</v>
      </c>
      <c r="H637" s="98">
        <v>0</v>
      </c>
      <c r="I637" s="54"/>
    </row>
    <row r="638" spans="1:9" s="38" customFormat="1" ht="19.5" customHeight="1">
      <c r="A638" s="54"/>
      <c r="D638" s="99" t="s">
        <v>1883</v>
      </c>
      <c r="E638" s="169"/>
      <c r="F638" s="170"/>
      <c r="G638" s="100">
        <v>0</v>
      </c>
      <c r="H638" s="101"/>
      <c r="I638" s="54"/>
    </row>
    <row r="639" spans="1:9" s="38" customFormat="1" ht="19.5" customHeight="1">
      <c r="A639" s="60"/>
      <c r="B639" s="61"/>
      <c r="C639" s="61"/>
      <c r="D639" s="99" t="s">
        <v>1884</v>
      </c>
      <c r="E639" s="169"/>
      <c r="F639" s="169"/>
      <c r="G639" s="100">
        <v>0</v>
      </c>
      <c r="H639" s="63"/>
      <c r="I639" s="54"/>
    </row>
    <row r="640" spans="1:9" s="38" customFormat="1" ht="19.5" customHeight="1">
      <c r="A640" s="60"/>
      <c r="B640" s="61"/>
      <c r="C640" s="61"/>
      <c r="D640" s="99" t="s">
        <v>1885</v>
      </c>
      <c r="E640" s="169"/>
      <c r="F640" s="169"/>
      <c r="G640" s="100">
        <v>0</v>
      </c>
      <c r="H640" s="63"/>
      <c r="I640" s="54"/>
    </row>
    <row r="641" spans="1:9" s="38" customFormat="1" ht="19.5" customHeight="1">
      <c r="A641" s="60" t="s">
        <v>349</v>
      </c>
      <c r="B641" s="61" t="s">
        <v>522</v>
      </c>
      <c r="C641" s="61" t="s">
        <v>877</v>
      </c>
      <c r="D641" s="142" t="s">
        <v>1413</v>
      </c>
      <c r="E641" s="143"/>
      <c r="F641" s="61" t="s">
        <v>1581</v>
      </c>
      <c r="G641" s="62">
        <v>140.073</v>
      </c>
      <c r="H641" s="98">
        <v>0</v>
      </c>
      <c r="I641" s="54"/>
    </row>
    <row r="642" spans="1:9" s="38" customFormat="1" ht="19.5" customHeight="1">
      <c r="A642" s="54"/>
      <c r="D642" s="99" t="s">
        <v>1883</v>
      </c>
      <c r="E642" s="169"/>
      <c r="F642" s="170"/>
      <c r="G642" s="100">
        <v>0</v>
      </c>
      <c r="H642" s="101"/>
      <c r="I642" s="54"/>
    </row>
    <row r="643" spans="1:9" s="38" customFormat="1" ht="19.5" customHeight="1">
      <c r="A643" s="60"/>
      <c r="B643" s="61"/>
      <c r="C643" s="61"/>
      <c r="D643" s="99" t="s">
        <v>1884</v>
      </c>
      <c r="E643" s="169"/>
      <c r="F643" s="169"/>
      <c r="G643" s="100">
        <v>0</v>
      </c>
      <c r="H643" s="63"/>
      <c r="I643" s="54"/>
    </row>
    <row r="644" spans="1:9" s="38" customFormat="1" ht="19.5" customHeight="1">
      <c r="A644" s="60"/>
      <c r="B644" s="61"/>
      <c r="C644" s="61"/>
      <c r="D644" s="99" t="s">
        <v>1885</v>
      </c>
      <c r="E644" s="169"/>
      <c r="F644" s="169"/>
      <c r="G644" s="100">
        <v>0</v>
      </c>
      <c r="H644" s="63"/>
      <c r="I644" s="54"/>
    </row>
    <row r="645" spans="1:9" s="38" customFormat="1" ht="19.5" customHeight="1">
      <c r="A645" s="97"/>
      <c r="B645" s="56" t="s">
        <v>522</v>
      </c>
      <c r="C645" s="56" t="s">
        <v>19</v>
      </c>
      <c r="D645" s="140" t="s">
        <v>1305</v>
      </c>
      <c r="E645" s="141"/>
      <c r="F645" s="56"/>
      <c r="G645" s="39"/>
      <c r="H645" s="59"/>
      <c r="I645" s="54"/>
    </row>
    <row r="646" spans="1:9" s="38" customFormat="1" ht="19.5" customHeight="1">
      <c r="A646" s="60" t="s">
        <v>350</v>
      </c>
      <c r="B646" s="61" t="s">
        <v>522</v>
      </c>
      <c r="C646" s="61" t="s">
        <v>878</v>
      </c>
      <c r="D646" s="142" t="s">
        <v>1414</v>
      </c>
      <c r="E646" s="143"/>
      <c r="F646" s="61" t="s">
        <v>1581</v>
      </c>
      <c r="G646" s="62">
        <v>13.22</v>
      </c>
      <c r="H646" s="98">
        <v>0</v>
      </c>
      <c r="I646" s="54"/>
    </row>
    <row r="647" spans="1:9" s="38" customFormat="1" ht="19.5" customHeight="1">
      <c r="A647" s="54"/>
      <c r="D647" s="99" t="s">
        <v>1886</v>
      </c>
      <c r="E647" s="169"/>
      <c r="F647" s="170"/>
      <c r="G647" s="100">
        <v>0</v>
      </c>
      <c r="H647" s="101"/>
      <c r="I647" s="54"/>
    </row>
    <row r="648" spans="1:9" s="38" customFormat="1" ht="19.5" customHeight="1">
      <c r="A648" s="60"/>
      <c r="B648" s="61"/>
      <c r="C648" s="61"/>
      <c r="D648" s="99" t="s">
        <v>1887</v>
      </c>
      <c r="E648" s="169"/>
      <c r="F648" s="169"/>
      <c r="G648" s="100">
        <v>0</v>
      </c>
      <c r="H648" s="63"/>
      <c r="I648" s="54"/>
    </row>
    <row r="649" spans="1:9" s="38" customFormat="1" ht="19.5" customHeight="1">
      <c r="A649" s="60"/>
      <c r="B649" s="61"/>
      <c r="C649" s="61"/>
      <c r="D649" s="99" t="s">
        <v>1885</v>
      </c>
      <c r="E649" s="169"/>
      <c r="F649" s="169"/>
      <c r="G649" s="100">
        <v>0</v>
      </c>
      <c r="H649" s="63"/>
      <c r="I649" s="54"/>
    </row>
    <row r="650" spans="1:9" s="38" customFormat="1" ht="19.5" customHeight="1">
      <c r="A650" s="60" t="s">
        <v>351</v>
      </c>
      <c r="B650" s="61" t="s">
        <v>522</v>
      </c>
      <c r="C650" s="61" t="s">
        <v>879</v>
      </c>
      <c r="D650" s="142" t="s">
        <v>1415</v>
      </c>
      <c r="E650" s="143"/>
      <c r="F650" s="61" t="s">
        <v>1581</v>
      </c>
      <c r="G650" s="62">
        <v>13.22</v>
      </c>
      <c r="H650" s="98">
        <v>0</v>
      </c>
      <c r="I650" s="54"/>
    </row>
    <row r="651" spans="1:9" s="38" customFormat="1" ht="19.5" customHeight="1">
      <c r="A651" s="60" t="s">
        <v>352</v>
      </c>
      <c r="B651" s="61" t="s">
        <v>522</v>
      </c>
      <c r="C651" s="61" t="s">
        <v>880</v>
      </c>
      <c r="D651" s="142" t="s">
        <v>1416</v>
      </c>
      <c r="E651" s="143"/>
      <c r="F651" s="61" t="s">
        <v>1581</v>
      </c>
      <c r="G651" s="62">
        <v>21.417</v>
      </c>
      <c r="H651" s="98">
        <v>0</v>
      </c>
      <c r="I651" s="54"/>
    </row>
    <row r="652" spans="1:9" s="38" customFormat="1" ht="19.5" customHeight="1">
      <c r="A652" s="54"/>
      <c r="D652" s="99" t="s">
        <v>1888</v>
      </c>
      <c r="E652" s="169"/>
      <c r="F652" s="170"/>
      <c r="G652" s="100">
        <v>0</v>
      </c>
      <c r="H652" s="101"/>
      <c r="I652" s="54"/>
    </row>
    <row r="653" spans="1:9" s="38" customFormat="1" ht="19.5" customHeight="1">
      <c r="A653" s="60" t="s">
        <v>353</v>
      </c>
      <c r="B653" s="61" t="s">
        <v>522</v>
      </c>
      <c r="C653" s="61" t="s">
        <v>881</v>
      </c>
      <c r="D653" s="142" t="s">
        <v>1417</v>
      </c>
      <c r="E653" s="143"/>
      <c r="F653" s="61" t="s">
        <v>1581</v>
      </c>
      <c r="G653" s="62">
        <v>21.417</v>
      </c>
      <c r="H653" s="98">
        <v>0</v>
      </c>
      <c r="I653" s="54"/>
    </row>
    <row r="654" spans="1:9" s="38" customFormat="1" ht="19.5" customHeight="1">
      <c r="A654" s="60" t="s">
        <v>354</v>
      </c>
      <c r="B654" s="61" t="s">
        <v>522</v>
      </c>
      <c r="C654" s="61" t="s">
        <v>882</v>
      </c>
      <c r="D654" s="142" t="s">
        <v>1418</v>
      </c>
      <c r="E654" s="143"/>
      <c r="F654" s="61" t="s">
        <v>1581</v>
      </c>
      <c r="G654" s="62">
        <v>2.25</v>
      </c>
      <c r="H654" s="98">
        <v>0</v>
      </c>
      <c r="I654" s="54"/>
    </row>
    <row r="655" spans="1:9" s="38" customFormat="1" ht="19.5" customHeight="1">
      <c r="A655" s="54"/>
      <c r="D655" s="99" t="s">
        <v>1889</v>
      </c>
      <c r="E655" s="169"/>
      <c r="F655" s="170"/>
      <c r="G655" s="100">
        <v>0</v>
      </c>
      <c r="H655" s="101"/>
      <c r="I655" s="54"/>
    </row>
    <row r="656" spans="1:9" s="38" customFormat="1" ht="19.5" customHeight="1">
      <c r="A656" s="60" t="s">
        <v>355</v>
      </c>
      <c r="B656" s="61" t="s">
        <v>522</v>
      </c>
      <c r="C656" s="61" t="s">
        <v>883</v>
      </c>
      <c r="D656" s="142" t="s">
        <v>1419</v>
      </c>
      <c r="E656" s="143"/>
      <c r="F656" s="61" t="s">
        <v>1581</v>
      </c>
      <c r="G656" s="62">
        <v>2.25</v>
      </c>
      <c r="H656" s="98">
        <v>0</v>
      </c>
      <c r="I656" s="54"/>
    </row>
    <row r="657" spans="1:9" s="38" customFormat="1" ht="19.5" customHeight="1">
      <c r="A657" s="97"/>
      <c r="B657" s="56" t="s">
        <v>522</v>
      </c>
      <c r="C657" s="56" t="s">
        <v>22</v>
      </c>
      <c r="D657" s="140" t="s">
        <v>1420</v>
      </c>
      <c r="E657" s="141"/>
      <c r="F657" s="56"/>
      <c r="G657" s="39"/>
      <c r="H657" s="59"/>
      <c r="I657" s="54"/>
    </row>
    <row r="658" spans="1:9" s="38" customFormat="1" ht="19.5" customHeight="1">
      <c r="A658" s="60" t="s">
        <v>356</v>
      </c>
      <c r="B658" s="61" t="s">
        <v>522</v>
      </c>
      <c r="C658" s="61" t="s">
        <v>884</v>
      </c>
      <c r="D658" s="142" t="s">
        <v>1421</v>
      </c>
      <c r="E658" s="143"/>
      <c r="F658" s="61" t="s">
        <v>1583</v>
      </c>
      <c r="G658" s="62">
        <v>1</v>
      </c>
      <c r="H658" s="98">
        <v>0</v>
      </c>
      <c r="I658" s="54"/>
    </row>
    <row r="659" spans="1:9" s="38" customFormat="1" ht="19.5" customHeight="1">
      <c r="A659" s="60" t="s">
        <v>357</v>
      </c>
      <c r="B659" s="61" t="s">
        <v>522</v>
      </c>
      <c r="C659" s="61" t="s">
        <v>885</v>
      </c>
      <c r="D659" s="142" t="s">
        <v>1422</v>
      </c>
      <c r="E659" s="143"/>
      <c r="F659" s="61" t="s">
        <v>1583</v>
      </c>
      <c r="G659" s="62">
        <v>1</v>
      </c>
      <c r="H659" s="98">
        <v>0</v>
      </c>
      <c r="I659" s="54"/>
    </row>
    <row r="660" spans="1:9" s="38" customFormat="1" ht="19.5" customHeight="1">
      <c r="A660" s="60" t="s">
        <v>358</v>
      </c>
      <c r="B660" s="61" t="s">
        <v>522</v>
      </c>
      <c r="C660" s="61" t="s">
        <v>886</v>
      </c>
      <c r="D660" s="142" t="s">
        <v>1423</v>
      </c>
      <c r="E660" s="143"/>
      <c r="F660" s="61" t="s">
        <v>1583</v>
      </c>
      <c r="G660" s="62">
        <v>1</v>
      </c>
      <c r="H660" s="98">
        <v>0</v>
      </c>
      <c r="I660" s="54"/>
    </row>
    <row r="661" spans="1:9" s="38" customFormat="1" ht="19.5" customHeight="1">
      <c r="A661" s="97"/>
      <c r="B661" s="56" t="s">
        <v>522</v>
      </c>
      <c r="C661" s="56" t="s">
        <v>23</v>
      </c>
      <c r="D661" s="140" t="s">
        <v>1307</v>
      </c>
      <c r="E661" s="141"/>
      <c r="F661" s="56"/>
      <c r="G661" s="39"/>
      <c r="H661" s="59"/>
      <c r="I661" s="54"/>
    </row>
    <row r="662" spans="1:9" s="38" customFormat="1" ht="19.5" customHeight="1">
      <c r="A662" s="60" t="s">
        <v>359</v>
      </c>
      <c r="B662" s="61" t="s">
        <v>522</v>
      </c>
      <c r="C662" s="61" t="s">
        <v>785</v>
      </c>
      <c r="D662" s="142" t="s">
        <v>1424</v>
      </c>
      <c r="E662" s="143"/>
      <c r="F662" s="61" t="s">
        <v>1581</v>
      </c>
      <c r="G662" s="62">
        <v>47.695</v>
      </c>
      <c r="H662" s="98">
        <v>0</v>
      </c>
      <c r="I662" s="54"/>
    </row>
    <row r="663" spans="1:9" s="38" customFormat="1" ht="19.5" customHeight="1">
      <c r="A663" s="54"/>
      <c r="D663" s="99" t="s">
        <v>1890</v>
      </c>
      <c r="E663" s="169"/>
      <c r="F663" s="170"/>
      <c r="G663" s="100">
        <v>0</v>
      </c>
      <c r="H663" s="101"/>
      <c r="I663" s="54"/>
    </row>
    <row r="664" spans="1:9" s="38" customFormat="1" ht="19.5" customHeight="1">
      <c r="A664" s="60" t="s">
        <v>360</v>
      </c>
      <c r="B664" s="61" t="s">
        <v>522</v>
      </c>
      <c r="C664" s="61" t="s">
        <v>887</v>
      </c>
      <c r="D664" s="142" t="s">
        <v>1425</v>
      </c>
      <c r="E664" s="143"/>
      <c r="F664" s="61" t="s">
        <v>1581</v>
      </c>
      <c r="G664" s="62">
        <v>8.08</v>
      </c>
      <c r="H664" s="98">
        <v>0</v>
      </c>
      <c r="I664" s="54"/>
    </row>
    <row r="665" spans="1:9" s="38" customFormat="1" ht="19.5" customHeight="1">
      <c r="A665" s="54"/>
      <c r="D665" s="99" t="s">
        <v>1891</v>
      </c>
      <c r="E665" s="169"/>
      <c r="F665" s="170"/>
      <c r="G665" s="100">
        <v>8.08</v>
      </c>
      <c r="H665" s="101"/>
      <c r="I665" s="54"/>
    </row>
    <row r="666" spans="1:9" s="38" customFormat="1" ht="19.5" customHeight="1">
      <c r="A666" s="97"/>
      <c r="B666" s="56" t="s">
        <v>522</v>
      </c>
      <c r="C666" s="56" t="s">
        <v>24</v>
      </c>
      <c r="D666" s="140" t="s">
        <v>1314</v>
      </c>
      <c r="E666" s="141"/>
      <c r="F666" s="56"/>
      <c r="G666" s="39"/>
      <c r="H666" s="59"/>
      <c r="I666" s="54"/>
    </row>
    <row r="667" spans="1:9" s="38" customFormat="1" ht="19.5" customHeight="1">
      <c r="A667" s="60" t="s">
        <v>361</v>
      </c>
      <c r="B667" s="61" t="s">
        <v>522</v>
      </c>
      <c r="C667" s="61" t="s">
        <v>888</v>
      </c>
      <c r="D667" s="142" t="s">
        <v>1426</v>
      </c>
      <c r="E667" s="143"/>
      <c r="F667" s="61" t="s">
        <v>1582</v>
      </c>
      <c r="G667" s="62">
        <v>91.5</v>
      </c>
      <c r="H667" s="98">
        <v>0</v>
      </c>
      <c r="I667" s="54"/>
    </row>
    <row r="668" spans="1:9" s="38" customFormat="1" ht="19.5" customHeight="1">
      <c r="A668" s="54"/>
      <c r="D668" s="99" t="s">
        <v>1892</v>
      </c>
      <c r="E668" s="169"/>
      <c r="F668" s="170"/>
      <c r="G668" s="100">
        <v>0</v>
      </c>
      <c r="H668" s="101"/>
      <c r="I668" s="54"/>
    </row>
    <row r="669" spans="1:9" s="38" customFormat="1" ht="19.5" customHeight="1">
      <c r="A669" s="67" t="s">
        <v>362</v>
      </c>
      <c r="B669" s="68" t="s">
        <v>522</v>
      </c>
      <c r="C669" s="68" t="s">
        <v>889</v>
      </c>
      <c r="D669" s="144" t="s">
        <v>1427</v>
      </c>
      <c r="E669" s="145"/>
      <c r="F669" s="68" t="s">
        <v>1581</v>
      </c>
      <c r="G669" s="69">
        <v>9.15</v>
      </c>
      <c r="H669" s="102">
        <v>0</v>
      </c>
      <c r="I669" s="54"/>
    </row>
    <row r="670" spans="1:9" s="38" customFormat="1" ht="19.5" customHeight="1">
      <c r="A670" s="54"/>
      <c r="D670" s="99" t="s">
        <v>1893</v>
      </c>
      <c r="E670" s="169"/>
      <c r="F670" s="170"/>
      <c r="G670" s="103">
        <v>9.15</v>
      </c>
      <c r="H670" s="101"/>
      <c r="I670" s="54"/>
    </row>
    <row r="671" spans="1:9" s="38" customFormat="1" ht="19.5" customHeight="1">
      <c r="A671" s="60" t="s">
        <v>363</v>
      </c>
      <c r="B671" s="61" t="s">
        <v>522</v>
      </c>
      <c r="C671" s="61" t="s">
        <v>867</v>
      </c>
      <c r="D671" s="142" t="s">
        <v>1402</v>
      </c>
      <c r="E671" s="143"/>
      <c r="F671" s="61" t="s">
        <v>1582</v>
      </c>
      <c r="G671" s="62">
        <v>1158</v>
      </c>
      <c r="H671" s="98">
        <v>0</v>
      </c>
      <c r="I671" s="54"/>
    </row>
    <row r="672" spans="1:9" s="38" customFormat="1" ht="19.5" customHeight="1">
      <c r="A672" s="54"/>
      <c r="D672" s="99" t="s">
        <v>1894</v>
      </c>
      <c r="E672" s="169"/>
      <c r="F672" s="170"/>
      <c r="G672" s="100">
        <v>0</v>
      </c>
      <c r="H672" s="101"/>
      <c r="I672" s="54"/>
    </row>
    <row r="673" spans="1:9" s="38" customFormat="1" ht="19.5" customHeight="1">
      <c r="A673" s="67" t="s">
        <v>364</v>
      </c>
      <c r="B673" s="68" t="s">
        <v>522</v>
      </c>
      <c r="C673" s="68" t="s">
        <v>868</v>
      </c>
      <c r="D673" s="144" t="s">
        <v>1403</v>
      </c>
      <c r="E673" s="145"/>
      <c r="F673" s="68" t="s">
        <v>1590</v>
      </c>
      <c r="G673" s="69">
        <v>17.37</v>
      </c>
      <c r="H673" s="102">
        <v>0</v>
      </c>
      <c r="I673" s="54"/>
    </row>
    <row r="674" spans="1:9" s="38" customFormat="1" ht="19.5" customHeight="1">
      <c r="A674" s="54"/>
      <c r="D674" s="99" t="s">
        <v>1895</v>
      </c>
      <c r="E674" s="169"/>
      <c r="F674" s="170"/>
      <c r="G674" s="103">
        <v>17.37</v>
      </c>
      <c r="H674" s="101"/>
      <c r="I674" s="54"/>
    </row>
    <row r="675" spans="1:9" s="38" customFormat="1" ht="19.5" customHeight="1">
      <c r="A675" s="60" t="s">
        <v>365</v>
      </c>
      <c r="B675" s="61" t="s">
        <v>522</v>
      </c>
      <c r="C675" s="61" t="s">
        <v>890</v>
      </c>
      <c r="D675" s="142" t="s">
        <v>1428</v>
      </c>
      <c r="E675" s="143"/>
      <c r="F675" s="61" t="s">
        <v>1582</v>
      </c>
      <c r="G675" s="62">
        <v>1158</v>
      </c>
      <c r="H675" s="98">
        <v>0</v>
      </c>
      <c r="I675" s="54"/>
    </row>
    <row r="676" spans="1:9" s="38" customFormat="1" ht="19.5" customHeight="1">
      <c r="A676" s="54"/>
      <c r="D676" s="99" t="s">
        <v>1894</v>
      </c>
      <c r="E676" s="169"/>
      <c r="F676" s="170"/>
      <c r="G676" s="100">
        <v>0</v>
      </c>
      <c r="H676" s="101"/>
      <c r="I676" s="54"/>
    </row>
    <row r="677" spans="1:9" s="38" customFormat="1" ht="19.5" customHeight="1">
      <c r="A677" s="60" t="s">
        <v>366</v>
      </c>
      <c r="B677" s="61" t="s">
        <v>522</v>
      </c>
      <c r="C677" s="61" t="s">
        <v>791</v>
      </c>
      <c r="D677" s="142" t="s">
        <v>1315</v>
      </c>
      <c r="E677" s="143"/>
      <c r="F677" s="61" t="s">
        <v>1582</v>
      </c>
      <c r="G677" s="62">
        <v>437.1</v>
      </c>
      <c r="H677" s="98">
        <v>0</v>
      </c>
      <c r="I677" s="54"/>
    </row>
    <row r="678" spans="1:9" s="38" customFormat="1" ht="19.5" customHeight="1">
      <c r="A678" s="54"/>
      <c r="D678" s="99" t="s">
        <v>1896</v>
      </c>
      <c r="E678" s="169"/>
      <c r="F678" s="170"/>
      <c r="G678" s="100">
        <v>0</v>
      </c>
      <c r="H678" s="101"/>
      <c r="I678" s="54"/>
    </row>
    <row r="679" spans="1:9" s="38" customFormat="1" ht="19.5" customHeight="1">
      <c r="A679" s="60"/>
      <c r="B679" s="61"/>
      <c r="C679" s="61"/>
      <c r="D679" s="99" t="s">
        <v>1897</v>
      </c>
      <c r="E679" s="169"/>
      <c r="F679" s="169"/>
      <c r="G679" s="100">
        <v>0</v>
      </c>
      <c r="H679" s="63"/>
      <c r="I679" s="54"/>
    </row>
    <row r="680" spans="1:9" s="38" customFormat="1" ht="19.5" customHeight="1">
      <c r="A680" s="60"/>
      <c r="B680" s="61"/>
      <c r="C680" s="61"/>
      <c r="D680" s="99" t="s">
        <v>1885</v>
      </c>
      <c r="E680" s="169"/>
      <c r="F680" s="169"/>
      <c r="G680" s="100">
        <v>0</v>
      </c>
      <c r="H680" s="63"/>
      <c r="I680" s="54"/>
    </row>
    <row r="681" spans="1:9" s="38" customFormat="1" ht="19.5" customHeight="1">
      <c r="A681" s="60" t="s">
        <v>367</v>
      </c>
      <c r="B681" s="61" t="s">
        <v>522</v>
      </c>
      <c r="C681" s="61" t="s">
        <v>891</v>
      </c>
      <c r="D681" s="142" t="s">
        <v>1429</v>
      </c>
      <c r="E681" s="143"/>
      <c r="F681" s="61" t="s">
        <v>1583</v>
      </c>
      <c r="G681" s="62">
        <v>6</v>
      </c>
      <c r="H681" s="98">
        <v>0</v>
      </c>
      <c r="I681" s="54"/>
    </row>
    <row r="682" spans="1:9" s="38" customFormat="1" ht="19.5" customHeight="1">
      <c r="A682" s="54"/>
      <c r="D682" s="99" t="s">
        <v>1898</v>
      </c>
      <c r="E682" s="169"/>
      <c r="F682" s="170"/>
      <c r="G682" s="100">
        <v>0</v>
      </c>
      <c r="H682" s="101"/>
      <c r="I682" s="54"/>
    </row>
    <row r="683" spans="1:9" s="38" customFormat="1" ht="19.5" customHeight="1">
      <c r="A683" s="60" t="s">
        <v>368</v>
      </c>
      <c r="B683" s="61" t="s">
        <v>522</v>
      </c>
      <c r="C683" s="61" t="s">
        <v>892</v>
      </c>
      <c r="D683" s="142" t="s">
        <v>1430</v>
      </c>
      <c r="E683" s="143"/>
      <c r="F683" s="61" t="s">
        <v>1582</v>
      </c>
      <c r="G683" s="62">
        <v>30.2</v>
      </c>
      <c r="H683" s="98">
        <v>0</v>
      </c>
      <c r="I683" s="54"/>
    </row>
    <row r="684" spans="1:9" s="38" customFormat="1" ht="19.5" customHeight="1">
      <c r="A684" s="54"/>
      <c r="D684" s="99" t="s">
        <v>1899</v>
      </c>
      <c r="E684" s="169"/>
      <c r="F684" s="170"/>
      <c r="G684" s="100">
        <v>0</v>
      </c>
      <c r="H684" s="101"/>
      <c r="I684" s="54"/>
    </row>
    <row r="685" spans="1:9" s="38" customFormat="1" ht="19.5" customHeight="1">
      <c r="A685" s="60" t="s">
        <v>369</v>
      </c>
      <c r="B685" s="61" t="s">
        <v>522</v>
      </c>
      <c r="C685" s="61" t="s">
        <v>893</v>
      </c>
      <c r="D685" s="142" t="s">
        <v>1431</v>
      </c>
      <c r="E685" s="143"/>
      <c r="F685" s="61" t="s">
        <v>1582</v>
      </c>
      <c r="G685" s="62">
        <v>34</v>
      </c>
      <c r="H685" s="98">
        <v>0</v>
      </c>
      <c r="I685" s="54"/>
    </row>
    <row r="686" spans="1:9" s="38" customFormat="1" ht="19.5" customHeight="1">
      <c r="A686" s="54"/>
      <c r="D686" s="99" t="s">
        <v>1900</v>
      </c>
      <c r="E686" s="169"/>
      <c r="F686" s="170"/>
      <c r="G686" s="100">
        <v>0</v>
      </c>
      <c r="H686" s="101"/>
      <c r="I686" s="54"/>
    </row>
    <row r="687" spans="1:9" s="38" customFormat="1" ht="19.5" customHeight="1">
      <c r="A687" s="60" t="s">
        <v>370</v>
      </c>
      <c r="B687" s="61" t="s">
        <v>522</v>
      </c>
      <c r="C687" s="61" t="s">
        <v>894</v>
      </c>
      <c r="D687" s="142" t="s">
        <v>1432</v>
      </c>
      <c r="E687" s="143"/>
      <c r="F687" s="61" t="s">
        <v>1581</v>
      </c>
      <c r="G687" s="62">
        <v>13.42</v>
      </c>
      <c r="H687" s="98">
        <v>0</v>
      </c>
      <c r="I687" s="54"/>
    </row>
    <row r="688" spans="1:9" s="38" customFormat="1" ht="19.5" customHeight="1">
      <c r="A688" s="54"/>
      <c r="D688" s="99" t="s">
        <v>1901</v>
      </c>
      <c r="E688" s="169"/>
      <c r="F688" s="170"/>
      <c r="G688" s="100">
        <v>13.42</v>
      </c>
      <c r="H688" s="101"/>
      <c r="I688" s="54"/>
    </row>
    <row r="689" spans="1:9" s="38" customFormat="1" ht="19.5" customHeight="1">
      <c r="A689" s="97"/>
      <c r="B689" s="56" t="s">
        <v>522</v>
      </c>
      <c r="C689" s="56" t="s">
        <v>33</v>
      </c>
      <c r="D689" s="140" t="s">
        <v>1433</v>
      </c>
      <c r="E689" s="141"/>
      <c r="F689" s="56"/>
      <c r="G689" s="39"/>
      <c r="H689" s="59"/>
      <c r="I689" s="54"/>
    </row>
    <row r="690" spans="1:9" s="38" customFormat="1" ht="19.5" customHeight="1">
      <c r="A690" s="60" t="s">
        <v>371</v>
      </c>
      <c r="B690" s="61" t="s">
        <v>522</v>
      </c>
      <c r="C690" s="61" t="s">
        <v>895</v>
      </c>
      <c r="D690" s="142" t="s">
        <v>1434</v>
      </c>
      <c r="E690" s="143"/>
      <c r="F690" s="61" t="s">
        <v>1581</v>
      </c>
      <c r="G690" s="62">
        <v>2.04</v>
      </c>
      <c r="H690" s="98">
        <v>0</v>
      </c>
      <c r="I690" s="54"/>
    </row>
    <row r="691" spans="1:9" s="38" customFormat="1" ht="19.5" customHeight="1">
      <c r="A691" s="54"/>
      <c r="D691" s="99" t="s">
        <v>1902</v>
      </c>
      <c r="E691" s="169"/>
      <c r="F691" s="170"/>
      <c r="G691" s="100">
        <v>0</v>
      </c>
      <c r="H691" s="101"/>
      <c r="I691" s="54"/>
    </row>
    <row r="692" spans="1:9" s="38" customFormat="1" ht="19.5" customHeight="1">
      <c r="A692" s="60" t="s">
        <v>372</v>
      </c>
      <c r="B692" s="61" t="s">
        <v>522</v>
      </c>
      <c r="C692" s="61" t="s">
        <v>896</v>
      </c>
      <c r="D692" s="142" t="s">
        <v>1435</v>
      </c>
      <c r="E692" s="143"/>
      <c r="F692" s="61" t="s">
        <v>1586</v>
      </c>
      <c r="G692" s="62">
        <v>0.481</v>
      </c>
      <c r="H692" s="98">
        <v>0</v>
      </c>
      <c r="I692" s="54"/>
    </row>
    <row r="693" spans="1:9" s="38" customFormat="1" ht="19.5" customHeight="1">
      <c r="A693" s="54"/>
      <c r="D693" s="99" t="s">
        <v>1903</v>
      </c>
      <c r="E693" s="169"/>
      <c r="F693" s="170"/>
      <c r="G693" s="100">
        <v>0</v>
      </c>
      <c r="H693" s="101"/>
      <c r="I693" s="54"/>
    </row>
    <row r="694" spans="1:9" s="38" customFormat="1" ht="19.5" customHeight="1">
      <c r="A694" s="60" t="s">
        <v>373</v>
      </c>
      <c r="B694" s="61" t="s">
        <v>522</v>
      </c>
      <c r="C694" s="61" t="s">
        <v>897</v>
      </c>
      <c r="D694" s="142" t="s">
        <v>1436</v>
      </c>
      <c r="E694" s="143"/>
      <c r="F694" s="61" t="s">
        <v>1581</v>
      </c>
      <c r="G694" s="62">
        <v>11.297</v>
      </c>
      <c r="H694" s="98">
        <v>0</v>
      </c>
      <c r="I694" s="54"/>
    </row>
    <row r="695" spans="1:9" s="38" customFormat="1" ht="19.5" customHeight="1">
      <c r="A695" s="54"/>
      <c r="D695" s="99" t="s">
        <v>1904</v>
      </c>
      <c r="E695" s="169"/>
      <c r="F695" s="170"/>
      <c r="G695" s="100">
        <v>0</v>
      </c>
      <c r="H695" s="101"/>
      <c r="I695" s="54"/>
    </row>
    <row r="696" spans="1:9" s="38" customFormat="1" ht="19.5" customHeight="1">
      <c r="A696" s="60" t="s">
        <v>374</v>
      </c>
      <c r="B696" s="61" t="s">
        <v>522</v>
      </c>
      <c r="C696" s="61" t="s">
        <v>898</v>
      </c>
      <c r="D696" s="142" t="s">
        <v>1437</v>
      </c>
      <c r="E696" s="143"/>
      <c r="F696" s="61" t="s">
        <v>1582</v>
      </c>
      <c r="G696" s="62">
        <v>100.48</v>
      </c>
      <c r="H696" s="98">
        <v>0</v>
      </c>
      <c r="I696" s="54"/>
    </row>
    <row r="697" spans="1:9" s="38" customFormat="1" ht="19.5" customHeight="1">
      <c r="A697" s="54"/>
      <c r="D697" s="99" t="s">
        <v>1905</v>
      </c>
      <c r="E697" s="169"/>
      <c r="F697" s="170"/>
      <c r="G697" s="100">
        <v>100.48</v>
      </c>
      <c r="H697" s="101"/>
      <c r="I697" s="54"/>
    </row>
    <row r="698" spans="1:9" s="38" customFormat="1" ht="19.5" customHeight="1">
      <c r="A698" s="60" t="s">
        <v>375</v>
      </c>
      <c r="B698" s="61" t="s">
        <v>522</v>
      </c>
      <c r="C698" s="61" t="s">
        <v>899</v>
      </c>
      <c r="D698" s="142" t="s">
        <v>1438</v>
      </c>
      <c r="E698" s="143"/>
      <c r="F698" s="61" t="s">
        <v>1582</v>
      </c>
      <c r="G698" s="62">
        <v>100.48</v>
      </c>
      <c r="H698" s="98">
        <v>0</v>
      </c>
      <c r="I698" s="54"/>
    </row>
    <row r="699" spans="1:9" s="38" customFormat="1" ht="19.5" customHeight="1">
      <c r="A699" s="97"/>
      <c r="B699" s="56" t="s">
        <v>522</v>
      </c>
      <c r="C699" s="56" t="s">
        <v>62</v>
      </c>
      <c r="D699" s="140" t="s">
        <v>1327</v>
      </c>
      <c r="E699" s="141"/>
      <c r="F699" s="56"/>
      <c r="G699" s="39"/>
      <c r="H699" s="59"/>
      <c r="I699" s="54"/>
    </row>
    <row r="700" spans="1:9" s="38" customFormat="1" ht="19.5" customHeight="1">
      <c r="A700" s="60" t="s">
        <v>376</v>
      </c>
      <c r="B700" s="61" t="s">
        <v>522</v>
      </c>
      <c r="C700" s="61" t="s">
        <v>900</v>
      </c>
      <c r="D700" s="142" t="s">
        <v>1439</v>
      </c>
      <c r="E700" s="143"/>
      <c r="F700" s="61" t="s">
        <v>1582</v>
      </c>
      <c r="G700" s="62">
        <v>378.3</v>
      </c>
      <c r="H700" s="98">
        <v>0</v>
      </c>
      <c r="I700" s="54"/>
    </row>
    <row r="701" spans="1:9" s="38" customFormat="1" ht="19.5" customHeight="1">
      <c r="A701" s="54"/>
      <c r="D701" s="99" t="s">
        <v>1906</v>
      </c>
      <c r="E701" s="169"/>
      <c r="F701" s="170"/>
      <c r="G701" s="100">
        <v>0</v>
      </c>
      <c r="H701" s="101"/>
      <c r="I701" s="54"/>
    </row>
    <row r="702" spans="1:9" s="38" customFormat="1" ht="19.5" customHeight="1">
      <c r="A702" s="60" t="s">
        <v>377</v>
      </c>
      <c r="B702" s="61" t="s">
        <v>522</v>
      </c>
      <c r="C702" s="61" t="s">
        <v>901</v>
      </c>
      <c r="D702" s="142" t="s">
        <v>1440</v>
      </c>
      <c r="E702" s="143"/>
      <c r="F702" s="61" t="s">
        <v>1582</v>
      </c>
      <c r="G702" s="62">
        <v>29.3</v>
      </c>
      <c r="H702" s="98">
        <v>0</v>
      </c>
      <c r="I702" s="54"/>
    </row>
    <row r="703" spans="1:9" s="38" customFormat="1" ht="19.5" customHeight="1">
      <c r="A703" s="54"/>
      <c r="D703" s="99" t="s">
        <v>1907</v>
      </c>
      <c r="E703" s="169"/>
      <c r="F703" s="170"/>
      <c r="G703" s="100">
        <v>0</v>
      </c>
      <c r="H703" s="101"/>
      <c r="I703" s="54"/>
    </row>
    <row r="704" spans="1:9" s="38" customFormat="1" ht="19.5" customHeight="1">
      <c r="A704" s="60" t="s">
        <v>378</v>
      </c>
      <c r="B704" s="61" t="s">
        <v>522</v>
      </c>
      <c r="C704" s="61" t="s">
        <v>902</v>
      </c>
      <c r="D704" s="142" t="s">
        <v>1441</v>
      </c>
      <c r="E704" s="143"/>
      <c r="F704" s="61" t="s">
        <v>1582</v>
      </c>
      <c r="G704" s="62">
        <v>437.1</v>
      </c>
      <c r="H704" s="98">
        <v>0</v>
      </c>
      <c r="I704" s="54"/>
    </row>
    <row r="705" spans="1:9" s="38" customFormat="1" ht="19.5" customHeight="1">
      <c r="A705" s="54"/>
      <c r="D705" s="99" t="s">
        <v>1896</v>
      </c>
      <c r="E705" s="169"/>
      <c r="F705" s="170"/>
      <c r="G705" s="100">
        <v>0</v>
      </c>
      <c r="H705" s="101"/>
      <c r="I705" s="54"/>
    </row>
    <row r="706" spans="1:9" s="38" customFormat="1" ht="19.5" customHeight="1">
      <c r="A706" s="60"/>
      <c r="B706" s="61"/>
      <c r="C706" s="61"/>
      <c r="D706" s="99" t="s">
        <v>1897</v>
      </c>
      <c r="E706" s="169"/>
      <c r="F706" s="169"/>
      <c r="G706" s="100">
        <v>0</v>
      </c>
      <c r="H706" s="63"/>
      <c r="I706" s="54"/>
    </row>
    <row r="707" spans="1:9" s="38" customFormat="1" ht="19.5" customHeight="1">
      <c r="A707" s="60"/>
      <c r="B707" s="61"/>
      <c r="C707" s="61"/>
      <c r="D707" s="99" t="s">
        <v>1885</v>
      </c>
      <c r="E707" s="169"/>
      <c r="F707" s="169"/>
      <c r="G707" s="100">
        <v>0</v>
      </c>
      <c r="H707" s="63"/>
      <c r="I707" s="54"/>
    </row>
    <row r="708" spans="1:9" s="38" customFormat="1" ht="19.5" customHeight="1">
      <c r="A708" s="60" t="s">
        <v>379</v>
      </c>
      <c r="B708" s="61" t="s">
        <v>522</v>
      </c>
      <c r="C708" s="61" t="s">
        <v>903</v>
      </c>
      <c r="D708" s="142" t="s">
        <v>1442</v>
      </c>
      <c r="E708" s="143"/>
      <c r="F708" s="61" t="s">
        <v>1587</v>
      </c>
      <c r="G708" s="62">
        <v>1</v>
      </c>
      <c r="H708" s="98">
        <v>0</v>
      </c>
      <c r="I708" s="54"/>
    </row>
    <row r="709" spans="1:9" s="38" customFormat="1" ht="19.5" customHeight="1">
      <c r="A709" s="97"/>
      <c r="B709" s="56" t="s">
        <v>522</v>
      </c>
      <c r="C709" s="56" t="s">
        <v>65</v>
      </c>
      <c r="D709" s="140" t="s">
        <v>1333</v>
      </c>
      <c r="E709" s="141"/>
      <c r="F709" s="56"/>
      <c r="G709" s="39"/>
      <c r="H709" s="59"/>
      <c r="I709" s="54"/>
    </row>
    <row r="710" spans="1:9" s="38" customFormat="1" ht="19.5" customHeight="1">
      <c r="A710" s="60" t="s">
        <v>380</v>
      </c>
      <c r="B710" s="61" t="s">
        <v>522</v>
      </c>
      <c r="C710" s="61" t="s">
        <v>904</v>
      </c>
      <c r="D710" s="142" t="s">
        <v>1443</v>
      </c>
      <c r="E710" s="143"/>
      <c r="F710" s="61" t="s">
        <v>1582</v>
      </c>
      <c r="G710" s="62">
        <v>29.3</v>
      </c>
      <c r="H710" s="98">
        <v>0</v>
      </c>
      <c r="I710" s="54"/>
    </row>
    <row r="711" spans="1:9" s="38" customFormat="1" ht="19.5" customHeight="1">
      <c r="A711" s="54"/>
      <c r="D711" s="99" t="s">
        <v>1907</v>
      </c>
      <c r="E711" s="169"/>
      <c r="F711" s="170"/>
      <c r="G711" s="100">
        <v>0</v>
      </c>
      <c r="H711" s="101"/>
      <c r="I711" s="54"/>
    </row>
    <row r="712" spans="1:9" s="38" customFormat="1" ht="19.5" customHeight="1">
      <c r="A712" s="67" t="s">
        <v>381</v>
      </c>
      <c r="B712" s="68" t="s">
        <v>522</v>
      </c>
      <c r="C712" s="68" t="s">
        <v>905</v>
      </c>
      <c r="D712" s="144" t="s">
        <v>1444</v>
      </c>
      <c r="E712" s="145"/>
      <c r="F712" s="68" t="s">
        <v>1586</v>
      </c>
      <c r="G712" s="69">
        <v>3.84563</v>
      </c>
      <c r="H712" s="102">
        <v>0</v>
      </c>
      <c r="I712" s="54"/>
    </row>
    <row r="713" spans="1:9" s="38" customFormat="1" ht="19.5" customHeight="1">
      <c r="A713" s="54"/>
      <c r="D713" s="99" t="s">
        <v>1908</v>
      </c>
      <c r="E713" s="169"/>
      <c r="F713" s="170"/>
      <c r="G713" s="103">
        <v>3.84563</v>
      </c>
      <c r="H713" s="101"/>
      <c r="I713" s="54"/>
    </row>
    <row r="714" spans="1:9" s="38" customFormat="1" ht="19.5" customHeight="1">
      <c r="A714" s="60" t="s">
        <v>382</v>
      </c>
      <c r="B714" s="61" t="s">
        <v>522</v>
      </c>
      <c r="C714" s="61" t="s">
        <v>906</v>
      </c>
      <c r="D714" s="142" t="s">
        <v>1445</v>
      </c>
      <c r="E714" s="143"/>
      <c r="F714" s="61" t="s">
        <v>1582</v>
      </c>
      <c r="G714" s="62">
        <v>362.3</v>
      </c>
      <c r="H714" s="98">
        <v>0</v>
      </c>
      <c r="I714" s="54"/>
    </row>
    <row r="715" spans="1:9" s="38" customFormat="1" ht="19.5" customHeight="1">
      <c r="A715" s="54"/>
      <c r="D715" s="99" t="s">
        <v>1909</v>
      </c>
      <c r="E715" s="169"/>
      <c r="F715" s="170"/>
      <c r="G715" s="100">
        <v>0</v>
      </c>
      <c r="H715" s="101"/>
      <c r="I715" s="54"/>
    </row>
    <row r="716" spans="1:9" s="38" customFormat="1" ht="19.5" customHeight="1">
      <c r="A716" s="67" t="s">
        <v>383</v>
      </c>
      <c r="B716" s="68" t="s">
        <v>522</v>
      </c>
      <c r="C716" s="68" t="s">
        <v>907</v>
      </c>
      <c r="D716" s="144" t="s">
        <v>1446</v>
      </c>
      <c r="E716" s="145"/>
      <c r="F716" s="68" t="s">
        <v>1582</v>
      </c>
      <c r="G716" s="69">
        <v>365.923</v>
      </c>
      <c r="H716" s="102">
        <v>0</v>
      </c>
      <c r="I716" s="54"/>
    </row>
    <row r="717" spans="1:9" s="38" customFormat="1" ht="19.5" customHeight="1">
      <c r="A717" s="54"/>
      <c r="D717" s="99" t="s">
        <v>1910</v>
      </c>
      <c r="E717" s="169"/>
      <c r="F717" s="170"/>
      <c r="G717" s="103">
        <v>365.923</v>
      </c>
      <c r="H717" s="101"/>
      <c r="I717" s="54"/>
    </row>
    <row r="718" spans="1:9" s="38" customFormat="1" ht="19.5" customHeight="1">
      <c r="A718" s="60" t="s">
        <v>384</v>
      </c>
      <c r="B718" s="61" t="s">
        <v>522</v>
      </c>
      <c r="C718" s="61" t="s">
        <v>908</v>
      </c>
      <c r="D718" s="142" t="s">
        <v>1447</v>
      </c>
      <c r="E718" s="143"/>
      <c r="F718" s="61" t="s">
        <v>1582</v>
      </c>
      <c r="G718" s="62">
        <v>19</v>
      </c>
      <c r="H718" s="98">
        <v>0</v>
      </c>
      <c r="I718" s="54"/>
    </row>
    <row r="719" spans="1:9" s="38" customFormat="1" ht="19.5" customHeight="1">
      <c r="A719" s="54"/>
      <c r="D719" s="99" t="s">
        <v>1911</v>
      </c>
      <c r="E719" s="169"/>
      <c r="F719" s="170"/>
      <c r="G719" s="100">
        <v>0</v>
      </c>
      <c r="H719" s="101"/>
      <c r="I719" s="54"/>
    </row>
    <row r="720" spans="1:9" s="38" customFormat="1" ht="19.5" customHeight="1">
      <c r="A720" s="60"/>
      <c r="B720" s="61"/>
      <c r="C720" s="61"/>
      <c r="D720" s="99" t="s">
        <v>1897</v>
      </c>
      <c r="E720" s="169"/>
      <c r="F720" s="169"/>
      <c r="G720" s="100">
        <v>0</v>
      </c>
      <c r="H720" s="63"/>
      <c r="I720" s="54"/>
    </row>
    <row r="721" spans="1:9" s="38" customFormat="1" ht="19.5" customHeight="1">
      <c r="A721" s="60"/>
      <c r="B721" s="61"/>
      <c r="C721" s="61"/>
      <c r="D721" s="99" t="s">
        <v>1885</v>
      </c>
      <c r="E721" s="169"/>
      <c r="F721" s="169"/>
      <c r="G721" s="100">
        <v>0</v>
      </c>
      <c r="H721" s="63"/>
      <c r="I721" s="54"/>
    </row>
    <row r="722" spans="1:9" s="38" customFormat="1" ht="19.5" customHeight="1">
      <c r="A722" s="67" t="s">
        <v>385</v>
      </c>
      <c r="B722" s="68" t="s">
        <v>522</v>
      </c>
      <c r="C722" s="68" t="s">
        <v>909</v>
      </c>
      <c r="D722" s="144" t="s">
        <v>1448</v>
      </c>
      <c r="E722" s="145"/>
      <c r="F722" s="68" t="s">
        <v>1582</v>
      </c>
      <c r="G722" s="69">
        <v>11.22</v>
      </c>
      <c r="H722" s="102">
        <v>0</v>
      </c>
      <c r="I722" s="54"/>
    </row>
    <row r="723" spans="1:9" s="38" customFormat="1" ht="19.5" customHeight="1">
      <c r="A723" s="54"/>
      <c r="D723" s="99" t="s">
        <v>1912</v>
      </c>
      <c r="E723" s="169"/>
      <c r="F723" s="170"/>
      <c r="G723" s="103">
        <v>11.22</v>
      </c>
      <c r="H723" s="101"/>
      <c r="I723" s="54"/>
    </row>
    <row r="724" spans="1:9" s="38" customFormat="1" ht="19.5" customHeight="1">
      <c r="A724" s="60" t="s">
        <v>386</v>
      </c>
      <c r="B724" s="61" t="s">
        <v>522</v>
      </c>
      <c r="C724" s="61" t="s">
        <v>910</v>
      </c>
      <c r="D724" s="142" t="s">
        <v>1449</v>
      </c>
      <c r="E724" s="143"/>
      <c r="F724" s="61" t="s">
        <v>1582</v>
      </c>
      <c r="G724" s="62">
        <v>8.16</v>
      </c>
      <c r="H724" s="98">
        <v>0</v>
      </c>
      <c r="I724" s="54"/>
    </row>
    <row r="725" spans="1:9" s="38" customFormat="1" ht="19.5" customHeight="1">
      <c r="A725" s="54"/>
      <c r="D725" s="99" t="s">
        <v>1913</v>
      </c>
      <c r="E725" s="169"/>
      <c r="F725" s="170"/>
      <c r="G725" s="100">
        <v>8.16</v>
      </c>
      <c r="H725" s="101"/>
      <c r="I725" s="54"/>
    </row>
    <row r="726" spans="1:9" s="38" customFormat="1" ht="19.5" customHeight="1">
      <c r="A726" s="60" t="s">
        <v>387</v>
      </c>
      <c r="B726" s="61" t="s">
        <v>522</v>
      </c>
      <c r="C726" s="61" t="s">
        <v>911</v>
      </c>
      <c r="D726" s="142" t="s">
        <v>1450</v>
      </c>
      <c r="E726" s="143"/>
      <c r="F726" s="61" t="s">
        <v>1582</v>
      </c>
      <c r="G726" s="62">
        <v>26.5</v>
      </c>
      <c r="H726" s="98">
        <v>0</v>
      </c>
      <c r="I726" s="54"/>
    </row>
    <row r="727" spans="1:9" s="38" customFormat="1" ht="19.5" customHeight="1">
      <c r="A727" s="54"/>
      <c r="D727" s="99" t="s">
        <v>1914</v>
      </c>
      <c r="E727" s="169"/>
      <c r="F727" s="170"/>
      <c r="G727" s="100">
        <v>0</v>
      </c>
      <c r="H727" s="101"/>
      <c r="I727" s="54"/>
    </row>
    <row r="728" spans="1:9" s="38" customFormat="1" ht="19.5" customHeight="1">
      <c r="A728" s="67" t="s">
        <v>388</v>
      </c>
      <c r="B728" s="68" t="s">
        <v>522</v>
      </c>
      <c r="C728" s="68" t="s">
        <v>909</v>
      </c>
      <c r="D728" s="144" t="s">
        <v>1448</v>
      </c>
      <c r="E728" s="145"/>
      <c r="F728" s="68" t="s">
        <v>1582</v>
      </c>
      <c r="G728" s="69">
        <v>26.765</v>
      </c>
      <c r="H728" s="102">
        <v>0</v>
      </c>
      <c r="I728" s="54"/>
    </row>
    <row r="729" spans="1:9" s="38" customFormat="1" ht="19.5" customHeight="1">
      <c r="A729" s="54"/>
      <c r="D729" s="99" t="s">
        <v>1915</v>
      </c>
      <c r="E729" s="169"/>
      <c r="F729" s="170"/>
      <c r="G729" s="103">
        <v>0</v>
      </c>
      <c r="H729" s="101"/>
      <c r="I729" s="54"/>
    </row>
    <row r="730" spans="1:9" s="38" customFormat="1" ht="19.5" customHeight="1">
      <c r="A730" s="97"/>
      <c r="B730" s="56" t="s">
        <v>522</v>
      </c>
      <c r="C730" s="56" t="s">
        <v>69</v>
      </c>
      <c r="D730" s="140" t="s">
        <v>1059</v>
      </c>
      <c r="E730" s="141"/>
      <c r="F730" s="56"/>
      <c r="G730" s="39"/>
      <c r="H730" s="59"/>
      <c r="I730" s="54"/>
    </row>
    <row r="731" spans="1:9" s="38" customFormat="1" ht="19.5" customHeight="1">
      <c r="A731" s="60" t="s">
        <v>389</v>
      </c>
      <c r="B731" s="61" t="s">
        <v>522</v>
      </c>
      <c r="C731" s="61" t="s">
        <v>912</v>
      </c>
      <c r="D731" s="142" t="s">
        <v>1451</v>
      </c>
      <c r="E731" s="143"/>
      <c r="F731" s="61" t="s">
        <v>1581</v>
      </c>
      <c r="G731" s="62">
        <v>1.8</v>
      </c>
      <c r="H731" s="98">
        <v>0</v>
      </c>
      <c r="I731" s="54"/>
    </row>
    <row r="732" spans="1:9" s="38" customFormat="1" ht="19.5" customHeight="1">
      <c r="A732" s="54"/>
      <c r="D732" s="99" t="s">
        <v>1916</v>
      </c>
      <c r="E732" s="169"/>
      <c r="F732" s="170"/>
      <c r="G732" s="100">
        <v>0</v>
      </c>
      <c r="H732" s="101"/>
      <c r="I732" s="54"/>
    </row>
    <row r="733" spans="1:9" s="38" customFormat="1" ht="19.5" customHeight="1">
      <c r="A733" s="60" t="s">
        <v>390</v>
      </c>
      <c r="B733" s="61" t="s">
        <v>522</v>
      </c>
      <c r="C733" s="61" t="s">
        <v>913</v>
      </c>
      <c r="D733" s="142" t="s">
        <v>1452</v>
      </c>
      <c r="E733" s="143"/>
      <c r="F733" s="61" t="s">
        <v>1582</v>
      </c>
      <c r="G733" s="62">
        <v>0.5</v>
      </c>
      <c r="H733" s="98">
        <v>0</v>
      </c>
      <c r="I733" s="54"/>
    </row>
    <row r="734" spans="1:9" s="38" customFormat="1" ht="19.5" customHeight="1">
      <c r="A734" s="54"/>
      <c r="D734" s="99" t="s">
        <v>1917</v>
      </c>
      <c r="E734" s="169"/>
      <c r="F734" s="170"/>
      <c r="G734" s="100">
        <v>0</v>
      </c>
      <c r="H734" s="101"/>
      <c r="I734" s="54"/>
    </row>
    <row r="735" spans="1:9" s="38" customFormat="1" ht="19.5" customHeight="1">
      <c r="A735" s="97"/>
      <c r="B735" s="56" t="s">
        <v>522</v>
      </c>
      <c r="C735" s="56" t="s">
        <v>95</v>
      </c>
      <c r="D735" s="140" t="s">
        <v>1341</v>
      </c>
      <c r="E735" s="141"/>
      <c r="F735" s="56"/>
      <c r="G735" s="39"/>
      <c r="H735" s="59"/>
      <c r="I735" s="54"/>
    </row>
    <row r="736" spans="1:9" s="38" customFormat="1" ht="19.5" customHeight="1">
      <c r="A736" s="60" t="s">
        <v>391</v>
      </c>
      <c r="B736" s="61" t="s">
        <v>522</v>
      </c>
      <c r="C736" s="61" t="s">
        <v>914</v>
      </c>
      <c r="D736" s="142" t="s">
        <v>1453</v>
      </c>
      <c r="E736" s="143"/>
      <c r="F736" s="61" t="s">
        <v>1583</v>
      </c>
      <c r="G736" s="62">
        <v>1</v>
      </c>
      <c r="H736" s="98">
        <v>0</v>
      </c>
      <c r="I736" s="54"/>
    </row>
    <row r="737" spans="1:9" s="38" customFormat="1" ht="19.5" customHeight="1">
      <c r="A737" s="97"/>
      <c r="B737" s="56" t="s">
        <v>522</v>
      </c>
      <c r="C737" s="56" t="s">
        <v>15</v>
      </c>
      <c r="D737" s="140" t="s">
        <v>1454</v>
      </c>
      <c r="E737" s="141"/>
      <c r="F737" s="56"/>
      <c r="G737" s="39"/>
      <c r="H737" s="59"/>
      <c r="I737" s="54"/>
    </row>
    <row r="738" spans="1:9" s="38" customFormat="1" ht="19.5" customHeight="1">
      <c r="A738" s="60" t="s">
        <v>392</v>
      </c>
      <c r="B738" s="61" t="s">
        <v>522</v>
      </c>
      <c r="C738" s="61" t="s">
        <v>915</v>
      </c>
      <c r="D738" s="142" t="s">
        <v>1455</v>
      </c>
      <c r="E738" s="143"/>
      <c r="F738" s="61" t="s">
        <v>1587</v>
      </c>
      <c r="G738" s="62">
        <v>1</v>
      </c>
      <c r="H738" s="98">
        <v>0</v>
      </c>
      <c r="I738" s="54"/>
    </row>
    <row r="739" spans="1:9" s="38" customFormat="1" ht="19.5" customHeight="1">
      <c r="A739" s="60" t="s">
        <v>393</v>
      </c>
      <c r="B739" s="61" t="s">
        <v>522</v>
      </c>
      <c r="C739" s="61" t="s">
        <v>916</v>
      </c>
      <c r="D739" s="142" t="s">
        <v>1456</v>
      </c>
      <c r="E739" s="143"/>
      <c r="F739" s="61" t="s">
        <v>1587</v>
      </c>
      <c r="G739" s="62">
        <v>1</v>
      </c>
      <c r="H739" s="98">
        <v>0</v>
      </c>
      <c r="I739" s="54"/>
    </row>
    <row r="740" spans="1:9" s="38" customFormat="1" ht="19.5" customHeight="1">
      <c r="A740" s="60" t="s">
        <v>394</v>
      </c>
      <c r="B740" s="61" t="s">
        <v>522</v>
      </c>
      <c r="C740" s="61" t="s">
        <v>917</v>
      </c>
      <c r="D740" s="142" t="s">
        <v>1457</v>
      </c>
      <c r="E740" s="143"/>
      <c r="F740" s="61" t="s">
        <v>1587</v>
      </c>
      <c r="G740" s="62">
        <v>1</v>
      </c>
      <c r="H740" s="98">
        <v>0</v>
      </c>
      <c r="I740" s="54"/>
    </row>
    <row r="741" spans="1:9" s="38" customFormat="1" ht="19.5" customHeight="1">
      <c r="A741" s="60" t="s">
        <v>395</v>
      </c>
      <c r="B741" s="61" t="s">
        <v>522</v>
      </c>
      <c r="C741" s="61" t="s">
        <v>916</v>
      </c>
      <c r="D741" s="142" t="s">
        <v>1458</v>
      </c>
      <c r="E741" s="143"/>
      <c r="F741" s="61" t="s">
        <v>1587</v>
      </c>
      <c r="G741" s="62">
        <v>1</v>
      </c>
      <c r="H741" s="98">
        <v>0</v>
      </c>
      <c r="I741" s="54"/>
    </row>
    <row r="742" spans="1:9" s="38" customFormat="1" ht="19.5" customHeight="1">
      <c r="A742" s="60" t="s">
        <v>396</v>
      </c>
      <c r="B742" s="61" t="s">
        <v>522</v>
      </c>
      <c r="C742" s="61" t="s">
        <v>918</v>
      </c>
      <c r="D742" s="142" t="s">
        <v>1459</v>
      </c>
      <c r="E742" s="143"/>
      <c r="F742" s="61" t="s">
        <v>1587</v>
      </c>
      <c r="G742" s="62">
        <v>1</v>
      </c>
      <c r="H742" s="98">
        <v>0</v>
      </c>
      <c r="I742" s="54"/>
    </row>
    <row r="743" spans="1:9" s="38" customFormat="1" ht="19.5" customHeight="1">
      <c r="A743" s="60" t="s">
        <v>397</v>
      </c>
      <c r="B743" s="61" t="s">
        <v>522</v>
      </c>
      <c r="C743" s="61" t="s">
        <v>919</v>
      </c>
      <c r="D743" s="142" t="s">
        <v>1460</v>
      </c>
      <c r="E743" s="143"/>
      <c r="F743" s="61" t="s">
        <v>1587</v>
      </c>
      <c r="G743" s="62">
        <v>1</v>
      </c>
      <c r="H743" s="98">
        <v>0</v>
      </c>
      <c r="I743" s="54"/>
    </row>
    <row r="744" spans="1:9" s="38" customFormat="1" ht="19.5" customHeight="1">
      <c r="A744" s="60" t="s">
        <v>398</v>
      </c>
      <c r="B744" s="61" t="s">
        <v>522</v>
      </c>
      <c r="C744" s="61" t="s">
        <v>920</v>
      </c>
      <c r="D744" s="142" t="s">
        <v>1461</v>
      </c>
      <c r="E744" s="143"/>
      <c r="F744" s="61" t="s">
        <v>1587</v>
      </c>
      <c r="G744" s="62">
        <v>1</v>
      </c>
      <c r="H744" s="98">
        <v>0</v>
      </c>
      <c r="I744" s="54"/>
    </row>
    <row r="745" spans="1:9" s="38" customFormat="1" ht="19.5" customHeight="1">
      <c r="A745" s="60" t="s">
        <v>399</v>
      </c>
      <c r="B745" s="61" t="s">
        <v>522</v>
      </c>
      <c r="C745" s="61" t="s">
        <v>921</v>
      </c>
      <c r="D745" s="142" t="s">
        <v>1462</v>
      </c>
      <c r="E745" s="143"/>
      <c r="F745" s="61" t="s">
        <v>1583</v>
      </c>
      <c r="G745" s="62">
        <v>22</v>
      </c>
      <c r="H745" s="98">
        <v>0</v>
      </c>
      <c r="I745" s="54"/>
    </row>
    <row r="746" spans="1:9" s="38" customFormat="1" ht="19.5" customHeight="1">
      <c r="A746" s="54"/>
      <c r="D746" s="99" t="s">
        <v>1918</v>
      </c>
      <c r="E746" s="169"/>
      <c r="F746" s="170"/>
      <c r="G746" s="100">
        <v>0</v>
      </c>
      <c r="H746" s="101"/>
      <c r="I746" s="54"/>
    </row>
    <row r="747" spans="1:9" s="38" customFormat="1" ht="19.5" customHeight="1">
      <c r="A747" s="60" t="s">
        <v>400</v>
      </c>
      <c r="B747" s="61" t="s">
        <v>522</v>
      </c>
      <c r="C747" s="61" t="s">
        <v>922</v>
      </c>
      <c r="D747" s="142" t="s">
        <v>1463</v>
      </c>
      <c r="E747" s="143"/>
      <c r="F747" s="61" t="s">
        <v>1590</v>
      </c>
      <c r="G747" s="62">
        <v>224.4</v>
      </c>
      <c r="H747" s="98">
        <v>0</v>
      </c>
      <c r="I747" s="54"/>
    </row>
    <row r="748" spans="1:9" s="38" customFormat="1" ht="19.5" customHeight="1">
      <c r="A748" s="54"/>
      <c r="D748" s="99" t="s">
        <v>1919</v>
      </c>
      <c r="E748" s="169"/>
      <c r="F748" s="170"/>
      <c r="G748" s="100">
        <v>0</v>
      </c>
      <c r="H748" s="101"/>
      <c r="I748" s="54"/>
    </row>
    <row r="749" spans="1:9" s="38" customFormat="1" ht="19.5" customHeight="1">
      <c r="A749" s="97"/>
      <c r="B749" s="56" t="s">
        <v>522</v>
      </c>
      <c r="C749" s="56" t="s">
        <v>97</v>
      </c>
      <c r="D749" s="140" t="s">
        <v>1351</v>
      </c>
      <c r="E749" s="141"/>
      <c r="F749" s="56"/>
      <c r="G749" s="39"/>
      <c r="H749" s="59"/>
      <c r="I749" s="54"/>
    </row>
    <row r="750" spans="1:9" s="38" customFormat="1" ht="19.5" customHeight="1">
      <c r="A750" s="60" t="s">
        <v>401</v>
      </c>
      <c r="B750" s="61" t="s">
        <v>522</v>
      </c>
      <c r="C750" s="61" t="s">
        <v>923</v>
      </c>
      <c r="D750" s="142" t="s">
        <v>1464</v>
      </c>
      <c r="E750" s="143"/>
      <c r="F750" s="61" t="s">
        <v>1584</v>
      </c>
      <c r="G750" s="62">
        <v>449.1</v>
      </c>
      <c r="H750" s="98">
        <v>0</v>
      </c>
      <c r="I750" s="54"/>
    </row>
    <row r="751" spans="1:9" s="38" customFormat="1" ht="19.5" customHeight="1">
      <c r="A751" s="54"/>
      <c r="D751" s="99" t="s">
        <v>1920</v>
      </c>
      <c r="E751" s="169"/>
      <c r="F751" s="170"/>
      <c r="G751" s="100">
        <v>0</v>
      </c>
      <c r="H751" s="101"/>
      <c r="I751" s="54"/>
    </row>
    <row r="752" spans="1:9" s="38" customFormat="1" ht="19.5" customHeight="1">
      <c r="A752" s="60" t="s">
        <v>402</v>
      </c>
      <c r="B752" s="61" t="s">
        <v>522</v>
      </c>
      <c r="C752" s="61" t="s">
        <v>924</v>
      </c>
      <c r="D752" s="142" t="s">
        <v>1465</v>
      </c>
      <c r="E752" s="143"/>
      <c r="F752" s="61" t="s">
        <v>1583</v>
      </c>
      <c r="G752" s="62">
        <v>453.591</v>
      </c>
      <c r="H752" s="98">
        <v>0</v>
      </c>
      <c r="I752" s="54"/>
    </row>
    <row r="753" spans="1:9" s="38" customFormat="1" ht="19.5" customHeight="1">
      <c r="A753" s="54"/>
      <c r="D753" s="99" t="s">
        <v>1921</v>
      </c>
      <c r="E753" s="169"/>
      <c r="F753" s="170"/>
      <c r="G753" s="100">
        <v>453.591</v>
      </c>
      <c r="H753" s="101"/>
      <c r="I753" s="54"/>
    </row>
    <row r="754" spans="1:9" s="38" customFormat="1" ht="19.5" customHeight="1">
      <c r="A754" s="60" t="s">
        <v>403</v>
      </c>
      <c r="B754" s="61" t="s">
        <v>522</v>
      </c>
      <c r="C754" s="61" t="s">
        <v>925</v>
      </c>
      <c r="D754" s="142" t="s">
        <v>1466</v>
      </c>
      <c r="E754" s="143"/>
      <c r="F754" s="61" t="s">
        <v>1582</v>
      </c>
      <c r="G754" s="62">
        <v>4.5</v>
      </c>
      <c r="H754" s="98">
        <v>0</v>
      </c>
      <c r="I754" s="54"/>
    </row>
    <row r="755" spans="1:9" s="38" customFormat="1" ht="19.5" customHeight="1">
      <c r="A755" s="54"/>
      <c r="D755" s="99" t="s">
        <v>1922</v>
      </c>
      <c r="E755" s="169"/>
      <c r="F755" s="170"/>
      <c r="G755" s="100">
        <v>0</v>
      </c>
      <c r="H755" s="101"/>
      <c r="I755" s="54"/>
    </row>
    <row r="756" spans="1:9" s="38" customFormat="1" ht="19.5" customHeight="1">
      <c r="A756" s="97"/>
      <c r="B756" s="56" t="s">
        <v>522</v>
      </c>
      <c r="C756" s="56" t="s">
        <v>105</v>
      </c>
      <c r="D756" s="140" t="s">
        <v>1086</v>
      </c>
      <c r="E756" s="141"/>
      <c r="F756" s="56"/>
      <c r="G756" s="39"/>
      <c r="H756" s="59"/>
      <c r="I756" s="54"/>
    </row>
    <row r="757" spans="1:9" s="38" customFormat="1" ht="19.5" customHeight="1">
      <c r="A757" s="60" t="s">
        <v>404</v>
      </c>
      <c r="B757" s="61" t="s">
        <v>522</v>
      </c>
      <c r="C757" s="61" t="s">
        <v>926</v>
      </c>
      <c r="D757" s="142" t="s">
        <v>1467</v>
      </c>
      <c r="E757" s="143"/>
      <c r="F757" s="61" t="s">
        <v>1586</v>
      </c>
      <c r="G757" s="62">
        <v>193.896</v>
      </c>
      <c r="H757" s="98">
        <v>0</v>
      </c>
      <c r="I757" s="54"/>
    </row>
    <row r="758" spans="1:9" s="38" customFormat="1" ht="19.5" customHeight="1">
      <c r="A758" s="54"/>
      <c r="D758" s="99" t="s">
        <v>1923</v>
      </c>
      <c r="E758" s="169"/>
      <c r="F758" s="170"/>
      <c r="G758" s="100">
        <v>0</v>
      </c>
      <c r="H758" s="101"/>
      <c r="I758" s="54"/>
    </row>
    <row r="759" spans="1:9" s="38" customFormat="1" ht="19.5" customHeight="1">
      <c r="A759" s="60"/>
      <c r="B759" s="61"/>
      <c r="C759" s="61"/>
      <c r="D759" s="99" t="s">
        <v>1924</v>
      </c>
      <c r="E759" s="169"/>
      <c r="F759" s="169"/>
      <c r="G759" s="100">
        <v>0</v>
      </c>
      <c r="H759" s="63"/>
      <c r="I759" s="54"/>
    </row>
    <row r="760" spans="1:9" s="38" customFormat="1" ht="19.5" customHeight="1">
      <c r="A760" s="60"/>
      <c r="B760" s="61"/>
      <c r="C760" s="61"/>
      <c r="D760" s="99" t="s">
        <v>1885</v>
      </c>
      <c r="E760" s="169"/>
      <c r="F760" s="169"/>
      <c r="G760" s="100">
        <v>0</v>
      </c>
      <c r="H760" s="63"/>
      <c r="I760" s="54"/>
    </row>
    <row r="761" spans="1:9" s="38" customFormat="1" ht="19.5" customHeight="1">
      <c r="A761" s="60" t="s">
        <v>405</v>
      </c>
      <c r="B761" s="61" t="s">
        <v>522</v>
      </c>
      <c r="C761" s="61" t="s">
        <v>927</v>
      </c>
      <c r="D761" s="142" t="s">
        <v>1468</v>
      </c>
      <c r="E761" s="143"/>
      <c r="F761" s="61" t="s">
        <v>1586</v>
      </c>
      <c r="G761" s="62">
        <v>71.353</v>
      </c>
      <c r="H761" s="98">
        <v>0</v>
      </c>
      <c r="I761" s="54"/>
    </row>
    <row r="762" spans="1:9" s="38" customFormat="1" ht="19.5" customHeight="1">
      <c r="A762" s="54"/>
      <c r="D762" s="99" t="s">
        <v>1925</v>
      </c>
      <c r="E762" s="169"/>
      <c r="F762" s="170"/>
      <c r="G762" s="100">
        <v>0</v>
      </c>
      <c r="H762" s="101"/>
      <c r="I762" s="54"/>
    </row>
    <row r="763" spans="1:9" s="38" customFormat="1" ht="19.5" customHeight="1">
      <c r="A763" s="60" t="s">
        <v>406</v>
      </c>
      <c r="B763" s="61" t="s">
        <v>522</v>
      </c>
      <c r="C763" s="61" t="s">
        <v>928</v>
      </c>
      <c r="D763" s="142" t="s">
        <v>1469</v>
      </c>
      <c r="E763" s="143"/>
      <c r="F763" s="61" t="s">
        <v>1586</v>
      </c>
      <c r="G763" s="62">
        <v>193.896</v>
      </c>
      <c r="H763" s="98">
        <v>0</v>
      </c>
      <c r="I763" s="54"/>
    </row>
    <row r="764" spans="1:9" s="38" customFormat="1" ht="19.5" customHeight="1">
      <c r="A764" s="54"/>
      <c r="D764" s="99" t="s">
        <v>1926</v>
      </c>
      <c r="E764" s="169"/>
      <c r="F764" s="170"/>
      <c r="G764" s="100">
        <v>0</v>
      </c>
      <c r="H764" s="101"/>
      <c r="I764" s="54"/>
    </row>
    <row r="765" spans="1:9" s="38" customFormat="1" ht="19.5" customHeight="1">
      <c r="A765" s="60" t="s">
        <v>407</v>
      </c>
      <c r="B765" s="61" t="s">
        <v>522</v>
      </c>
      <c r="C765" s="61" t="s">
        <v>929</v>
      </c>
      <c r="D765" s="142" t="s">
        <v>1470</v>
      </c>
      <c r="E765" s="143"/>
      <c r="F765" s="61" t="s">
        <v>1586</v>
      </c>
      <c r="G765" s="62">
        <v>1745.064</v>
      </c>
      <c r="H765" s="98">
        <v>0</v>
      </c>
      <c r="I765" s="54"/>
    </row>
    <row r="766" spans="1:9" s="38" customFormat="1" ht="19.5" customHeight="1">
      <c r="A766" s="54"/>
      <c r="D766" s="99" t="s">
        <v>1927</v>
      </c>
      <c r="E766" s="169"/>
      <c r="F766" s="170"/>
      <c r="G766" s="100">
        <v>1745.064</v>
      </c>
      <c r="H766" s="101"/>
      <c r="I766" s="54"/>
    </row>
    <row r="767" spans="1:9" s="38" customFormat="1" ht="19.5" customHeight="1">
      <c r="A767" s="60" t="s">
        <v>408</v>
      </c>
      <c r="B767" s="61" t="s">
        <v>522</v>
      </c>
      <c r="C767" s="61" t="s">
        <v>845</v>
      </c>
      <c r="D767" s="142" t="s">
        <v>1377</v>
      </c>
      <c r="E767" s="143"/>
      <c r="F767" s="61" t="s">
        <v>1586</v>
      </c>
      <c r="G767" s="62">
        <v>71.353</v>
      </c>
      <c r="H767" s="98">
        <v>0</v>
      </c>
      <c r="I767" s="54"/>
    </row>
    <row r="768" spans="1:9" s="38" customFormat="1" ht="19.5" customHeight="1">
      <c r="A768" s="54"/>
      <c r="D768" s="99" t="s">
        <v>1928</v>
      </c>
      <c r="E768" s="169"/>
      <c r="F768" s="170"/>
      <c r="G768" s="100">
        <v>0</v>
      </c>
      <c r="H768" s="101"/>
      <c r="I768" s="54"/>
    </row>
    <row r="769" spans="1:9" s="38" customFormat="1" ht="19.5" customHeight="1">
      <c r="A769" s="60" t="s">
        <v>409</v>
      </c>
      <c r="B769" s="61" t="s">
        <v>522</v>
      </c>
      <c r="C769" s="61" t="s">
        <v>846</v>
      </c>
      <c r="D769" s="142" t="s">
        <v>1378</v>
      </c>
      <c r="E769" s="143"/>
      <c r="F769" s="61" t="s">
        <v>1586</v>
      </c>
      <c r="G769" s="62">
        <v>642.177</v>
      </c>
      <c r="H769" s="98">
        <v>0</v>
      </c>
      <c r="I769" s="54"/>
    </row>
    <row r="770" spans="1:9" s="38" customFormat="1" ht="19.5" customHeight="1">
      <c r="A770" s="54"/>
      <c r="D770" s="99" t="s">
        <v>1929</v>
      </c>
      <c r="E770" s="169"/>
      <c r="F770" s="170"/>
      <c r="G770" s="100">
        <v>642.177</v>
      </c>
      <c r="H770" s="101"/>
      <c r="I770" s="54"/>
    </row>
    <row r="771" spans="1:9" s="38" customFormat="1" ht="19.5" customHeight="1">
      <c r="A771" s="60" t="s">
        <v>410</v>
      </c>
      <c r="B771" s="61" t="s">
        <v>522</v>
      </c>
      <c r="C771" s="61" t="s">
        <v>930</v>
      </c>
      <c r="D771" s="142" t="s">
        <v>1471</v>
      </c>
      <c r="E771" s="143"/>
      <c r="F771" s="61" t="s">
        <v>1586</v>
      </c>
      <c r="G771" s="62">
        <v>193.896</v>
      </c>
      <c r="H771" s="98">
        <v>0</v>
      </c>
      <c r="I771" s="54"/>
    </row>
    <row r="772" spans="1:9" s="38" customFormat="1" ht="19.5" customHeight="1">
      <c r="A772" s="54"/>
      <c r="D772" s="99" t="s">
        <v>1926</v>
      </c>
      <c r="E772" s="169"/>
      <c r="F772" s="170"/>
      <c r="G772" s="100">
        <v>0</v>
      </c>
      <c r="H772" s="101"/>
      <c r="I772" s="54"/>
    </row>
    <row r="773" spans="1:9" s="38" customFormat="1" ht="19.5" customHeight="1">
      <c r="A773" s="60" t="s">
        <v>411</v>
      </c>
      <c r="B773" s="61" t="s">
        <v>522</v>
      </c>
      <c r="C773" s="61" t="s">
        <v>931</v>
      </c>
      <c r="D773" s="142" t="s">
        <v>1472</v>
      </c>
      <c r="E773" s="143"/>
      <c r="F773" s="61" t="s">
        <v>1586</v>
      </c>
      <c r="G773" s="62">
        <v>71.353</v>
      </c>
      <c r="H773" s="98">
        <v>0</v>
      </c>
      <c r="I773" s="54"/>
    </row>
    <row r="774" spans="1:9" s="38" customFormat="1" ht="19.5" customHeight="1">
      <c r="A774" s="54"/>
      <c r="D774" s="99" t="s">
        <v>1928</v>
      </c>
      <c r="E774" s="169"/>
      <c r="F774" s="170"/>
      <c r="G774" s="100">
        <v>0</v>
      </c>
      <c r="H774" s="101"/>
      <c r="I774" s="54"/>
    </row>
    <row r="775" spans="1:9" s="38" customFormat="1" ht="19.5" customHeight="1">
      <c r="A775" s="60" t="s">
        <v>412</v>
      </c>
      <c r="B775" s="61" t="s">
        <v>522</v>
      </c>
      <c r="C775" s="61" t="s">
        <v>850</v>
      </c>
      <c r="D775" s="142" t="s">
        <v>1473</v>
      </c>
      <c r="E775" s="143"/>
      <c r="F775" s="61" t="s">
        <v>1586</v>
      </c>
      <c r="G775" s="62">
        <v>265.249</v>
      </c>
      <c r="H775" s="98">
        <v>0</v>
      </c>
      <c r="I775" s="54"/>
    </row>
    <row r="776" spans="1:9" s="38" customFormat="1" ht="19.5" customHeight="1">
      <c r="A776" s="54"/>
      <c r="D776" s="99" t="s">
        <v>1930</v>
      </c>
      <c r="E776" s="169"/>
      <c r="F776" s="170"/>
      <c r="G776" s="100">
        <v>265.249</v>
      </c>
      <c r="H776" s="101"/>
      <c r="I776" s="54"/>
    </row>
    <row r="777" spans="1:9" s="38" customFormat="1" ht="19.5" customHeight="1">
      <c r="A777" s="60" t="s">
        <v>413</v>
      </c>
      <c r="B777" s="61" t="s">
        <v>522</v>
      </c>
      <c r="C777" s="61" t="s">
        <v>932</v>
      </c>
      <c r="D777" s="142" t="s">
        <v>1474</v>
      </c>
      <c r="E777" s="143"/>
      <c r="F777" s="61" t="s">
        <v>1586</v>
      </c>
      <c r="G777" s="62">
        <v>228.024</v>
      </c>
      <c r="H777" s="98">
        <v>0</v>
      </c>
      <c r="I777" s="54"/>
    </row>
    <row r="778" spans="1:9" s="38" customFormat="1" ht="19.5" customHeight="1">
      <c r="A778" s="97"/>
      <c r="B778" s="56" t="s">
        <v>522</v>
      </c>
      <c r="C778" s="56" t="s">
        <v>933</v>
      </c>
      <c r="D778" s="140" t="s">
        <v>1475</v>
      </c>
      <c r="E778" s="141"/>
      <c r="F778" s="56"/>
      <c r="G778" s="39"/>
      <c r="H778" s="59"/>
      <c r="I778" s="54"/>
    </row>
    <row r="779" spans="1:9" s="38" customFormat="1" ht="19.5" customHeight="1">
      <c r="A779" s="60" t="s">
        <v>414</v>
      </c>
      <c r="B779" s="61" t="s">
        <v>522</v>
      </c>
      <c r="C779" s="61" t="s">
        <v>934</v>
      </c>
      <c r="D779" s="142" t="s">
        <v>1476</v>
      </c>
      <c r="E779" s="143"/>
      <c r="F779" s="61" t="s">
        <v>1582</v>
      </c>
      <c r="G779" s="62">
        <v>45.058</v>
      </c>
      <c r="H779" s="98">
        <v>0</v>
      </c>
      <c r="I779" s="54"/>
    </row>
    <row r="780" spans="1:9" s="38" customFormat="1" ht="19.5" customHeight="1">
      <c r="A780" s="54"/>
      <c r="D780" s="99" t="s">
        <v>1931</v>
      </c>
      <c r="E780" s="169"/>
      <c r="F780" s="170"/>
      <c r="G780" s="100">
        <v>0</v>
      </c>
      <c r="H780" s="101"/>
      <c r="I780" s="54"/>
    </row>
    <row r="781" spans="1:9" s="38" customFormat="1" ht="19.5" customHeight="1">
      <c r="A781" s="60" t="s">
        <v>415</v>
      </c>
      <c r="B781" s="61" t="s">
        <v>522</v>
      </c>
      <c r="C781" s="61" t="s">
        <v>935</v>
      </c>
      <c r="D781" s="142" t="s">
        <v>1477</v>
      </c>
      <c r="E781" s="143"/>
      <c r="F781" s="61" t="s">
        <v>1582</v>
      </c>
      <c r="G781" s="62">
        <v>51.8167</v>
      </c>
      <c r="H781" s="98">
        <v>0</v>
      </c>
      <c r="I781" s="54"/>
    </row>
    <row r="782" spans="1:9" s="38" customFormat="1" ht="19.5" customHeight="1">
      <c r="A782" s="54"/>
      <c r="D782" s="99" t="s">
        <v>1932</v>
      </c>
      <c r="E782" s="169"/>
      <c r="F782" s="170"/>
      <c r="G782" s="100">
        <v>51.8167</v>
      </c>
      <c r="H782" s="101"/>
      <c r="I782" s="54"/>
    </row>
    <row r="783" spans="1:9" s="38" customFormat="1" ht="19.5" customHeight="1">
      <c r="A783" s="60" t="s">
        <v>416</v>
      </c>
      <c r="B783" s="61" t="s">
        <v>522</v>
      </c>
      <c r="C783" s="61" t="s">
        <v>936</v>
      </c>
      <c r="D783" s="142" t="s">
        <v>1478</v>
      </c>
      <c r="E783" s="143"/>
      <c r="F783" s="61" t="s">
        <v>1591</v>
      </c>
      <c r="G783" s="62">
        <v>0</v>
      </c>
      <c r="H783" s="98">
        <v>0</v>
      </c>
      <c r="I783" s="54"/>
    </row>
    <row r="784" spans="1:9" s="38" customFormat="1" ht="19.5" customHeight="1">
      <c r="A784" s="97"/>
      <c r="B784" s="56" t="s">
        <v>522</v>
      </c>
      <c r="C784" s="56" t="s">
        <v>937</v>
      </c>
      <c r="D784" s="140" t="s">
        <v>1479</v>
      </c>
      <c r="E784" s="141"/>
      <c r="F784" s="56"/>
      <c r="G784" s="39"/>
      <c r="H784" s="59"/>
      <c r="I784" s="54"/>
    </row>
    <row r="785" spans="1:9" s="38" customFormat="1" ht="19.5" customHeight="1">
      <c r="A785" s="60" t="s">
        <v>417</v>
      </c>
      <c r="B785" s="61" t="s">
        <v>522</v>
      </c>
      <c r="C785" s="61" t="s">
        <v>938</v>
      </c>
      <c r="D785" s="142" t="s">
        <v>1480</v>
      </c>
      <c r="E785" s="143"/>
      <c r="F785" s="61" t="s">
        <v>1590</v>
      </c>
      <c r="G785" s="62">
        <v>174.5</v>
      </c>
      <c r="H785" s="98">
        <v>0</v>
      </c>
      <c r="I785" s="54"/>
    </row>
    <row r="786" spans="1:9" s="38" customFormat="1" ht="19.5" customHeight="1">
      <c r="A786" s="54"/>
      <c r="D786" s="99" t="s">
        <v>1933</v>
      </c>
      <c r="E786" s="169"/>
      <c r="F786" s="170"/>
      <c r="G786" s="100">
        <v>0</v>
      </c>
      <c r="H786" s="101"/>
      <c r="I786" s="54"/>
    </row>
    <row r="787" spans="1:9" s="38" customFormat="1" ht="19.5" customHeight="1">
      <c r="A787" s="60" t="s">
        <v>418</v>
      </c>
      <c r="B787" s="61" t="s">
        <v>522</v>
      </c>
      <c r="C787" s="61" t="s">
        <v>939</v>
      </c>
      <c r="D787" s="142" t="s">
        <v>1481</v>
      </c>
      <c r="E787" s="143"/>
      <c r="F787" s="61" t="s">
        <v>1590</v>
      </c>
      <c r="G787" s="62">
        <v>174.5</v>
      </c>
      <c r="H787" s="98">
        <v>0</v>
      </c>
      <c r="I787" s="54"/>
    </row>
    <row r="788" spans="1:9" s="38" customFormat="1" ht="19.5" customHeight="1">
      <c r="A788" s="54"/>
      <c r="D788" s="99" t="s">
        <v>1933</v>
      </c>
      <c r="E788" s="169"/>
      <c r="F788" s="170"/>
      <c r="G788" s="100">
        <v>0</v>
      </c>
      <c r="H788" s="101"/>
      <c r="I788" s="54"/>
    </row>
    <row r="789" spans="1:9" s="38" customFormat="1" ht="19.5" customHeight="1">
      <c r="A789" s="60" t="s">
        <v>419</v>
      </c>
      <c r="B789" s="61" t="s">
        <v>522</v>
      </c>
      <c r="C789" s="61" t="s">
        <v>940</v>
      </c>
      <c r="D789" s="142" t="s">
        <v>1482</v>
      </c>
      <c r="E789" s="143"/>
      <c r="F789" s="61" t="s">
        <v>1584</v>
      </c>
      <c r="G789" s="62">
        <v>53.9</v>
      </c>
      <c r="H789" s="98">
        <v>0</v>
      </c>
      <c r="I789" s="54"/>
    </row>
    <row r="790" spans="1:9" s="38" customFormat="1" ht="19.5" customHeight="1">
      <c r="A790" s="54"/>
      <c r="D790" s="99" t="s">
        <v>1934</v>
      </c>
      <c r="E790" s="169"/>
      <c r="F790" s="170"/>
      <c r="G790" s="100">
        <v>0</v>
      </c>
      <c r="H790" s="101"/>
      <c r="I790" s="54"/>
    </row>
    <row r="791" spans="1:9" s="38" customFormat="1" ht="19.5" customHeight="1">
      <c r="A791" s="60" t="s">
        <v>420</v>
      </c>
      <c r="B791" s="61" t="s">
        <v>522</v>
      </c>
      <c r="C791" s="61" t="s">
        <v>941</v>
      </c>
      <c r="D791" s="142" t="s">
        <v>1483</v>
      </c>
      <c r="E791" s="143"/>
      <c r="F791" s="61" t="s">
        <v>1581</v>
      </c>
      <c r="G791" s="62">
        <v>1.38</v>
      </c>
      <c r="H791" s="98">
        <v>0</v>
      </c>
      <c r="I791" s="54"/>
    </row>
    <row r="792" spans="1:9" s="38" customFormat="1" ht="19.5" customHeight="1">
      <c r="A792" s="54"/>
      <c r="D792" s="99" t="s">
        <v>1935</v>
      </c>
      <c r="E792" s="169"/>
      <c r="F792" s="170"/>
      <c r="G792" s="100">
        <v>0</v>
      </c>
      <c r="H792" s="101"/>
      <c r="I792" s="54"/>
    </row>
    <row r="793" spans="1:9" s="38" customFormat="1" ht="19.5" customHeight="1">
      <c r="A793" s="60" t="s">
        <v>421</v>
      </c>
      <c r="B793" s="61" t="s">
        <v>522</v>
      </c>
      <c r="C793" s="61" t="s">
        <v>942</v>
      </c>
      <c r="D793" s="142" t="s">
        <v>1484</v>
      </c>
      <c r="E793" s="143"/>
      <c r="F793" s="61" t="s">
        <v>1584</v>
      </c>
      <c r="G793" s="62">
        <v>32.5</v>
      </c>
      <c r="H793" s="98">
        <v>0</v>
      </c>
      <c r="I793" s="54"/>
    </row>
    <row r="794" spans="1:9" s="38" customFormat="1" ht="19.5" customHeight="1">
      <c r="A794" s="54"/>
      <c r="D794" s="99" t="s">
        <v>1936</v>
      </c>
      <c r="E794" s="169"/>
      <c r="F794" s="170"/>
      <c r="G794" s="100">
        <v>0</v>
      </c>
      <c r="H794" s="101"/>
      <c r="I794" s="54"/>
    </row>
    <row r="795" spans="1:9" s="38" customFormat="1" ht="19.5" customHeight="1">
      <c r="A795" s="60" t="s">
        <v>422</v>
      </c>
      <c r="B795" s="61" t="s">
        <v>522</v>
      </c>
      <c r="C795" s="61" t="s">
        <v>943</v>
      </c>
      <c r="D795" s="142" t="s">
        <v>1485</v>
      </c>
      <c r="E795" s="143"/>
      <c r="F795" s="61" t="s">
        <v>1584</v>
      </c>
      <c r="G795" s="62">
        <v>100.05</v>
      </c>
      <c r="H795" s="98">
        <v>0</v>
      </c>
      <c r="I795" s="54"/>
    </row>
    <row r="796" spans="1:9" s="38" customFormat="1" ht="19.5" customHeight="1">
      <c r="A796" s="60" t="s">
        <v>423</v>
      </c>
      <c r="B796" s="61" t="s">
        <v>522</v>
      </c>
      <c r="C796" s="61" t="s">
        <v>944</v>
      </c>
      <c r="D796" s="142" t="s">
        <v>1486</v>
      </c>
      <c r="E796" s="143"/>
      <c r="F796" s="61" t="s">
        <v>1584</v>
      </c>
      <c r="G796" s="62">
        <v>32.5</v>
      </c>
      <c r="H796" s="98">
        <v>0</v>
      </c>
      <c r="I796" s="54"/>
    </row>
    <row r="797" spans="1:9" s="38" customFormat="1" ht="19.5" customHeight="1">
      <c r="A797" s="60" t="s">
        <v>424</v>
      </c>
      <c r="B797" s="61" t="s">
        <v>522</v>
      </c>
      <c r="C797" s="61" t="s">
        <v>945</v>
      </c>
      <c r="D797" s="142" t="s">
        <v>1487</v>
      </c>
      <c r="E797" s="143"/>
      <c r="F797" s="61" t="s">
        <v>1581</v>
      </c>
      <c r="G797" s="62">
        <v>3.23</v>
      </c>
      <c r="H797" s="98">
        <v>0</v>
      </c>
      <c r="I797" s="54"/>
    </row>
    <row r="798" spans="1:9" s="38" customFormat="1" ht="19.5" customHeight="1">
      <c r="A798" s="54"/>
      <c r="D798" s="99" t="s">
        <v>1937</v>
      </c>
      <c r="E798" s="169" t="s">
        <v>1995</v>
      </c>
      <c r="F798" s="170"/>
      <c r="G798" s="100">
        <v>3.23</v>
      </c>
      <c r="H798" s="101"/>
      <c r="I798" s="54"/>
    </row>
    <row r="799" spans="1:9" s="38" customFormat="1" ht="19.5" customHeight="1">
      <c r="A799" s="60" t="s">
        <v>425</v>
      </c>
      <c r="B799" s="61" t="s">
        <v>522</v>
      </c>
      <c r="C799" s="61" t="s">
        <v>946</v>
      </c>
      <c r="D799" s="142" t="s">
        <v>1488</v>
      </c>
      <c r="E799" s="143"/>
      <c r="F799" s="61" t="s">
        <v>1582</v>
      </c>
      <c r="G799" s="62">
        <v>90.115</v>
      </c>
      <c r="H799" s="98">
        <v>0</v>
      </c>
      <c r="I799" s="54"/>
    </row>
    <row r="800" spans="1:9" s="38" customFormat="1" ht="19.5" customHeight="1">
      <c r="A800" s="54"/>
      <c r="D800" s="99" t="s">
        <v>1938</v>
      </c>
      <c r="E800" s="169"/>
      <c r="F800" s="170"/>
      <c r="G800" s="100">
        <v>0</v>
      </c>
      <c r="H800" s="101"/>
      <c r="I800" s="54"/>
    </row>
    <row r="801" spans="1:9" s="38" customFormat="1" ht="19.5" customHeight="1">
      <c r="A801" s="60" t="s">
        <v>426</v>
      </c>
      <c r="B801" s="61" t="s">
        <v>522</v>
      </c>
      <c r="C801" s="61" t="s">
        <v>947</v>
      </c>
      <c r="D801" s="142" t="s">
        <v>1489</v>
      </c>
      <c r="E801" s="143"/>
      <c r="F801" s="61" t="s">
        <v>1591</v>
      </c>
      <c r="G801" s="62">
        <v>0</v>
      </c>
      <c r="H801" s="98">
        <v>0</v>
      </c>
      <c r="I801" s="54"/>
    </row>
    <row r="802" spans="1:9" s="38" customFormat="1" ht="19.5" customHeight="1">
      <c r="A802" s="97"/>
      <c r="B802" s="56" t="s">
        <v>522</v>
      </c>
      <c r="C802" s="56" t="s">
        <v>948</v>
      </c>
      <c r="D802" s="140" t="s">
        <v>1490</v>
      </c>
      <c r="E802" s="141"/>
      <c r="F802" s="56"/>
      <c r="G802" s="39"/>
      <c r="H802" s="59"/>
      <c r="I802" s="54"/>
    </row>
    <row r="803" spans="1:9" s="38" customFormat="1" ht="19.5" customHeight="1">
      <c r="A803" s="60" t="s">
        <v>427</v>
      </c>
      <c r="B803" s="61" t="s">
        <v>522</v>
      </c>
      <c r="C803" s="61" t="s">
        <v>949</v>
      </c>
      <c r="D803" s="142" t="s">
        <v>1491</v>
      </c>
      <c r="E803" s="143"/>
      <c r="F803" s="61" t="s">
        <v>1584</v>
      </c>
      <c r="G803" s="62">
        <v>13.4</v>
      </c>
      <c r="H803" s="98">
        <v>0</v>
      </c>
      <c r="I803" s="54"/>
    </row>
    <row r="804" spans="1:9" s="38" customFormat="1" ht="19.5" customHeight="1">
      <c r="A804" s="60" t="s">
        <v>428</v>
      </c>
      <c r="B804" s="61" t="s">
        <v>522</v>
      </c>
      <c r="C804" s="61" t="s">
        <v>950</v>
      </c>
      <c r="D804" s="142" t="s">
        <v>1492</v>
      </c>
      <c r="E804" s="143"/>
      <c r="F804" s="61" t="s">
        <v>1584</v>
      </c>
      <c r="G804" s="62">
        <v>3.4</v>
      </c>
      <c r="H804" s="98">
        <v>0</v>
      </c>
      <c r="I804" s="54"/>
    </row>
    <row r="805" spans="1:9" s="38" customFormat="1" ht="19.5" customHeight="1">
      <c r="A805" s="60" t="s">
        <v>429</v>
      </c>
      <c r="B805" s="61" t="s">
        <v>522</v>
      </c>
      <c r="C805" s="61" t="s">
        <v>951</v>
      </c>
      <c r="D805" s="142" t="s">
        <v>1493</v>
      </c>
      <c r="E805" s="143"/>
      <c r="F805" s="61" t="s">
        <v>1584</v>
      </c>
      <c r="G805" s="62">
        <v>19</v>
      </c>
      <c r="H805" s="98">
        <v>0</v>
      </c>
      <c r="I805" s="54"/>
    </row>
    <row r="806" spans="1:9" s="38" customFormat="1" ht="19.5" customHeight="1">
      <c r="A806" s="54"/>
      <c r="D806" s="99" t="s">
        <v>1939</v>
      </c>
      <c r="E806" s="169"/>
      <c r="F806" s="170"/>
      <c r="G806" s="100">
        <v>0</v>
      </c>
      <c r="H806" s="101"/>
      <c r="I806" s="54"/>
    </row>
    <row r="807" spans="1:9" s="38" customFormat="1" ht="19.5" customHeight="1">
      <c r="A807" s="60" t="s">
        <v>430</v>
      </c>
      <c r="B807" s="61" t="s">
        <v>522</v>
      </c>
      <c r="C807" s="61" t="s">
        <v>952</v>
      </c>
      <c r="D807" s="142" t="s">
        <v>1494</v>
      </c>
      <c r="E807" s="143"/>
      <c r="F807" s="61" t="s">
        <v>1584</v>
      </c>
      <c r="G807" s="62">
        <v>13.4</v>
      </c>
      <c r="H807" s="98">
        <v>0</v>
      </c>
      <c r="I807" s="54"/>
    </row>
    <row r="808" spans="1:9" s="38" customFormat="1" ht="19.5" customHeight="1">
      <c r="A808" s="54"/>
      <c r="D808" s="99" t="s">
        <v>1940</v>
      </c>
      <c r="E808" s="169"/>
      <c r="F808" s="170"/>
      <c r="G808" s="100">
        <v>0</v>
      </c>
      <c r="H808" s="101"/>
      <c r="I808" s="54"/>
    </row>
    <row r="809" spans="1:9" s="38" customFormat="1" ht="19.5" customHeight="1">
      <c r="A809" s="60" t="s">
        <v>431</v>
      </c>
      <c r="B809" s="61" t="s">
        <v>522</v>
      </c>
      <c r="C809" s="61" t="s">
        <v>953</v>
      </c>
      <c r="D809" s="142" t="s">
        <v>1495</v>
      </c>
      <c r="E809" s="143"/>
      <c r="F809" s="61" t="s">
        <v>1591</v>
      </c>
      <c r="G809" s="62">
        <v>0</v>
      </c>
      <c r="H809" s="98">
        <v>0</v>
      </c>
      <c r="I809" s="54"/>
    </row>
    <row r="810" spans="1:9" s="38" customFormat="1" ht="19.5" customHeight="1">
      <c r="A810" s="97"/>
      <c r="B810" s="56" t="s">
        <v>522</v>
      </c>
      <c r="C810" s="56" t="s">
        <v>954</v>
      </c>
      <c r="D810" s="140" t="s">
        <v>1496</v>
      </c>
      <c r="E810" s="141"/>
      <c r="F810" s="56"/>
      <c r="G810" s="39"/>
      <c r="H810" s="59"/>
      <c r="I810" s="54"/>
    </row>
    <row r="811" spans="1:9" s="38" customFormat="1" ht="19.5" customHeight="1">
      <c r="A811" s="60" t="s">
        <v>432</v>
      </c>
      <c r="B811" s="61" t="s">
        <v>522</v>
      </c>
      <c r="C811" s="61" t="s">
        <v>955</v>
      </c>
      <c r="D811" s="142" t="s">
        <v>1497</v>
      </c>
      <c r="E811" s="143"/>
      <c r="F811" s="61" t="s">
        <v>1582</v>
      </c>
      <c r="G811" s="62">
        <v>45.058</v>
      </c>
      <c r="H811" s="98">
        <v>0</v>
      </c>
      <c r="I811" s="54"/>
    </row>
    <row r="812" spans="1:9" s="38" customFormat="1" ht="19.5" customHeight="1">
      <c r="A812" s="54"/>
      <c r="D812" s="99" t="s">
        <v>1931</v>
      </c>
      <c r="E812" s="169"/>
      <c r="F812" s="170"/>
      <c r="G812" s="100">
        <v>0</v>
      </c>
      <c r="H812" s="101"/>
      <c r="I812" s="54"/>
    </row>
    <row r="813" spans="1:9" s="38" customFormat="1" ht="19.5" customHeight="1">
      <c r="A813" s="60" t="s">
        <v>433</v>
      </c>
      <c r="B813" s="61" t="s">
        <v>522</v>
      </c>
      <c r="C813" s="61" t="s">
        <v>956</v>
      </c>
      <c r="D813" s="142" t="s">
        <v>1498</v>
      </c>
      <c r="E813" s="143"/>
      <c r="F813" s="61" t="s">
        <v>1582</v>
      </c>
      <c r="G813" s="62">
        <v>51.817</v>
      </c>
      <c r="H813" s="98">
        <v>0</v>
      </c>
      <c r="I813" s="54"/>
    </row>
    <row r="814" spans="1:9" s="38" customFormat="1" ht="19.5" customHeight="1">
      <c r="A814" s="60" t="s">
        <v>434</v>
      </c>
      <c r="B814" s="61" t="s">
        <v>522</v>
      </c>
      <c r="C814" s="61" t="s">
        <v>957</v>
      </c>
      <c r="D814" s="142" t="s">
        <v>1499</v>
      </c>
      <c r="E814" s="143"/>
      <c r="F814" s="61" t="s">
        <v>1591</v>
      </c>
      <c r="G814" s="62">
        <v>0</v>
      </c>
      <c r="H814" s="98">
        <v>0</v>
      </c>
      <c r="I814" s="54"/>
    </row>
    <row r="815" spans="1:9" s="38" customFormat="1" ht="19.5" customHeight="1">
      <c r="A815" s="97"/>
      <c r="B815" s="56" t="s">
        <v>522</v>
      </c>
      <c r="C815" s="56" t="s">
        <v>706</v>
      </c>
      <c r="D815" s="140" t="s">
        <v>1225</v>
      </c>
      <c r="E815" s="141"/>
      <c r="F815" s="56"/>
      <c r="G815" s="39"/>
      <c r="H815" s="59"/>
      <c r="I815" s="54"/>
    </row>
    <row r="816" spans="1:9" s="38" customFormat="1" ht="19.5" customHeight="1">
      <c r="A816" s="60" t="s">
        <v>435</v>
      </c>
      <c r="B816" s="61" t="s">
        <v>522</v>
      </c>
      <c r="C816" s="61" t="s">
        <v>958</v>
      </c>
      <c r="D816" s="142" t="s">
        <v>1500</v>
      </c>
      <c r="E816" s="143"/>
      <c r="F816" s="61" t="s">
        <v>1587</v>
      </c>
      <c r="G816" s="62">
        <v>5</v>
      </c>
      <c r="H816" s="98">
        <v>0</v>
      </c>
      <c r="I816" s="54"/>
    </row>
    <row r="817" spans="1:9" s="38" customFormat="1" ht="19.5" customHeight="1">
      <c r="A817" s="54"/>
      <c r="D817" s="99" t="s">
        <v>1941</v>
      </c>
      <c r="E817" s="169"/>
      <c r="F817" s="170"/>
      <c r="G817" s="100">
        <v>0</v>
      </c>
      <c r="H817" s="101"/>
      <c r="I817" s="54"/>
    </row>
    <row r="818" spans="1:9" s="38" customFormat="1" ht="19.5" customHeight="1">
      <c r="A818" s="60" t="s">
        <v>436</v>
      </c>
      <c r="B818" s="61" t="s">
        <v>522</v>
      </c>
      <c r="C818" s="61" t="s">
        <v>959</v>
      </c>
      <c r="D818" s="142" t="s">
        <v>1501</v>
      </c>
      <c r="E818" s="143"/>
      <c r="F818" s="61" t="s">
        <v>1587</v>
      </c>
      <c r="G818" s="62">
        <v>4</v>
      </c>
      <c r="H818" s="98">
        <v>0</v>
      </c>
      <c r="I818" s="54"/>
    </row>
    <row r="819" spans="1:9" s="38" customFormat="1" ht="19.5" customHeight="1">
      <c r="A819" s="54"/>
      <c r="D819" s="99" t="s">
        <v>1942</v>
      </c>
      <c r="E819" s="169"/>
      <c r="F819" s="170"/>
      <c r="G819" s="100">
        <v>0</v>
      </c>
      <c r="H819" s="101"/>
      <c r="I819" s="54"/>
    </row>
    <row r="820" spans="1:9" s="38" customFormat="1" ht="19.5" customHeight="1">
      <c r="A820" s="60" t="s">
        <v>437</v>
      </c>
      <c r="B820" s="61" t="s">
        <v>522</v>
      </c>
      <c r="C820" s="61" t="s">
        <v>960</v>
      </c>
      <c r="D820" s="142" t="s">
        <v>1502</v>
      </c>
      <c r="E820" s="143"/>
      <c r="F820" s="61" t="s">
        <v>1587</v>
      </c>
      <c r="G820" s="62">
        <v>10</v>
      </c>
      <c r="H820" s="98">
        <v>0</v>
      </c>
      <c r="I820" s="54"/>
    </row>
    <row r="821" spans="1:9" s="38" customFormat="1" ht="19.5" customHeight="1">
      <c r="A821" s="54"/>
      <c r="D821" s="99" t="s">
        <v>1943</v>
      </c>
      <c r="E821" s="169"/>
      <c r="F821" s="170"/>
      <c r="G821" s="100">
        <v>0</v>
      </c>
      <c r="H821" s="101"/>
      <c r="I821" s="54"/>
    </row>
    <row r="822" spans="1:9" s="38" customFormat="1" ht="19.5" customHeight="1">
      <c r="A822" s="60" t="s">
        <v>438</v>
      </c>
      <c r="B822" s="61" t="s">
        <v>522</v>
      </c>
      <c r="C822" s="61" t="s">
        <v>961</v>
      </c>
      <c r="D822" s="142" t="s">
        <v>1503</v>
      </c>
      <c r="E822" s="143"/>
      <c r="F822" s="61" t="s">
        <v>1587</v>
      </c>
      <c r="G822" s="62">
        <v>1</v>
      </c>
      <c r="H822" s="98">
        <v>0</v>
      </c>
      <c r="I822" s="54"/>
    </row>
    <row r="823" spans="1:9" s="38" customFormat="1" ht="19.5" customHeight="1">
      <c r="A823" s="54"/>
      <c r="D823" s="99" t="s">
        <v>1944</v>
      </c>
      <c r="E823" s="169"/>
      <c r="F823" s="170"/>
      <c r="G823" s="100">
        <v>0</v>
      </c>
      <c r="H823" s="101"/>
      <c r="I823" s="54"/>
    </row>
    <row r="824" spans="1:9" s="38" customFormat="1" ht="19.5" customHeight="1">
      <c r="A824" s="60" t="s">
        <v>439</v>
      </c>
      <c r="B824" s="61" t="s">
        <v>522</v>
      </c>
      <c r="C824" s="61" t="s">
        <v>962</v>
      </c>
      <c r="D824" s="142" t="s">
        <v>1504</v>
      </c>
      <c r="E824" s="143"/>
      <c r="F824" s="61" t="s">
        <v>1587</v>
      </c>
      <c r="G824" s="62">
        <v>3</v>
      </c>
      <c r="H824" s="98">
        <v>0</v>
      </c>
      <c r="I824" s="54"/>
    </row>
    <row r="825" spans="1:9" s="38" customFormat="1" ht="19.5" customHeight="1">
      <c r="A825" s="54"/>
      <c r="D825" s="99" t="s">
        <v>1945</v>
      </c>
      <c r="E825" s="169"/>
      <c r="F825" s="170"/>
      <c r="G825" s="100">
        <v>0</v>
      </c>
      <c r="H825" s="101"/>
      <c r="I825" s="54"/>
    </row>
    <row r="826" spans="1:9" s="38" customFormat="1" ht="19.5" customHeight="1">
      <c r="A826" s="60" t="s">
        <v>440</v>
      </c>
      <c r="B826" s="61" t="s">
        <v>522</v>
      </c>
      <c r="C826" s="61" t="s">
        <v>963</v>
      </c>
      <c r="D826" s="142" t="s">
        <v>1505</v>
      </c>
      <c r="E826" s="143"/>
      <c r="F826" s="61" t="s">
        <v>1587</v>
      </c>
      <c r="G826" s="62">
        <v>2</v>
      </c>
      <c r="H826" s="98">
        <v>0</v>
      </c>
      <c r="I826" s="54"/>
    </row>
    <row r="827" spans="1:9" s="38" customFormat="1" ht="19.5" customHeight="1">
      <c r="A827" s="60" t="s">
        <v>441</v>
      </c>
      <c r="B827" s="61" t="s">
        <v>522</v>
      </c>
      <c r="C827" s="61" t="s">
        <v>964</v>
      </c>
      <c r="D827" s="142" t="s">
        <v>1506</v>
      </c>
      <c r="E827" s="143"/>
      <c r="F827" s="61" t="s">
        <v>1587</v>
      </c>
      <c r="G827" s="62">
        <v>1</v>
      </c>
      <c r="H827" s="98">
        <v>0</v>
      </c>
      <c r="I827" s="54"/>
    </row>
    <row r="828" spans="1:9" s="38" customFormat="1" ht="19.5" customHeight="1">
      <c r="A828" s="54"/>
      <c r="D828" s="99" t="s">
        <v>1946</v>
      </c>
      <c r="E828" s="169"/>
      <c r="F828" s="170"/>
      <c r="G828" s="100">
        <v>0</v>
      </c>
      <c r="H828" s="101"/>
      <c r="I828" s="54"/>
    </row>
    <row r="829" spans="1:9" s="38" customFormat="1" ht="19.5" customHeight="1">
      <c r="A829" s="60" t="s">
        <v>442</v>
      </c>
      <c r="B829" s="61" t="s">
        <v>522</v>
      </c>
      <c r="C829" s="61" t="s">
        <v>965</v>
      </c>
      <c r="D829" s="142" t="s">
        <v>1507</v>
      </c>
      <c r="E829" s="143"/>
      <c r="F829" s="61" t="s">
        <v>1591</v>
      </c>
      <c r="G829" s="62">
        <v>0</v>
      </c>
      <c r="H829" s="98">
        <v>0</v>
      </c>
      <c r="I829" s="54"/>
    </row>
    <row r="830" spans="1:9" s="38" customFormat="1" ht="19.5" customHeight="1">
      <c r="A830" s="97"/>
      <c r="B830" s="56" t="s">
        <v>522</v>
      </c>
      <c r="C830" s="56"/>
      <c r="D830" s="140" t="s">
        <v>1397</v>
      </c>
      <c r="E830" s="141"/>
      <c r="F830" s="56"/>
      <c r="G830" s="39"/>
      <c r="H830" s="59"/>
      <c r="I830" s="54"/>
    </row>
    <row r="831" spans="1:9" s="38" customFormat="1" ht="19.5" customHeight="1">
      <c r="A831" s="97"/>
      <c r="B831" s="56" t="s">
        <v>522</v>
      </c>
      <c r="C831" s="56" t="s">
        <v>864</v>
      </c>
      <c r="D831" s="140" t="s">
        <v>1398</v>
      </c>
      <c r="E831" s="141"/>
      <c r="F831" s="56"/>
      <c r="G831" s="39"/>
      <c r="H831" s="59"/>
      <c r="I831" s="54"/>
    </row>
    <row r="832" spans="1:9" s="38" customFormat="1" ht="19.5" customHeight="1">
      <c r="A832" s="104"/>
      <c r="B832" s="73" t="s">
        <v>523</v>
      </c>
      <c r="C832" s="73"/>
      <c r="D832" s="146" t="s">
        <v>1508</v>
      </c>
      <c r="E832" s="147"/>
      <c r="F832" s="73"/>
      <c r="G832" s="76"/>
      <c r="H832" s="77"/>
      <c r="I832" s="54"/>
    </row>
    <row r="833" spans="1:9" s="38" customFormat="1" ht="19.5" customHeight="1">
      <c r="A833" s="97"/>
      <c r="B833" s="56" t="s">
        <v>523</v>
      </c>
      <c r="C833" s="56" t="s">
        <v>17</v>
      </c>
      <c r="D833" s="140" t="s">
        <v>1298</v>
      </c>
      <c r="E833" s="141"/>
      <c r="F833" s="56"/>
      <c r="G833" s="39"/>
      <c r="H833" s="59"/>
      <c r="I833" s="54"/>
    </row>
    <row r="834" spans="1:9" s="38" customFormat="1" ht="19.5" customHeight="1">
      <c r="A834" s="60" t="s">
        <v>443</v>
      </c>
      <c r="B834" s="61" t="s">
        <v>523</v>
      </c>
      <c r="C834" s="61" t="s">
        <v>778</v>
      </c>
      <c r="D834" s="142" t="s">
        <v>1299</v>
      </c>
      <c r="E834" s="143"/>
      <c r="F834" s="61" t="s">
        <v>1582</v>
      </c>
      <c r="G834" s="62">
        <v>1.6</v>
      </c>
      <c r="H834" s="98">
        <v>0</v>
      </c>
      <c r="I834" s="54"/>
    </row>
    <row r="835" spans="1:9" s="38" customFormat="1" ht="19.5" customHeight="1">
      <c r="A835" s="54"/>
      <c r="D835" s="99" t="s">
        <v>1947</v>
      </c>
      <c r="E835" s="169"/>
      <c r="F835" s="170"/>
      <c r="G835" s="100">
        <v>0</v>
      </c>
      <c r="H835" s="101"/>
      <c r="I835" s="54"/>
    </row>
    <row r="836" spans="1:9" s="38" customFormat="1" ht="19.5" customHeight="1">
      <c r="A836" s="97"/>
      <c r="B836" s="56" t="s">
        <v>523</v>
      </c>
      <c r="C836" s="56" t="s">
        <v>19</v>
      </c>
      <c r="D836" s="140" t="s">
        <v>1305</v>
      </c>
      <c r="E836" s="141"/>
      <c r="F836" s="56"/>
      <c r="G836" s="39"/>
      <c r="H836" s="59"/>
      <c r="I836" s="54"/>
    </row>
    <row r="837" spans="1:9" s="38" customFormat="1" ht="19.5" customHeight="1">
      <c r="A837" s="60" t="s">
        <v>444</v>
      </c>
      <c r="B837" s="61" t="s">
        <v>523</v>
      </c>
      <c r="C837" s="61" t="s">
        <v>966</v>
      </c>
      <c r="D837" s="142" t="s">
        <v>1509</v>
      </c>
      <c r="E837" s="143"/>
      <c r="F837" s="61" t="s">
        <v>1581</v>
      </c>
      <c r="G837" s="62">
        <v>3.5</v>
      </c>
      <c r="H837" s="98">
        <v>0</v>
      </c>
      <c r="I837" s="54"/>
    </row>
    <row r="838" spans="1:9" s="38" customFormat="1" ht="19.5" customHeight="1">
      <c r="A838" s="54"/>
      <c r="D838" s="99" t="s">
        <v>1948</v>
      </c>
      <c r="E838" s="169"/>
      <c r="F838" s="170"/>
      <c r="G838" s="100">
        <v>0</v>
      </c>
      <c r="H838" s="101"/>
      <c r="I838" s="54"/>
    </row>
    <row r="839" spans="1:9" s="38" customFormat="1" ht="19.5" customHeight="1">
      <c r="A839" s="97"/>
      <c r="B839" s="56" t="s">
        <v>523</v>
      </c>
      <c r="C839" s="56" t="s">
        <v>22</v>
      </c>
      <c r="D839" s="140" t="s">
        <v>1420</v>
      </c>
      <c r="E839" s="141"/>
      <c r="F839" s="56"/>
      <c r="G839" s="39"/>
      <c r="H839" s="59"/>
      <c r="I839" s="54"/>
    </row>
    <row r="840" spans="1:9" s="38" customFormat="1" ht="19.5" customHeight="1">
      <c r="A840" s="60" t="s">
        <v>445</v>
      </c>
      <c r="B840" s="61" t="s">
        <v>523</v>
      </c>
      <c r="C840" s="61" t="s">
        <v>967</v>
      </c>
      <c r="D840" s="142" t="s">
        <v>1510</v>
      </c>
      <c r="E840" s="143"/>
      <c r="F840" s="61" t="s">
        <v>1581</v>
      </c>
      <c r="G840" s="62">
        <v>3.5</v>
      </c>
      <c r="H840" s="98">
        <v>0</v>
      </c>
      <c r="I840" s="54"/>
    </row>
    <row r="841" spans="1:9" s="38" customFormat="1" ht="19.5" customHeight="1">
      <c r="A841" s="60" t="s">
        <v>446</v>
      </c>
      <c r="B841" s="61" t="s">
        <v>523</v>
      </c>
      <c r="C841" s="61" t="s">
        <v>968</v>
      </c>
      <c r="D841" s="142" t="s">
        <v>1511</v>
      </c>
      <c r="E841" s="143"/>
      <c r="F841" s="61" t="s">
        <v>1581</v>
      </c>
      <c r="G841" s="62">
        <v>3.5</v>
      </c>
      <c r="H841" s="98">
        <v>0</v>
      </c>
      <c r="I841" s="54"/>
    </row>
    <row r="842" spans="1:9" s="38" customFormat="1" ht="19.5" customHeight="1">
      <c r="A842" s="97"/>
      <c r="B842" s="56" t="s">
        <v>523</v>
      </c>
      <c r="C842" s="56" t="s">
        <v>23</v>
      </c>
      <c r="D842" s="140" t="s">
        <v>1307</v>
      </c>
      <c r="E842" s="141"/>
      <c r="F842" s="56"/>
      <c r="G842" s="39"/>
      <c r="H842" s="59"/>
      <c r="I842" s="54"/>
    </row>
    <row r="843" spans="1:9" s="38" customFormat="1" ht="19.5" customHeight="1">
      <c r="A843" s="60" t="s">
        <v>447</v>
      </c>
      <c r="B843" s="61" t="s">
        <v>523</v>
      </c>
      <c r="C843" s="61" t="s">
        <v>969</v>
      </c>
      <c r="D843" s="142" t="s">
        <v>1512</v>
      </c>
      <c r="E843" s="143"/>
      <c r="F843" s="61" t="s">
        <v>1581</v>
      </c>
      <c r="G843" s="62">
        <v>3.5</v>
      </c>
      <c r="H843" s="98">
        <v>0</v>
      </c>
      <c r="I843" s="54"/>
    </row>
    <row r="844" spans="1:9" s="38" customFormat="1" ht="19.5" customHeight="1">
      <c r="A844" s="60" t="s">
        <v>448</v>
      </c>
      <c r="B844" s="61" t="s">
        <v>523</v>
      </c>
      <c r="C844" s="61" t="s">
        <v>970</v>
      </c>
      <c r="D844" s="142" t="s">
        <v>1513</v>
      </c>
      <c r="E844" s="143"/>
      <c r="F844" s="61" t="s">
        <v>1586</v>
      </c>
      <c r="G844" s="62">
        <v>5.6</v>
      </c>
      <c r="H844" s="98">
        <v>0</v>
      </c>
      <c r="I844" s="54"/>
    </row>
    <row r="845" spans="1:9" s="38" customFormat="1" ht="19.5" customHeight="1">
      <c r="A845" s="54"/>
      <c r="D845" s="99" t="s">
        <v>1949</v>
      </c>
      <c r="E845" s="169"/>
      <c r="F845" s="170"/>
      <c r="G845" s="100">
        <v>5.6</v>
      </c>
      <c r="H845" s="101"/>
      <c r="I845" s="54"/>
    </row>
    <row r="846" spans="1:9" s="38" customFormat="1" ht="19.5" customHeight="1">
      <c r="A846" s="97"/>
      <c r="B846" s="56" t="s">
        <v>523</v>
      </c>
      <c r="C846" s="56" t="s">
        <v>37</v>
      </c>
      <c r="D846" s="140" t="s">
        <v>1037</v>
      </c>
      <c r="E846" s="141"/>
      <c r="F846" s="56"/>
      <c r="G846" s="39"/>
      <c r="H846" s="59"/>
      <c r="I846" s="54"/>
    </row>
    <row r="847" spans="1:9" s="38" customFormat="1" ht="19.5" customHeight="1">
      <c r="A847" s="60" t="s">
        <v>449</v>
      </c>
      <c r="B847" s="61" t="s">
        <v>523</v>
      </c>
      <c r="C847" s="61" t="s">
        <v>971</v>
      </c>
      <c r="D847" s="142" t="s">
        <v>1514</v>
      </c>
      <c r="E847" s="143"/>
      <c r="F847" s="61" t="s">
        <v>1582</v>
      </c>
      <c r="G847" s="62">
        <v>2.016</v>
      </c>
      <c r="H847" s="98">
        <v>0</v>
      </c>
      <c r="I847" s="54"/>
    </row>
    <row r="848" spans="1:9" s="38" customFormat="1" ht="19.5" customHeight="1">
      <c r="A848" s="54"/>
      <c r="D848" s="99" t="s">
        <v>1950</v>
      </c>
      <c r="E848" s="169"/>
      <c r="F848" s="170"/>
      <c r="G848" s="100">
        <v>0</v>
      </c>
      <c r="H848" s="101"/>
      <c r="I848" s="54"/>
    </row>
    <row r="849" spans="1:9" s="38" customFormat="1" ht="19.5" customHeight="1">
      <c r="A849" s="97"/>
      <c r="B849" s="56" t="s">
        <v>523</v>
      </c>
      <c r="C849" s="56" t="s">
        <v>51</v>
      </c>
      <c r="D849" s="140" t="s">
        <v>1515</v>
      </c>
      <c r="E849" s="141"/>
      <c r="F849" s="56"/>
      <c r="G849" s="39"/>
      <c r="H849" s="59"/>
      <c r="I849" s="54"/>
    </row>
    <row r="850" spans="1:9" s="38" customFormat="1" ht="19.5" customHeight="1">
      <c r="A850" s="60" t="s">
        <v>450</v>
      </c>
      <c r="B850" s="61" t="s">
        <v>523</v>
      </c>
      <c r="C850" s="61" t="s">
        <v>972</v>
      </c>
      <c r="D850" s="142" t="s">
        <v>1516</v>
      </c>
      <c r="E850" s="143"/>
      <c r="F850" s="61" t="s">
        <v>1581</v>
      </c>
      <c r="G850" s="62">
        <v>3</v>
      </c>
      <c r="H850" s="98">
        <v>0</v>
      </c>
      <c r="I850" s="54"/>
    </row>
    <row r="851" spans="1:9" s="38" customFormat="1" ht="19.5" customHeight="1">
      <c r="A851" s="54"/>
      <c r="D851" s="99" t="s">
        <v>1951</v>
      </c>
      <c r="E851" s="169"/>
      <c r="F851" s="170"/>
      <c r="G851" s="100">
        <v>0</v>
      </c>
      <c r="H851" s="101"/>
      <c r="I851" s="54"/>
    </row>
    <row r="852" spans="1:9" s="38" customFormat="1" ht="19.5" customHeight="1">
      <c r="A852" s="97"/>
      <c r="B852" s="56" t="s">
        <v>523</v>
      </c>
      <c r="C852" s="56" t="s">
        <v>67</v>
      </c>
      <c r="D852" s="140" t="s">
        <v>1051</v>
      </c>
      <c r="E852" s="141"/>
      <c r="F852" s="56"/>
      <c r="G852" s="39"/>
      <c r="H852" s="59"/>
      <c r="I852" s="54"/>
    </row>
    <row r="853" spans="1:9" s="38" customFormat="1" ht="19.5" customHeight="1">
      <c r="A853" s="60" t="s">
        <v>451</v>
      </c>
      <c r="B853" s="61" t="s">
        <v>523</v>
      </c>
      <c r="C853" s="61" t="s">
        <v>973</v>
      </c>
      <c r="D853" s="142" t="s">
        <v>1517</v>
      </c>
      <c r="E853" s="143"/>
      <c r="F853" s="61" t="s">
        <v>1582</v>
      </c>
      <c r="G853" s="62">
        <v>0.15</v>
      </c>
      <c r="H853" s="98">
        <v>0</v>
      </c>
      <c r="I853" s="54"/>
    </row>
    <row r="854" spans="1:9" s="38" customFormat="1" ht="19.5" customHeight="1">
      <c r="A854" s="54"/>
      <c r="D854" s="99" t="s">
        <v>1952</v>
      </c>
      <c r="E854" s="169"/>
      <c r="F854" s="170"/>
      <c r="G854" s="100">
        <v>0.15</v>
      </c>
      <c r="H854" s="101"/>
      <c r="I854" s="54"/>
    </row>
    <row r="855" spans="1:9" s="38" customFormat="1" ht="19.5" customHeight="1">
      <c r="A855" s="60" t="s">
        <v>452</v>
      </c>
      <c r="B855" s="61" t="s">
        <v>523</v>
      </c>
      <c r="C855" s="61" t="s">
        <v>974</v>
      </c>
      <c r="D855" s="142" t="s">
        <v>1518</v>
      </c>
      <c r="E855" s="143"/>
      <c r="F855" s="61" t="s">
        <v>1582</v>
      </c>
      <c r="G855" s="62">
        <v>0.5</v>
      </c>
      <c r="H855" s="98">
        <v>0</v>
      </c>
      <c r="I855" s="54"/>
    </row>
    <row r="856" spans="1:9" s="38" customFormat="1" ht="19.5" customHeight="1">
      <c r="A856" s="54"/>
      <c r="D856" s="99" t="s">
        <v>1953</v>
      </c>
      <c r="E856" s="169"/>
      <c r="F856" s="170"/>
      <c r="G856" s="100">
        <v>0.5</v>
      </c>
      <c r="H856" s="101"/>
      <c r="I856" s="54"/>
    </row>
    <row r="857" spans="1:9" s="38" customFormat="1" ht="19.5" customHeight="1">
      <c r="A857" s="60" t="s">
        <v>453</v>
      </c>
      <c r="B857" s="61" t="s">
        <v>523</v>
      </c>
      <c r="C857" s="61" t="s">
        <v>975</v>
      </c>
      <c r="D857" s="142" t="s">
        <v>1519</v>
      </c>
      <c r="E857" s="143"/>
      <c r="F857" s="61" t="s">
        <v>1582</v>
      </c>
      <c r="G857" s="62">
        <v>3.02</v>
      </c>
      <c r="H857" s="98">
        <v>0</v>
      </c>
      <c r="I857" s="54"/>
    </row>
    <row r="858" spans="1:9" s="38" customFormat="1" ht="19.5" customHeight="1">
      <c r="A858" s="54"/>
      <c r="D858" s="99" t="s">
        <v>1954</v>
      </c>
      <c r="E858" s="169"/>
      <c r="F858" s="170"/>
      <c r="G858" s="100">
        <v>0</v>
      </c>
      <c r="H858" s="101"/>
      <c r="I858" s="54"/>
    </row>
    <row r="859" spans="1:9" s="38" customFormat="1" ht="19.5" customHeight="1">
      <c r="A859" s="60" t="s">
        <v>454</v>
      </c>
      <c r="B859" s="61" t="s">
        <v>523</v>
      </c>
      <c r="C859" s="61" t="s">
        <v>976</v>
      </c>
      <c r="D859" s="142" t="s">
        <v>1520</v>
      </c>
      <c r="E859" s="143"/>
      <c r="F859" s="61" t="s">
        <v>1582</v>
      </c>
      <c r="G859" s="62">
        <v>20</v>
      </c>
      <c r="H859" s="98">
        <v>0</v>
      </c>
      <c r="I859" s="54"/>
    </row>
    <row r="860" spans="1:9" s="38" customFormat="1" ht="19.5" customHeight="1">
      <c r="A860" s="54"/>
      <c r="D860" s="99" t="s">
        <v>1955</v>
      </c>
      <c r="E860" s="169"/>
      <c r="F860" s="170"/>
      <c r="G860" s="100">
        <v>0</v>
      </c>
      <c r="H860" s="101"/>
      <c r="I860" s="54"/>
    </row>
    <row r="861" spans="1:9" s="38" customFormat="1" ht="19.5" customHeight="1">
      <c r="A861" s="97"/>
      <c r="B861" s="56" t="s">
        <v>523</v>
      </c>
      <c r="C861" s="56" t="s">
        <v>68</v>
      </c>
      <c r="D861" s="140" t="s">
        <v>1521</v>
      </c>
      <c r="E861" s="141"/>
      <c r="F861" s="56"/>
      <c r="G861" s="39"/>
      <c r="H861" s="59"/>
      <c r="I861" s="54"/>
    </row>
    <row r="862" spans="1:9" s="38" customFormat="1" ht="19.5" customHeight="1">
      <c r="A862" s="60" t="s">
        <v>455</v>
      </c>
      <c r="B862" s="61" t="s">
        <v>523</v>
      </c>
      <c r="C862" s="61" t="s">
        <v>977</v>
      </c>
      <c r="D862" s="142" t="s">
        <v>1522</v>
      </c>
      <c r="E862" s="143"/>
      <c r="F862" s="61" t="s">
        <v>1582</v>
      </c>
      <c r="G862" s="62">
        <v>2.5</v>
      </c>
      <c r="H862" s="98">
        <v>0</v>
      </c>
      <c r="I862" s="54"/>
    </row>
    <row r="863" spans="1:9" s="38" customFormat="1" ht="19.5" customHeight="1">
      <c r="A863" s="54"/>
      <c r="D863" s="99" t="s">
        <v>1956</v>
      </c>
      <c r="E863" s="169"/>
      <c r="F863" s="170"/>
      <c r="G863" s="100">
        <v>0</v>
      </c>
      <c r="H863" s="101"/>
      <c r="I863" s="54"/>
    </row>
    <row r="864" spans="1:9" s="38" customFormat="1" ht="19.5" customHeight="1">
      <c r="A864" s="97"/>
      <c r="B864" s="56" t="s">
        <v>523</v>
      </c>
      <c r="C864" s="56" t="s">
        <v>69</v>
      </c>
      <c r="D864" s="140" t="s">
        <v>1059</v>
      </c>
      <c r="E864" s="141"/>
      <c r="F864" s="56"/>
      <c r="G864" s="39"/>
      <c r="H864" s="59"/>
      <c r="I864" s="54"/>
    </row>
    <row r="865" spans="1:9" s="38" customFormat="1" ht="19.5" customHeight="1">
      <c r="A865" s="60" t="s">
        <v>456</v>
      </c>
      <c r="B865" s="61" t="s">
        <v>523</v>
      </c>
      <c r="C865" s="61" t="s">
        <v>544</v>
      </c>
      <c r="D865" s="142" t="s">
        <v>1060</v>
      </c>
      <c r="E865" s="143"/>
      <c r="F865" s="61" t="s">
        <v>1581</v>
      </c>
      <c r="G865" s="62">
        <v>0.03</v>
      </c>
      <c r="H865" s="98">
        <v>0</v>
      </c>
      <c r="I865" s="54"/>
    </row>
    <row r="866" spans="1:9" s="38" customFormat="1" ht="19.5" customHeight="1">
      <c r="A866" s="54"/>
      <c r="D866" s="99" t="s">
        <v>1957</v>
      </c>
      <c r="E866" s="169"/>
      <c r="F866" s="170"/>
      <c r="G866" s="100">
        <v>0</v>
      </c>
      <c r="H866" s="101"/>
      <c r="I866" s="54"/>
    </row>
    <row r="867" spans="1:9" s="38" customFormat="1" ht="19.5" customHeight="1">
      <c r="A867" s="60" t="s">
        <v>457</v>
      </c>
      <c r="B867" s="61" t="s">
        <v>523</v>
      </c>
      <c r="C867" s="61" t="s">
        <v>978</v>
      </c>
      <c r="D867" s="142" t="s">
        <v>1523</v>
      </c>
      <c r="E867" s="143"/>
      <c r="F867" s="61" t="s">
        <v>1581</v>
      </c>
      <c r="G867" s="62">
        <v>1.25</v>
      </c>
      <c r="H867" s="98">
        <v>0</v>
      </c>
      <c r="I867" s="54"/>
    </row>
    <row r="868" spans="1:9" s="38" customFormat="1" ht="19.5" customHeight="1">
      <c r="A868" s="54"/>
      <c r="D868" s="99" t="s">
        <v>1958</v>
      </c>
      <c r="E868" s="169"/>
      <c r="F868" s="170"/>
      <c r="G868" s="100">
        <v>0</v>
      </c>
      <c r="H868" s="101"/>
      <c r="I868" s="54"/>
    </row>
    <row r="869" spans="1:9" s="38" customFormat="1" ht="19.5" customHeight="1">
      <c r="A869" s="60" t="s">
        <v>458</v>
      </c>
      <c r="B869" s="61" t="s">
        <v>523</v>
      </c>
      <c r="C869" s="61" t="s">
        <v>979</v>
      </c>
      <c r="D869" s="142" t="s">
        <v>1524</v>
      </c>
      <c r="E869" s="143"/>
      <c r="F869" s="61" t="s">
        <v>1582</v>
      </c>
      <c r="G869" s="62">
        <v>5</v>
      </c>
      <c r="H869" s="98">
        <v>0</v>
      </c>
      <c r="I869" s="54"/>
    </row>
    <row r="870" spans="1:9" s="38" customFormat="1" ht="19.5" customHeight="1">
      <c r="A870" s="60" t="s">
        <v>459</v>
      </c>
      <c r="B870" s="61" t="s">
        <v>523</v>
      </c>
      <c r="C870" s="61" t="s">
        <v>980</v>
      </c>
      <c r="D870" s="142" t="s">
        <v>1525</v>
      </c>
      <c r="E870" s="143"/>
      <c r="F870" s="61" t="s">
        <v>1582</v>
      </c>
      <c r="G870" s="62">
        <v>5</v>
      </c>
      <c r="H870" s="98">
        <v>0</v>
      </c>
      <c r="I870" s="54"/>
    </row>
    <row r="871" spans="1:9" s="38" customFormat="1" ht="19.5" customHeight="1">
      <c r="A871" s="60" t="s">
        <v>460</v>
      </c>
      <c r="B871" s="61" t="s">
        <v>523</v>
      </c>
      <c r="C871" s="61" t="s">
        <v>981</v>
      </c>
      <c r="D871" s="142" t="s">
        <v>1526</v>
      </c>
      <c r="E871" s="143"/>
      <c r="F871" s="61" t="s">
        <v>1582</v>
      </c>
      <c r="G871" s="62">
        <v>0.8</v>
      </c>
      <c r="H871" s="98">
        <v>0</v>
      </c>
      <c r="I871" s="54"/>
    </row>
    <row r="872" spans="1:9" s="38" customFormat="1" ht="19.5" customHeight="1">
      <c r="A872" s="54"/>
      <c r="D872" s="99" t="s">
        <v>1959</v>
      </c>
      <c r="E872" s="169"/>
      <c r="F872" s="170"/>
      <c r="G872" s="100">
        <v>0</v>
      </c>
      <c r="H872" s="101"/>
      <c r="I872" s="54"/>
    </row>
    <row r="873" spans="1:9" s="38" customFormat="1" ht="19.5" customHeight="1">
      <c r="A873" s="97"/>
      <c r="B873" s="56" t="s">
        <v>523</v>
      </c>
      <c r="C873" s="56" t="s">
        <v>101</v>
      </c>
      <c r="D873" s="140" t="s">
        <v>1068</v>
      </c>
      <c r="E873" s="141"/>
      <c r="F873" s="56"/>
      <c r="G873" s="39"/>
      <c r="H873" s="59"/>
      <c r="I873" s="54"/>
    </row>
    <row r="874" spans="1:9" s="38" customFormat="1" ht="19.5" customHeight="1">
      <c r="A874" s="60" t="s">
        <v>461</v>
      </c>
      <c r="B874" s="61" t="s">
        <v>523</v>
      </c>
      <c r="C874" s="61" t="s">
        <v>550</v>
      </c>
      <c r="D874" s="142" t="s">
        <v>1527</v>
      </c>
      <c r="E874" s="143"/>
      <c r="F874" s="61" t="s">
        <v>1582</v>
      </c>
      <c r="G874" s="62">
        <v>15.3</v>
      </c>
      <c r="H874" s="98">
        <v>0</v>
      </c>
      <c r="I874" s="54"/>
    </row>
    <row r="875" spans="1:9" s="38" customFormat="1" ht="19.5" customHeight="1">
      <c r="A875" s="54"/>
      <c r="D875" s="99" t="s">
        <v>1960</v>
      </c>
      <c r="E875" s="169"/>
      <c r="F875" s="170"/>
      <c r="G875" s="100">
        <v>0</v>
      </c>
      <c r="H875" s="101"/>
      <c r="I875" s="54"/>
    </row>
    <row r="876" spans="1:9" s="38" customFormat="1" ht="19.5" customHeight="1">
      <c r="A876" s="97"/>
      <c r="B876" s="56" t="s">
        <v>523</v>
      </c>
      <c r="C876" s="56" t="s">
        <v>102</v>
      </c>
      <c r="D876" s="140" t="s">
        <v>1070</v>
      </c>
      <c r="E876" s="141"/>
      <c r="F876" s="56"/>
      <c r="G876" s="39"/>
      <c r="H876" s="59"/>
      <c r="I876" s="54"/>
    </row>
    <row r="877" spans="1:9" s="38" customFormat="1" ht="19.5" customHeight="1">
      <c r="A877" s="60" t="s">
        <v>462</v>
      </c>
      <c r="B877" s="61" t="s">
        <v>523</v>
      </c>
      <c r="C877" s="61" t="s">
        <v>982</v>
      </c>
      <c r="D877" s="142" t="s">
        <v>1528</v>
      </c>
      <c r="E877" s="143"/>
      <c r="F877" s="61" t="s">
        <v>1581</v>
      </c>
      <c r="G877" s="62">
        <v>1.25</v>
      </c>
      <c r="H877" s="98">
        <v>0</v>
      </c>
      <c r="I877" s="54"/>
    </row>
    <row r="878" spans="1:9" s="38" customFormat="1" ht="19.5" customHeight="1">
      <c r="A878" s="54"/>
      <c r="D878" s="99" t="s">
        <v>1961</v>
      </c>
      <c r="E878" s="169"/>
      <c r="F878" s="170"/>
      <c r="G878" s="100">
        <v>0</v>
      </c>
      <c r="H878" s="101"/>
      <c r="I878" s="54"/>
    </row>
    <row r="879" spans="1:9" s="38" customFormat="1" ht="19.5" customHeight="1">
      <c r="A879" s="60" t="s">
        <v>463</v>
      </c>
      <c r="B879" s="61" t="s">
        <v>523</v>
      </c>
      <c r="C879" s="61" t="s">
        <v>983</v>
      </c>
      <c r="D879" s="142" t="s">
        <v>1529</v>
      </c>
      <c r="E879" s="143"/>
      <c r="F879" s="61" t="s">
        <v>1582</v>
      </c>
      <c r="G879" s="62">
        <v>5</v>
      </c>
      <c r="H879" s="98">
        <v>0</v>
      </c>
      <c r="I879" s="54"/>
    </row>
    <row r="880" spans="1:9" s="38" customFormat="1" ht="19.5" customHeight="1">
      <c r="A880" s="54"/>
      <c r="D880" s="99" t="s">
        <v>1962</v>
      </c>
      <c r="E880" s="169"/>
      <c r="F880" s="170"/>
      <c r="G880" s="100">
        <v>0</v>
      </c>
      <c r="H880" s="101"/>
      <c r="I880" s="54"/>
    </row>
    <row r="881" spans="1:9" s="38" customFormat="1" ht="19.5" customHeight="1">
      <c r="A881" s="60" t="s">
        <v>464</v>
      </c>
      <c r="B881" s="61" t="s">
        <v>523</v>
      </c>
      <c r="C881" s="61" t="s">
        <v>984</v>
      </c>
      <c r="D881" s="142" t="s">
        <v>1530</v>
      </c>
      <c r="E881" s="143"/>
      <c r="F881" s="61" t="s">
        <v>1582</v>
      </c>
      <c r="G881" s="62">
        <v>2</v>
      </c>
      <c r="H881" s="98">
        <v>0</v>
      </c>
      <c r="I881" s="54"/>
    </row>
    <row r="882" spans="1:9" s="38" customFormat="1" ht="19.5" customHeight="1">
      <c r="A882" s="54"/>
      <c r="D882" s="99" t="s">
        <v>1963</v>
      </c>
      <c r="E882" s="169"/>
      <c r="F882" s="170"/>
      <c r="G882" s="100">
        <v>0</v>
      </c>
      <c r="H882" s="101"/>
      <c r="I882" s="54"/>
    </row>
    <row r="883" spans="1:9" s="38" customFormat="1" ht="19.5" customHeight="1">
      <c r="A883" s="60" t="s">
        <v>465</v>
      </c>
      <c r="B883" s="61" t="s">
        <v>523</v>
      </c>
      <c r="C883" s="61" t="s">
        <v>985</v>
      </c>
      <c r="D883" s="142" t="s">
        <v>1531</v>
      </c>
      <c r="E883" s="143"/>
      <c r="F883" s="61" t="s">
        <v>1582</v>
      </c>
      <c r="G883" s="62">
        <v>5</v>
      </c>
      <c r="H883" s="98">
        <v>0</v>
      </c>
      <c r="I883" s="54"/>
    </row>
    <row r="884" spans="1:9" s="38" customFormat="1" ht="19.5" customHeight="1">
      <c r="A884" s="54"/>
      <c r="D884" s="99" t="s">
        <v>1964</v>
      </c>
      <c r="E884" s="169"/>
      <c r="F884" s="170"/>
      <c r="G884" s="100">
        <v>0</v>
      </c>
      <c r="H884" s="101"/>
      <c r="I884" s="54"/>
    </row>
    <row r="885" spans="1:9" s="38" customFormat="1" ht="19.5" customHeight="1">
      <c r="A885" s="60" t="s">
        <v>466</v>
      </c>
      <c r="B885" s="61" t="s">
        <v>523</v>
      </c>
      <c r="C885" s="61" t="s">
        <v>986</v>
      </c>
      <c r="D885" s="142" t="s">
        <v>1532</v>
      </c>
      <c r="E885" s="143"/>
      <c r="F885" s="61" t="s">
        <v>1582</v>
      </c>
      <c r="G885" s="62">
        <v>2.016</v>
      </c>
      <c r="H885" s="98">
        <v>0</v>
      </c>
      <c r="I885" s="54"/>
    </row>
    <row r="886" spans="1:9" s="38" customFormat="1" ht="19.5" customHeight="1">
      <c r="A886" s="54"/>
      <c r="D886" s="99" t="s">
        <v>1965</v>
      </c>
      <c r="E886" s="169"/>
      <c r="F886" s="170"/>
      <c r="G886" s="100">
        <v>2.016</v>
      </c>
      <c r="H886" s="101"/>
      <c r="I886" s="54"/>
    </row>
    <row r="887" spans="1:9" s="38" customFormat="1" ht="19.5" customHeight="1">
      <c r="A887" s="60" t="s">
        <v>467</v>
      </c>
      <c r="B887" s="61" t="s">
        <v>523</v>
      </c>
      <c r="C887" s="61" t="s">
        <v>987</v>
      </c>
      <c r="D887" s="142" t="s">
        <v>1533</v>
      </c>
      <c r="E887" s="143"/>
      <c r="F887" s="61" t="s">
        <v>1582</v>
      </c>
      <c r="G887" s="62">
        <v>1.763</v>
      </c>
      <c r="H887" s="98">
        <v>0</v>
      </c>
      <c r="I887" s="54"/>
    </row>
    <row r="888" spans="1:9" s="38" customFormat="1" ht="19.5" customHeight="1">
      <c r="A888" s="54"/>
      <c r="D888" s="99" t="s">
        <v>1966</v>
      </c>
      <c r="E888" s="169"/>
      <c r="F888" s="170"/>
      <c r="G888" s="100">
        <v>0</v>
      </c>
      <c r="H888" s="101"/>
      <c r="I888" s="54"/>
    </row>
    <row r="889" spans="1:9" s="38" customFormat="1" ht="19.5" customHeight="1">
      <c r="A889" s="97"/>
      <c r="B889" s="56" t="s">
        <v>523</v>
      </c>
      <c r="C889" s="56" t="s">
        <v>103</v>
      </c>
      <c r="D889" s="140" t="s">
        <v>1082</v>
      </c>
      <c r="E889" s="141"/>
      <c r="F889" s="56"/>
      <c r="G889" s="39"/>
      <c r="H889" s="59"/>
      <c r="I889" s="54"/>
    </row>
    <row r="890" spans="1:9" s="38" customFormat="1" ht="19.5" customHeight="1">
      <c r="A890" s="60" t="s">
        <v>468</v>
      </c>
      <c r="B890" s="61" t="s">
        <v>523</v>
      </c>
      <c r="C890" s="61" t="s">
        <v>988</v>
      </c>
      <c r="D890" s="142" t="s">
        <v>1534</v>
      </c>
      <c r="E890" s="143"/>
      <c r="F890" s="61" t="s">
        <v>1581</v>
      </c>
      <c r="G890" s="62">
        <v>0.6</v>
      </c>
      <c r="H890" s="98">
        <v>0</v>
      </c>
      <c r="I890" s="54"/>
    </row>
    <row r="891" spans="1:9" s="38" customFormat="1" ht="19.5" customHeight="1">
      <c r="A891" s="54"/>
      <c r="D891" s="99" t="s">
        <v>1967</v>
      </c>
      <c r="E891" s="169"/>
      <c r="F891" s="170"/>
      <c r="G891" s="100">
        <v>0</v>
      </c>
      <c r="H891" s="101"/>
      <c r="I891" s="54"/>
    </row>
    <row r="892" spans="1:9" s="38" customFormat="1" ht="19.5" customHeight="1">
      <c r="A892" s="60" t="s">
        <v>469</v>
      </c>
      <c r="B892" s="61" t="s">
        <v>523</v>
      </c>
      <c r="C892" s="61" t="s">
        <v>989</v>
      </c>
      <c r="D892" s="142" t="s">
        <v>1535</v>
      </c>
      <c r="E892" s="143"/>
      <c r="F892" s="61" t="s">
        <v>1584</v>
      </c>
      <c r="G892" s="62">
        <v>5</v>
      </c>
      <c r="H892" s="98">
        <v>0</v>
      </c>
      <c r="I892" s="54"/>
    </row>
    <row r="893" spans="1:9" s="38" customFormat="1" ht="19.5" customHeight="1">
      <c r="A893" s="54"/>
      <c r="D893" s="99" t="s">
        <v>1968</v>
      </c>
      <c r="E893" s="169"/>
      <c r="F893" s="170"/>
      <c r="G893" s="100">
        <v>0</v>
      </c>
      <c r="H893" s="101"/>
      <c r="I893" s="54"/>
    </row>
    <row r="894" spans="1:9" s="38" customFormat="1" ht="19.5" customHeight="1">
      <c r="A894" s="97"/>
      <c r="B894" s="56" t="s">
        <v>523</v>
      </c>
      <c r="C894" s="56" t="s">
        <v>105</v>
      </c>
      <c r="D894" s="140" t="s">
        <v>1086</v>
      </c>
      <c r="E894" s="141"/>
      <c r="F894" s="56"/>
      <c r="G894" s="39"/>
      <c r="H894" s="59"/>
      <c r="I894" s="54"/>
    </row>
    <row r="895" spans="1:9" s="38" customFormat="1" ht="19.5" customHeight="1">
      <c r="A895" s="60" t="s">
        <v>470</v>
      </c>
      <c r="B895" s="61" t="s">
        <v>523</v>
      </c>
      <c r="C895" s="61" t="s">
        <v>990</v>
      </c>
      <c r="D895" s="142" t="s">
        <v>1536</v>
      </c>
      <c r="E895" s="143"/>
      <c r="F895" s="61" t="s">
        <v>1586</v>
      </c>
      <c r="G895" s="62">
        <v>4.85</v>
      </c>
      <c r="H895" s="98">
        <v>0</v>
      </c>
      <c r="I895" s="54"/>
    </row>
    <row r="896" spans="1:9" s="38" customFormat="1" ht="19.5" customHeight="1">
      <c r="A896" s="60" t="s">
        <v>471</v>
      </c>
      <c r="B896" s="61" t="s">
        <v>523</v>
      </c>
      <c r="C896" s="61" t="s">
        <v>991</v>
      </c>
      <c r="D896" s="142" t="s">
        <v>1537</v>
      </c>
      <c r="E896" s="143"/>
      <c r="F896" s="61" t="s">
        <v>1586</v>
      </c>
      <c r="G896" s="62">
        <v>4.85</v>
      </c>
      <c r="H896" s="98">
        <v>0</v>
      </c>
      <c r="I896" s="54"/>
    </row>
    <row r="897" spans="1:9" s="38" customFormat="1" ht="19.5" customHeight="1">
      <c r="A897" s="60" t="s">
        <v>472</v>
      </c>
      <c r="B897" s="61" t="s">
        <v>523</v>
      </c>
      <c r="C897" s="61" t="s">
        <v>566</v>
      </c>
      <c r="D897" s="142" t="s">
        <v>1088</v>
      </c>
      <c r="E897" s="143"/>
      <c r="F897" s="61" t="s">
        <v>1586</v>
      </c>
      <c r="G897" s="62">
        <v>43.65</v>
      </c>
      <c r="H897" s="98">
        <v>0</v>
      </c>
      <c r="I897" s="54"/>
    </row>
    <row r="898" spans="1:9" s="38" customFormat="1" ht="19.5" customHeight="1">
      <c r="A898" s="54"/>
      <c r="D898" s="99" t="s">
        <v>1969</v>
      </c>
      <c r="E898" s="169"/>
      <c r="F898" s="170"/>
      <c r="G898" s="100">
        <v>43.65</v>
      </c>
      <c r="H898" s="101"/>
      <c r="I898" s="54"/>
    </row>
    <row r="899" spans="1:9" s="38" customFormat="1" ht="19.5" customHeight="1">
      <c r="A899" s="60" t="s">
        <v>473</v>
      </c>
      <c r="B899" s="61" t="s">
        <v>523</v>
      </c>
      <c r="C899" s="61" t="s">
        <v>992</v>
      </c>
      <c r="D899" s="142" t="s">
        <v>1538</v>
      </c>
      <c r="E899" s="143"/>
      <c r="F899" s="61" t="s">
        <v>1586</v>
      </c>
      <c r="G899" s="62">
        <v>4.85</v>
      </c>
      <c r="H899" s="98">
        <v>0</v>
      </c>
      <c r="I899" s="54"/>
    </row>
    <row r="900" spans="1:9" s="38" customFormat="1" ht="19.5" customHeight="1">
      <c r="A900" s="97"/>
      <c r="B900" s="56" t="s">
        <v>523</v>
      </c>
      <c r="C900" s="56" t="s">
        <v>570</v>
      </c>
      <c r="D900" s="140" t="s">
        <v>1092</v>
      </c>
      <c r="E900" s="141"/>
      <c r="F900" s="56"/>
      <c r="G900" s="39"/>
      <c r="H900" s="59"/>
      <c r="I900" s="54"/>
    </row>
    <row r="901" spans="1:9" s="38" customFormat="1" ht="19.5" customHeight="1">
      <c r="A901" s="60" t="s">
        <v>474</v>
      </c>
      <c r="B901" s="61" t="s">
        <v>523</v>
      </c>
      <c r="C901" s="61" t="s">
        <v>993</v>
      </c>
      <c r="D901" s="142" t="s">
        <v>1539</v>
      </c>
      <c r="E901" s="143"/>
      <c r="F901" s="61" t="s">
        <v>1582</v>
      </c>
      <c r="G901" s="62">
        <v>5</v>
      </c>
      <c r="H901" s="98">
        <v>0</v>
      </c>
      <c r="I901" s="54"/>
    </row>
    <row r="902" spans="1:9" s="38" customFormat="1" ht="19.5" customHeight="1">
      <c r="A902" s="54"/>
      <c r="D902" s="99" t="s">
        <v>1970</v>
      </c>
      <c r="E902" s="169"/>
      <c r="F902" s="170"/>
      <c r="G902" s="100">
        <v>0</v>
      </c>
      <c r="H902" s="101"/>
      <c r="I902" s="54"/>
    </row>
    <row r="903" spans="1:9" s="38" customFormat="1" ht="19.5" customHeight="1">
      <c r="A903" s="60" t="s">
        <v>475</v>
      </c>
      <c r="B903" s="61" t="s">
        <v>523</v>
      </c>
      <c r="C903" s="61" t="s">
        <v>994</v>
      </c>
      <c r="D903" s="142" t="s">
        <v>1385</v>
      </c>
      <c r="E903" s="143"/>
      <c r="F903" s="61" t="s">
        <v>1591</v>
      </c>
      <c r="G903" s="62">
        <v>0</v>
      </c>
      <c r="H903" s="98">
        <v>0</v>
      </c>
      <c r="I903" s="54"/>
    </row>
    <row r="904" spans="1:9" s="38" customFormat="1" ht="19.5" customHeight="1">
      <c r="A904" s="97"/>
      <c r="B904" s="56" t="s">
        <v>523</v>
      </c>
      <c r="C904" s="56" t="s">
        <v>573</v>
      </c>
      <c r="D904" s="140" t="s">
        <v>1095</v>
      </c>
      <c r="E904" s="141"/>
      <c r="F904" s="56"/>
      <c r="G904" s="39"/>
      <c r="H904" s="59"/>
      <c r="I904" s="54"/>
    </row>
    <row r="905" spans="1:9" s="38" customFormat="1" ht="19.5" customHeight="1">
      <c r="A905" s="60" t="s">
        <v>476</v>
      </c>
      <c r="B905" s="61" t="s">
        <v>523</v>
      </c>
      <c r="C905" s="61" t="s">
        <v>995</v>
      </c>
      <c r="D905" s="142" t="s">
        <v>1540</v>
      </c>
      <c r="E905" s="143"/>
      <c r="F905" s="61" t="s">
        <v>1582</v>
      </c>
      <c r="G905" s="62">
        <v>0.2</v>
      </c>
      <c r="H905" s="98">
        <v>0</v>
      </c>
      <c r="I905" s="54"/>
    </row>
    <row r="906" spans="1:9" s="38" customFormat="1" ht="19.5" customHeight="1">
      <c r="A906" s="54"/>
      <c r="D906" s="99" t="s">
        <v>1971</v>
      </c>
      <c r="E906" s="169"/>
      <c r="F906" s="170"/>
      <c r="G906" s="100">
        <v>0</v>
      </c>
      <c r="H906" s="101"/>
      <c r="I906" s="54"/>
    </row>
    <row r="907" spans="1:9" s="38" customFormat="1" ht="19.5" customHeight="1">
      <c r="A907" s="60" t="s">
        <v>477</v>
      </c>
      <c r="B907" s="61" t="s">
        <v>523</v>
      </c>
      <c r="C907" s="61" t="s">
        <v>996</v>
      </c>
      <c r="D907" s="142" t="s">
        <v>1541</v>
      </c>
      <c r="E907" s="143"/>
      <c r="F907" s="61" t="s">
        <v>1582</v>
      </c>
      <c r="G907" s="62">
        <v>0.204</v>
      </c>
      <c r="H907" s="98">
        <v>0</v>
      </c>
      <c r="I907" s="54"/>
    </row>
    <row r="908" spans="1:9" s="38" customFormat="1" ht="19.5" customHeight="1">
      <c r="A908" s="54"/>
      <c r="D908" s="99" t="s">
        <v>1972</v>
      </c>
      <c r="E908" s="169"/>
      <c r="F908" s="170"/>
      <c r="G908" s="100">
        <v>0.204</v>
      </c>
      <c r="H908" s="101"/>
      <c r="I908" s="54"/>
    </row>
    <row r="909" spans="1:9" s="38" customFormat="1" ht="19.5" customHeight="1">
      <c r="A909" s="60" t="s">
        <v>478</v>
      </c>
      <c r="B909" s="61" t="s">
        <v>523</v>
      </c>
      <c r="C909" s="61" t="s">
        <v>997</v>
      </c>
      <c r="D909" s="142" t="s">
        <v>1542</v>
      </c>
      <c r="E909" s="143"/>
      <c r="F909" s="61" t="s">
        <v>1582</v>
      </c>
      <c r="G909" s="62">
        <v>0.2</v>
      </c>
      <c r="H909" s="98">
        <v>0</v>
      </c>
      <c r="I909" s="54"/>
    </row>
    <row r="910" spans="1:9" s="38" customFormat="1" ht="19.5" customHeight="1">
      <c r="A910" s="54"/>
      <c r="D910" s="99" t="s">
        <v>1971</v>
      </c>
      <c r="E910" s="169"/>
      <c r="F910" s="170"/>
      <c r="G910" s="100">
        <v>0</v>
      </c>
      <c r="H910" s="101"/>
      <c r="I910" s="54"/>
    </row>
    <row r="911" spans="1:9" s="38" customFormat="1" ht="19.5" customHeight="1">
      <c r="A911" s="60" t="s">
        <v>479</v>
      </c>
      <c r="B911" s="61" t="s">
        <v>523</v>
      </c>
      <c r="C911" s="61" t="s">
        <v>998</v>
      </c>
      <c r="D911" s="142" t="s">
        <v>1543</v>
      </c>
      <c r="E911" s="143"/>
      <c r="F911" s="61" t="s">
        <v>1582</v>
      </c>
      <c r="G911" s="62">
        <v>0.22</v>
      </c>
      <c r="H911" s="98">
        <v>0</v>
      </c>
      <c r="I911" s="54"/>
    </row>
    <row r="912" spans="1:9" s="38" customFormat="1" ht="19.5" customHeight="1">
      <c r="A912" s="54"/>
      <c r="D912" s="99" t="s">
        <v>1973</v>
      </c>
      <c r="E912" s="169"/>
      <c r="F912" s="170"/>
      <c r="G912" s="100">
        <v>0.22</v>
      </c>
      <c r="H912" s="101"/>
      <c r="I912" s="54"/>
    </row>
    <row r="913" spans="1:9" s="38" customFormat="1" ht="19.5" customHeight="1">
      <c r="A913" s="60" t="s">
        <v>480</v>
      </c>
      <c r="B913" s="61" t="s">
        <v>523</v>
      </c>
      <c r="C913" s="61" t="s">
        <v>999</v>
      </c>
      <c r="D913" s="142" t="s">
        <v>1544</v>
      </c>
      <c r="E913" s="143"/>
      <c r="F913" s="61" t="s">
        <v>1591</v>
      </c>
      <c r="G913" s="62">
        <v>0</v>
      </c>
      <c r="H913" s="98">
        <v>0</v>
      </c>
      <c r="I913" s="54"/>
    </row>
    <row r="914" spans="1:9" s="38" customFormat="1" ht="19.5" customHeight="1">
      <c r="A914" s="97"/>
      <c r="B914" s="56" t="s">
        <v>523</v>
      </c>
      <c r="C914" s="56" t="s">
        <v>623</v>
      </c>
      <c r="D914" s="140" t="s">
        <v>1141</v>
      </c>
      <c r="E914" s="141"/>
      <c r="F914" s="56"/>
      <c r="G914" s="39"/>
      <c r="H914" s="59"/>
      <c r="I914" s="54"/>
    </row>
    <row r="915" spans="1:9" s="38" customFormat="1" ht="19.5" customHeight="1">
      <c r="A915" s="107" t="s">
        <v>481</v>
      </c>
      <c r="B915" s="61" t="s">
        <v>523</v>
      </c>
      <c r="C915" s="61" t="s">
        <v>1000</v>
      </c>
      <c r="D915" s="61" t="s">
        <v>2052</v>
      </c>
      <c r="E915" s="106"/>
      <c r="F915" s="61" t="s">
        <v>1583</v>
      </c>
      <c r="G915" s="62">
        <v>4</v>
      </c>
      <c r="H915" s="98">
        <v>0</v>
      </c>
      <c r="I915" s="54"/>
    </row>
    <row r="916" spans="1:9" s="38" customFormat="1" ht="19.5" customHeight="1">
      <c r="A916" s="54"/>
      <c r="D916" s="99" t="s">
        <v>2056</v>
      </c>
      <c r="E916" s="169"/>
      <c r="F916" s="170"/>
      <c r="G916" s="100">
        <v>0</v>
      </c>
      <c r="H916" s="101"/>
      <c r="I916" s="54"/>
    </row>
    <row r="917" spans="1:9" s="38" customFormat="1" ht="19.5" customHeight="1">
      <c r="A917" s="107" t="s">
        <v>482</v>
      </c>
      <c r="B917" s="61" t="s">
        <v>523</v>
      </c>
      <c r="C917" s="61" t="s">
        <v>1001</v>
      </c>
      <c r="D917" s="142" t="s">
        <v>2054</v>
      </c>
      <c r="E917" s="143"/>
      <c r="F917" s="61" t="s">
        <v>1583</v>
      </c>
      <c r="G917" s="62">
        <v>9</v>
      </c>
      <c r="H917" s="98">
        <v>0</v>
      </c>
      <c r="I917" s="54"/>
    </row>
    <row r="918" spans="1:9" s="38" customFormat="1" ht="19.5" customHeight="1">
      <c r="A918" s="54"/>
      <c r="D918" s="99" t="s">
        <v>2053</v>
      </c>
      <c r="E918" s="169"/>
      <c r="F918" s="170"/>
      <c r="G918" s="100">
        <v>0</v>
      </c>
      <c r="H918" s="101"/>
      <c r="I918" s="54"/>
    </row>
    <row r="919" spans="1:9" s="38" customFormat="1" ht="19.5" customHeight="1">
      <c r="A919" s="60" t="s">
        <v>483</v>
      </c>
      <c r="B919" s="61" t="s">
        <v>523</v>
      </c>
      <c r="C919" s="61" t="s">
        <v>1002</v>
      </c>
      <c r="D919" s="142" t="s">
        <v>1545</v>
      </c>
      <c r="E919" s="143"/>
      <c r="F919" s="61" t="s">
        <v>1592</v>
      </c>
      <c r="G919" s="62">
        <v>1</v>
      </c>
      <c r="H919" s="98">
        <v>0</v>
      </c>
      <c r="I919" s="54"/>
    </row>
    <row r="920" spans="1:9" s="38" customFormat="1" ht="19.5" customHeight="1">
      <c r="A920" s="54"/>
      <c r="D920" s="99" t="s">
        <v>1974</v>
      </c>
      <c r="E920" s="169"/>
      <c r="F920" s="170"/>
      <c r="G920" s="100">
        <v>0</v>
      </c>
      <c r="H920" s="101"/>
      <c r="I920" s="54"/>
    </row>
    <row r="921" spans="1:9" s="38" customFormat="1" ht="19.5" customHeight="1">
      <c r="A921" s="107" t="s">
        <v>484</v>
      </c>
      <c r="B921" s="61" t="s">
        <v>523</v>
      </c>
      <c r="C921" s="61" t="s">
        <v>1003</v>
      </c>
      <c r="D921" s="142" t="s">
        <v>1546</v>
      </c>
      <c r="E921" s="143"/>
      <c r="F921" s="61" t="s">
        <v>1584</v>
      </c>
      <c r="G921" s="62">
        <v>40</v>
      </c>
      <c r="H921" s="98">
        <v>0</v>
      </c>
      <c r="I921" s="54"/>
    </row>
    <row r="922" spans="1:9" s="38" customFormat="1" ht="19.5" customHeight="1">
      <c r="A922" s="60" t="s">
        <v>485</v>
      </c>
      <c r="B922" s="61" t="s">
        <v>523</v>
      </c>
      <c r="C922" s="61" t="s">
        <v>1004</v>
      </c>
      <c r="D922" s="142" t="s">
        <v>1547</v>
      </c>
      <c r="E922" s="143"/>
      <c r="F922" s="61" t="s">
        <v>1591</v>
      </c>
      <c r="G922" s="62">
        <v>0</v>
      </c>
      <c r="H922" s="98">
        <v>0</v>
      </c>
      <c r="I922" s="54"/>
    </row>
    <row r="923" spans="1:9" s="38" customFormat="1" ht="19.5" customHeight="1">
      <c r="A923" s="97"/>
      <c r="B923" s="56" t="s">
        <v>523</v>
      </c>
      <c r="C923" s="56" t="s">
        <v>672</v>
      </c>
      <c r="D923" s="140" t="s">
        <v>1191</v>
      </c>
      <c r="E923" s="141"/>
      <c r="F923" s="56"/>
      <c r="G923" s="39"/>
      <c r="H923" s="59"/>
      <c r="I923" s="54"/>
    </row>
    <row r="924" spans="1:9" s="38" customFormat="1" ht="19.5" customHeight="1">
      <c r="A924" s="60" t="s">
        <v>486</v>
      </c>
      <c r="B924" s="61" t="s">
        <v>523</v>
      </c>
      <c r="C924" s="61" t="s">
        <v>1005</v>
      </c>
      <c r="D924" s="142" t="s">
        <v>1548</v>
      </c>
      <c r="E924" s="143"/>
      <c r="F924" s="61" t="s">
        <v>1587</v>
      </c>
      <c r="G924" s="62">
        <v>1</v>
      </c>
      <c r="H924" s="98">
        <v>0</v>
      </c>
      <c r="I924" s="54"/>
    </row>
    <row r="925" spans="1:9" s="38" customFormat="1" ht="19.5" customHeight="1">
      <c r="A925" s="54"/>
      <c r="D925" s="99" t="s">
        <v>1975</v>
      </c>
      <c r="E925" s="169"/>
      <c r="F925" s="170"/>
      <c r="G925" s="100">
        <v>0</v>
      </c>
      <c r="H925" s="101"/>
      <c r="I925" s="54"/>
    </row>
    <row r="926" spans="1:9" s="38" customFormat="1" ht="19.5" customHeight="1">
      <c r="A926" s="60" t="s">
        <v>487</v>
      </c>
      <c r="B926" s="61" t="s">
        <v>523</v>
      </c>
      <c r="C926" s="61" t="s">
        <v>1006</v>
      </c>
      <c r="D926" s="142" t="s">
        <v>1549</v>
      </c>
      <c r="E926" s="143"/>
      <c r="F926" s="61" t="s">
        <v>1591</v>
      </c>
      <c r="G926" s="62">
        <v>0</v>
      </c>
      <c r="H926" s="98">
        <v>0</v>
      </c>
      <c r="I926" s="54"/>
    </row>
    <row r="927" spans="1:9" s="38" customFormat="1" ht="19.5" customHeight="1">
      <c r="A927" s="97"/>
      <c r="B927" s="56" t="s">
        <v>523</v>
      </c>
      <c r="C927" s="56" t="s">
        <v>948</v>
      </c>
      <c r="D927" s="140" t="s">
        <v>1490</v>
      </c>
      <c r="E927" s="141"/>
      <c r="F927" s="56"/>
      <c r="G927" s="39"/>
      <c r="H927" s="59"/>
      <c r="I927" s="54"/>
    </row>
    <row r="928" spans="1:9" s="38" customFormat="1" ht="19.5" customHeight="1">
      <c r="A928" s="60" t="s">
        <v>488</v>
      </c>
      <c r="B928" s="61" t="s">
        <v>523</v>
      </c>
      <c r="C928" s="61" t="s">
        <v>1007</v>
      </c>
      <c r="D928" s="142" t="s">
        <v>1550</v>
      </c>
      <c r="E928" s="143"/>
      <c r="F928" s="61" t="s">
        <v>1584</v>
      </c>
      <c r="G928" s="62">
        <v>1.52</v>
      </c>
      <c r="H928" s="98">
        <v>0</v>
      </c>
      <c r="I928" s="54"/>
    </row>
    <row r="929" spans="1:9" s="38" customFormat="1" ht="19.5" customHeight="1">
      <c r="A929" s="54"/>
      <c r="D929" s="99" t="s">
        <v>1976</v>
      </c>
      <c r="E929" s="169"/>
      <c r="F929" s="170"/>
      <c r="G929" s="100">
        <v>0</v>
      </c>
      <c r="H929" s="101"/>
      <c r="I929" s="54"/>
    </row>
    <row r="930" spans="1:9" s="38" customFormat="1" ht="19.5" customHeight="1">
      <c r="A930" s="60" t="s">
        <v>489</v>
      </c>
      <c r="B930" s="61" t="s">
        <v>523</v>
      </c>
      <c r="C930" s="61" t="s">
        <v>1008</v>
      </c>
      <c r="D930" s="142" t="s">
        <v>1551</v>
      </c>
      <c r="E930" s="143"/>
      <c r="F930" s="61" t="s">
        <v>1584</v>
      </c>
      <c r="G930" s="62">
        <v>0.7</v>
      </c>
      <c r="H930" s="98">
        <v>0</v>
      </c>
      <c r="I930" s="54"/>
    </row>
    <row r="931" spans="1:9" s="38" customFormat="1" ht="19.5" customHeight="1">
      <c r="A931" s="54"/>
      <c r="D931" s="99" t="s">
        <v>1977</v>
      </c>
      <c r="E931" s="169"/>
      <c r="F931" s="170"/>
      <c r="G931" s="100">
        <v>0</v>
      </c>
      <c r="H931" s="101"/>
      <c r="I931" s="54"/>
    </row>
    <row r="932" spans="1:9" s="38" customFormat="1" ht="19.5" customHeight="1">
      <c r="A932" s="60" t="s">
        <v>490</v>
      </c>
      <c r="B932" s="61" t="s">
        <v>523</v>
      </c>
      <c r="C932" s="61" t="s">
        <v>953</v>
      </c>
      <c r="D932" s="142" t="s">
        <v>1495</v>
      </c>
      <c r="E932" s="143"/>
      <c r="F932" s="61" t="s">
        <v>1591</v>
      </c>
      <c r="G932" s="62">
        <v>0</v>
      </c>
      <c r="H932" s="98">
        <v>0</v>
      </c>
      <c r="I932" s="54"/>
    </row>
    <row r="933" spans="1:9" s="38" customFormat="1" ht="19.5" customHeight="1">
      <c r="A933" s="97"/>
      <c r="B933" s="56" t="s">
        <v>523</v>
      </c>
      <c r="C933" s="56" t="s">
        <v>693</v>
      </c>
      <c r="D933" s="140" t="s">
        <v>1212</v>
      </c>
      <c r="E933" s="141"/>
      <c r="F933" s="56"/>
      <c r="G933" s="39"/>
      <c r="H933" s="59"/>
      <c r="I933" s="54"/>
    </row>
    <row r="934" spans="1:9" s="38" customFormat="1" ht="19.5" customHeight="1">
      <c r="A934" s="60" t="s">
        <v>491</v>
      </c>
      <c r="B934" s="61" t="s">
        <v>523</v>
      </c>
      <c r="C934" s="61" t="s">
        <v>1009</v>
      </c>
      <c r="D934" s="142" t="s">
        <v>1552</v>
      </c>
      <c r="E934" s="143"/>
      <c r="F934" s="61" t="s">
        <v>1587</v>
      </c>
      <c r="G934" s="62">
        <v>1</v>
      </c>
      <c r="H934" s="98">
        <v>0</v>
      </c>
      <c r="I934" s="54"/>
    </row>
    <row r="935" spans="1:9" s="38" customFormat="1" ht="19.5" customHeight="1">
      <c r="A935" s="54"/>
      <c r="D935" s="99" t="s">
        <v>1978</v>
      </c>
      <c r="E935" s="169"/>
      <c r="F935" s="170"/>
      <c r="G935" s="100">
        <v>0</v>
      </c>
      <c r="H935" s="101"/>
      <c r="I935" s="54"/>
    </row>
    <row r="936" spans="1:9" s="38" customFormat="1" ht="19.5" customHeight="1">
      <c r="A936" s="60" t="s">
        <v>492</v>
      </c>
      <c r="B936" s="61" t="s">
        <v>523</v>
      </c>
      <c r="C936" s="61" t="s">
        <v>1010</v>
      </c>
      <c r="D936" s="142" t="s">
        <v>1553</v>
      </c>
      <c r="E936" s="143"/>
      <c r="F936" s="61" t="s">
        <v>1591</v>
      </c>
      <c r="G936" s="62">
        <v>0</v>
      </c>
      <c r="H936" s="98">
        <v>0</v>
      </c>
      <c r="I936" s="54"/>
    </row>
    <row r="937" spans="1:9" s="38" customFormat="1" ht="19.5" customHeight="1">
      <c r="A937" s="97"/>
      <c r="B937" s="56" t="s">
        <v>523</v>
      </c>
      <c r="C937" s="56" t="s">
        <v>706</v>
      </c>
      <c r="D937" s="140" t="s">
        <v>1225</v>
      </c>
      <c r="E937" s="141"/>
      <c r="F937" s="56"/>
      <c r="G937" s="39"/>
      <c r="H937" s="59"/>
      <c r="I937" s="54"/>
    </row>
    <row r="938" spans="1:9" s="38" customFormat="1" ht="19.5" customHeight="1">
      <c r="A938" s="60" t="s">
        <v>493</v>
      </c>
      <c r="B938" s="61" t="s">
        <v>523</v>
      </c>
      <c r="C938" s="61" t="s">
        <v>1011</v>
      </c>
      <c r="D938" s="142" t="s">
        <v>1554</v>
      </c>
      <c r="E938" s="143"/>
      <c r="F938" s="61" t="s">
        <v>1583</v>
      </c>
      <c r="G938" s="62">
        <v>1</v>
      </c>
      <c r="H938" s="98">
        <v>0</v>
      </c>
      <c r="I938" s="54"/>
    </row>
    <row r="939" spans="1:9" s="38" customFormat="1" ht="19.5" customHeight="1">
      <c r="A939" s="60" t="s">
        <v>494</v>
      </c>
      <c r="B939" s="61" t="s">
        <v>523</v>
      </c>
      <c r="C939" s="61" t="s">
        <v>1012</v>
      </c>
      <c r="D939" s="142" t="s">
        <v>1555</v>
      </c>
      <c r="E939" s="143"/>
      <c r="F939" s="61" t="s">
        <v>1583</v>
      </c>
      <c r="G939" s="62">
        <v>1</v>
      </c>
      <c r="H939" s="98">
        <v>0</v>
      </c>
      <c r="I939" s="54"/>
    </row>
    <row r="940" spans="1:9" s="38" customFormat="1" ht="19.5" customHeight="1">
      <c r="A940" s="60" t="s">
        <v>495</v>
      </c>
      <c r="B940" s="61" t="s">
        <v>523</v>
      </c>
      <c r="C940" s="61" t="s">
        <v>1013</v>
      </c>
      <c r="D940" s="142" t="s">
        <v>1556</v>
      </c>
      <c r="E940" s="143"/>
      <c r="F940" s="61" t="s">
        <v>1583</v>
      </c>
      <c r="G940" s="62">
        <v>1</v>
      </c>
      <c r="H940" s="98">
        <v>0</v>
      </c>
      <c r="I940" s="54"/>
    </row>
    <row r="941" spans="1:9" s="38" customFormat="1" ht="19.5" customHeight="1">
      <c r="A941" s="60" t="s">
        <v>496</v>
      </c>
      <c r="B941" s="61" t="s">
        <v>523</v>
      </c>
      <c r="C941" s="61" t="s">
        <v>965</v>
      </c>
      <c r="D941" s="142" t="s">
        <v>1507</v>
      </c>
      <c r="E941" s="143"/>
      <c r="F941" s="61" t="s">
        <v>1591</v>
      </c>
      <c r="G941" s="62">
        <v>0</v>
      </c>
      <c r="H941" s="98">
        <v>0</v>
      </c>
      <c r="I941" s="54"/>
    </row>
    <row r="942" spans="1:9" s="38" customFormat="1" ht="19.5" customHeight="1">
      <c r="A942" s="97"/>
      <c r="B942" s="56" t="s">
        <v>523</v>
      </c>
      <c r="C942" s="56" t="s">
        <v>724</v>
      </c>
      <c r="D942" s="140" t="s">
        <v>1243</v>
      </c>
      <c r="E942" s="141"/>
      <c r="F942" s="56"/>
      <c r="G942" s="39"/>
      <c r="H942" s="59"/>
      <c r="I942" s="54"/>
    </row>
    <row r="943" spans="1:9" s="38" customFormat="1" ht="19.5" customHeight="1">
      <c r="A943" s="60" t="s">
        <v>497</v>
      </c>
      <c r="B943" s="61" t="s">
        <v>523</v>
      </c>
      <c r="C943" s="61" t="s">
        <v>1014</v>
      </c>
      <c r="D943" s="142" t="s">
        <v>1557</v>
      </c>
      <c r="E943" s="143"/>
      <c r="F943" s="61" t="s">
        <v>1587</v>
      </c>
      <c r="G943" s="62">
        <v>1</v>
      </c>
      <c r="H943" s="98">
        <v>0</v>
      </c>
      <c r="I943" s="54"/>
    </row>
    <row r="944" spans="1:9" s="38" customFormat="1" ht="19.5" customHeight="1">
      <c r="A944" s="54"/>
      <c r="D944" s="99" t="s">
        <v>1975</v>
      </c>
      <c r="E944" s="169"/>
      <c r="F944" s="170"/>
      <c r="G944" s="100">
        <v>0</v>
      </c>
      <c r="H944" s="101"/>
      <c r="I944" s="54"/>
    </row>
    <row r="945" spans="1:9" s="38" customFormat="1" ht="19.5" customHeight="1">
      <c r="A945" s="60" t="s">
        <v>498</v>
      </c>
      <c r="B945" s="61" t="s">
        <v>523</v>
      </c>
      <c r="C945" s="61" t="s">
        <v>1015</v>
      </c>
      <c r="D945" s="142" t="s">
        <v>1558</v>
      </c>
      <c r="E945" s="143"/>
      <c r="F945" s="61" t="s">
        <v>1584</v>
      </c>
      <c r="G945" s="62">
        <v>2.7</v>
      </c>
      <c r="H945" s="98">
        <v>0</v>
      </c>
      <c r="I945" s="54"/>
    </row>
    <row r="946" spans="1:9" s="38" customFormat="1" ht="19.5" customHeight="1">
      <c r="A946" s="60" t="s">
        <v>499</v>
      </c>
      <c r="B946" s="61" t="s">
        <v>523</v>
      </c>
      <c r="C946" s="61" t="s">
        <v>1016</v>
      </c>
      <c r="D946" s="142" t="s">
        <v>1559</v>
      </c>
      <c r="E946" s="143"/>
      <c r="F946" s="61" t="s">
        <v>1584</v>
      </c>
      <c r="G946" s="62">
        <v>0.8</v>
      </c>
      <c r="H946" s="98">
        <v>0</v>
      </c>
      <c r="I946" s="54"/>
    </row>
    <row r="947" spans="1:9" s="38" customFormat="1" ht="19.5" customHeight="1">
      <c r="A947" s="54"/>
      <c r="D947" s="99" t="s">
        <v>1959</v>
      </c>
      <c r="E947" s="169"/>
      <c r="F947" s="170"/>
      <c r="G947" s="100">
        <v>0</v>
      </c>
      <c r="H947" s="101"/>
      <c r="I947" s="54"/>
    </row>
    <row r="948" spans="1:9" s="38" customFormat="1" ht="19.5" customHeight="1">
      <c r="A948" s="60" t="s">
        <v>500</v>
      </c>
      <c r="B948" s="61" t="s">
        <v>523</v>
      </c>
      <c r="C948" s="61" t="s">
        <v>1017</v>
      </c>
      <c r="D948" s="142" t="s">
        <v>1560</v>
      </c>
      <c r="E948" s="143"/>
      <c r="F948" s="61" t="s">
        <v>1583</v>
      </c>
      <c r="G948" s="62">
        <v>0.88</v>
      </c>
      <c r="H948" s="98">
        <v>0</v>
      </c>
      <c r="I948" s="54"/>
    </row>
    <row r="949" spans="1:9" s="38" customFormat="1" ht="19.5" customHeight="1">
      <c r="A949" s="54"/>
      <c r="D949" s="99" t="s">
        <v>1979</v>
      </c>
      <c r="E949" s="169"/>
      <c r="F949" s="170"/>
      <c r="G949" s="100">
        <v>0.88</v>
      </c>
      <c r="H949" s="101"/>
      <c r="I949" s="54"/>
    </row>
    <row r="950" spans="1:9" s="38" customFormat="1" ht="19.5" customHeight="1">
      <c r="A950" s="60" t="s">
        <v>501</v>
      </c>
      <c r="B950" s="61" t="s">
        <v>523</v>
      </c>
      <c r="C950" s="61" t="s">
        <v>1018</v>
      </c>
      <c r="D950" s="142" t="s">
        <v>1561</v>
      </c>
      <c r="E950" s="143"/>
      <c r="F950" s="61" t="s">
        <v>1582</v>
      </c>
      <c r="G950" s="62">
        <v>5</v>
      </c>
      <c r="H950" s="98">
        <v>0</v>
      </c>
      <c r="I950" s="54"/>
    </row>
    <row r="951" spans="1:9" s="38" customFormat="1" ht="19.5" customHeight="1">
      <c r="A951" s="54"/>
      <c r="D951" s="99" t="s">
        <v>1970</v>
      </c>
      <c r="E951" s="169"/>
      <c r="F951" s="170"/>
      <c r="G951" s="100">
        <v>0</v>
      </c>
      <c r="H951" s="101"/>
      <c r="I951" s="54"/>
    </row>
    <row r="952" spans="1:9" s="38" customFormat="1" ht="19.5" customHeight="1">
      <c r="A952" s="60" t="s">
        <v>502</v>
      </c>
      <c r="B952" s="61" t="s">
        <v>523</v>
      </c>
      <c r="C952" s="61" t="s">
        <v>1019</v>
      </c>
      <c r="D952" s="142" t="s">
        <v>1562</v>
      </c>
      <c r="E952" s="143"/>
      <c r="F952" s="61" t="s">
        <v>1582</v>
      </c>
      <c r="G952" s="62">
        <v>5.5</v>
      </c>
      <c r="H952" s="98">
        <v>0</v>
      </c>
      <c r="I952" s="54"/>
    </row>
    <row r="953" spans="1:9" s="38" customFormat="1" ht="19.5" customHeight="1">
      <c r="A953" s="54"/>
      <c r="D953" s="99" t="s">
        <v>1980</v>
      </c>
      <c r="E953" s="169"/>
      <c r="F953" s="170"/>
      <c r="G953" s="100">
        <v>5.5</v>
      </c>
      <c r="H953" s="101"/>
      <c r="I953" s="54"/>
    </row>
    <row r="954" spans="1:9" s="38" customFormat="1" ht="19.5" customHeight="1">
      <c r="A954" s="60" t="s">
        <v>503</v>
      </c>
      <c r="B954" s="61" t="s">
        <v>523</v>
      </c>
      <c r="C954" s="61" t="s">
        <v>1020</v>
      </c>
      <c r="D954" s="142" t="s">
        <v>1563</v>
      </c>
      <c r="E954" s="143"/>
      <c r="F954" s="61" t="s">
        <v>1582</v>
      </c>
      <c r="G954" s="62">
        <v>5</v>
      </c>
      <c r="H954" s="98">
        <v>0</v>
      </c>
      <c r="I954" s="54"/>
    </row>
    <row r="955" spans="1:9" s="38" customFormat="1" ht="19.5" customHeight="1">
      <c r="A955" s="60" t="s">
        <v>504</v>
      </c>
      <c r="B955" s="61" t="s">
        <v>523</v>
      </c>
      <c r="C955" s="61" t="s">
        <v>1021</v>
      </c>
      <c r="D955" s="142" t="s">
        <v>1564</v>
      </c>
      <c r="E955" s="143"/>
      <c r="F955" s="61" t="s">
        <v>1582</v>
      </c>
      <c r="G955" s="62">
        <v>5</v>
      </c>
      <c r="H955" s="98">
        <v>0</v>
      </c>
      <c r="I955" s="54"/>
    </row>
    <row r="956" spans="1:9" s="38" customFormat="1" ht="19.5" customHeight="1">
      <c r="A956" s="60" t="s">
        <v>505</v>
      </c>
      <c r="B956" s="61" t="s">
        <v>523</v>
      </c>
      <c r="C956" s="61" t="s">
        <v>1022</v>
      </c>
      <c r="D956" s="142" t="s">
        <v>1565</v>
      </c>
      <c r="E956" s="143"/>
      <c r="F956" s="61" t="s">
        <v>1582</v>
      </c>
      <c r="G956" s="62">
        <v>5</v>
      </c>
      <c r="H956" s="98">
        <v>0</v>
      </c>
      <c r="I956" s="54"/>
    </row>
    <row r="957" spans="1:9" s="38" customFormat="1" ht="19.5" customHeight="1">
      <c r="A957" s="60" t="s">
        <v>506</v>
      </c>
      <c r="B957" s="61" t="s">
        <v>523</v>
      </c>
      <c r="C957" s="61" t="s">
        <v>1023</v>
      </c>
      <c r="D957" s="142" t="s">
        <v>1566</v>
      </c>
      <c r="E957" s="143"/>
      <c r="F957" s="61" t="s">
        <v>1591</v>
      </c>
      <c r="G957" s="62">
        <v>0</v>
      </c>
      <c r="H957" s="98">
        <v>0</v>
      </c>
      <c r="I957" s="54"/>
    </row>
    <row r="958" spans="1:9" s="38" customFormat="1" ht="19.5" customHeight="1">
      <c r="A958" s="97"/>
      <c r="B958" s="56" t="s">
        <v>523</v>
      </c>
      <c r="C958" s="56" t="s">
        <v>752</v>
      </c>
      <c r="D958" s="140" t="s">
        <v>1271</v>
      </c>
      <c r="E958" s="141"/>
      <c r="F958" s="56"/>
      <c r="G958" s="39"/>
      <c r="H958" s="59"/>
      <c r="I958" s="54"/>
    </row>
    <row r="959" spans="1:9" s="38" customFormat="1" ht="19.5" customHeight="1">
      <c r="A959" s="60" t="s">
        <v>507</v>
      </c>
      <c r="B959" s="61" t="s">
        <v>523</v>
      </c>
      <c r="C959" s="61" t="s">
        <v>1024</v>
      </c>
      <c r="D959" s="142" t="s">
        <v>1567</v>
      </c>
      <c r="E959" s="143"/>
      <c r="F959" s="61" t="s">
        <v>1582</v>
      </c>
      <c r="G959" s="62">
        <v>4.8</v>
      </c>
      <c r="H959" s="98">
        <v>0</v>
      </c>
      <c r="I959" s="54"/>
    </row>
    <row r="960" spans="1:9" s="38" customFormat="1" ht="19.5" customHeight="1">
      <c r="A960" s="54"/>
      <c r="D960" s="99" t="s">
        <v>1981</v>
      </c>
      <c r="E960" s="169"/>
      <c r="F960" s="170"/>
      <c r="G960" s="100">
        <v>0</v>
      </c>
      <c r="H960" s="101"/>
      <c r="I960" s="54"/>
    </row>
    <row r="961" spans="1:9" s="38" customFormat="1" ht="19.5" customHeight="1">
      <c r="A961" s="60" t="s">
        <v>508</v>
      </c>
      <c r="B961" s="61" t="s">
        <v>523</v>
      </c>
      <c r="C961" s="61" t="s">
        <v>1025</v>
      </c>
      <c r="D961" s="142" t="s">
        <v>1568</v>
      </c>
      <c r="E961" s="143"/>
      <c r="F961" s="61" t="s">
        <v>1582</v>
      </c>
      <c r="G961" s="62">
        <v>5.28</v>
      </c>
      <c r="H961" s="98">
        <v>0</v>
      </c>
      <c r="I961" s="54"/>
    </row>
    <row r="962" spans="1:9" s="38" customFormat="1" ht="19.5" customHeight="1">
      <c r="A962" s="54"/>
      <c r="D962" s="99" t="s">
        <v>1982</v>
      </c>
      <c r="E962" s="169"/>
      <c r="F962" s="170"/>
      <c r="G962" s="100">
        <v>5.28</v>
      </c>
      <c r="H962" s="101"/>
      <c r="I962" s="54"/>
    </row>
    <row r="963" spans="1:9" s="38" customFormat="1" ht="19.5" customHeight="1">
      <c r="A963" s="60" t="s">
        <v>509</v>
      </c>
      <c r="B963" s="61" t="s">
        <v>523</v>
      </c>
      <c r="C963" s="61" t="s">
        <v>755</v>
      </c>
      <c r="D963" s="142" t="s">
        <v>1274</v>
      </c>
      <c r="E963" s="143"/>
      <c r="F963" s="61" t="s">
        <v>1582</v>
      </c>
      <c r="G963" s="62">
        <v>4.8</v>
      </c>
      <c r="H963" s="98">
        <v>0</v>
      </c>
      <c r="I963" s="54"/>
    </row>
    <row r="964" spans="1:9" s="38" customFormat="1" ht="19.5" customHeight="1">
      <c r="A964" s="60" t="s">
        <v>510</v>
      </c>
      <c r="B964" s="61" t="s">
        <v>523</v>
      </c>
      <c r="C964" s="61" t="s">
        <v>1026</v>
      </c>
      <c r="D964" s="142" t="s">
        <v>1569</v>
      </c>
      <c r="E964" s="143"/>
      <c r="F964" s="61" t="s">
        <v>1582</v>
      </c>
      <c r="G964" s="62">
        <v>4.8</v>
      </c>
      <c r="H964" s="98">
        <v>0</v>
      </c>
      <c r="I964" s="54"/>
    </row>
    <row r="965" spans="1:9" s="38" customFormat="1" ht="19.5" customHeight="1">
      <c r="A965" s="60" t="s">
        <v>511</v>
      </c>
      <c r="B965" s="61" t="s">
        <v>523</v>
      </c>
      <c r="C965" s="61" t="s">
        <v>1027</v>
      </c>
      <c r="D965" s="142" t="s">
        <v>1570</v>
      </c>
      <c r="E965" s="143"/>
      <c r="F965" s="61" t="s">
        <v>1582</v>
      </c>
      <c r="G965" s="62">
        <v>4.8</v>
      </c>
      <c r="H965" s="98">
        <v>0</v>
      </c>
      <c r="I965" s="54"/>
    </row>
    <row r="966" spans="1:9" s="38" customFormat="1" ht="19.5" customHeight="1">
      <c r="A966" s="60" t="s">
        <v>512</v>
      </c>
      <c r="B966" s="61" t="s">
        <v>523</v>
      </c>
      <c r="C966" s="61" t="s">
        <v>1028</v>
      </c>
      <c r="D966" s="142" t="s">
        <v>1571</v>
      </c>
      <c r="E966" s="143"/>
      <c r="F966" s="61" t="s">
        <v>1591</v>
      </c>
      <c r="G966" s="62">
        <v>0</v>
      </c>
      <c r="H966" s="98">
        <v>0</v>
      </c>
      <c r="I966" s="54"/>
    </row>
    <row r="967" spans="1:9" s="38" customFormat="1" ht="19.5" customHeight="1">
      <c r="A967" s="97"/>
      <c r="B967" s="56" t="s">
        <v>523</v>
      </c>
      <c r="C967" s="56" t="s">
        <v>761</v>
      </c>
      <c r="D967" s="140" t="s">
        <v>1280</v>
      </c>
      <c r="E967" s="141"/>
      <c r="F967" s="56"/>
      <c r="G967" s="39"/>
      <c r="H967" s="59"/>
      <c r="I967" s="54"/>
    </row>
    <row r="968" spans="1:9" s="38" customFormat="1" ht="19.5" customHeight="1">
      <c r="A968" s="60" t="s">
        <v>513</v>
      </c>
      <c r="B968" s="61" t="s">
        <v>523</v>
      </c>
      <c r="C968" s="61" t="s">
        <v>1029</v>
      </c>
      <c r="D968" s="142" t="s">
        <v>1572</v>
      </c>
      <c r="E968" s="143"/>
      <c r="F968" s="61" t="s">
        <v>1582</v>
      </c>
      <c r="G968" s="62">
        <v>1.3</v>
      </c>
      <c r="H968" s="98">
        <v>0</v>
      </c>
      <c r="I968" s="54"/>
    </row>
    <row r="969" spans="1:9" s="38" customFormat="1" ht="19.5" customHeight="1">
      <c r="A969" s="54"/>
      <c r="D969" s="99" t="s">
        <v>1983</v>
      </c>
      <c r="E969" s="169"/>
      <c r="F969" s="170"/>
      <c r="G969" s="100">
        <v>0</v>
      </c>
      <c r="H969" s="101"/>
      <c r="I969" s="54"/>
    </row>
    <row r="970" spans="1:9" s="38" customFormat="1" ht="19.5" customHeight="1">
      <c r="A970" s="60" t="s">
        <v>514</v>
      </c>
      <c r="B970" s="61" t="s">
        <v>523</v>
      </c>
      <c r="C970" s="61" t="s">
        <v>1030</v>
      </c>
      <c r="D970" s="142" t="s">
        <v>1573</v>
      </c>
      <c r="E970" s="143"/>
      <c r="F970" s="61" t="s">
        <v>1582</v>
      </c>
      <c r="G970" s="62">
        <v>1.6</v>
      </c>
      <c r="H970" s="98">
        <v>0</v>
      </c>
      <c r="I970" s="54"/>
    </row>
    <row r="971" spans="1:9" s="38" customFormat="1" ht="19.5" customHeight="1">
      <c r="A971" s="54"/>
      <c r="D971" s="99" t="s">
        <v>1984</v>
      </c>
      <c r="E971" s="169"/>
      <c r="F971" s="170"/>
      <c r="G971" s="100">
        <v>0</v>
      </c>
      <c r="H971" s="101"/>
      <c r="I971" s="54"/>
    </row>
    <row r="972" spans="1:9" s="38" customFormat="1" ht="19.5" customHeight="1">
      <c r="A972" s="60" t="s">
        <v>515</v>
      </c>
      <c r="B972" s="61" t="s">
        <v>523</v>
      </c>
      <c r="C972" s="61" t="s">
        <v>1031</v>
      </c>
      <c r="D972" s="142" t="s">
        <v>1574</v>
      </c>
      <c r="E972" s="143"/>
      <c r="F972" s="61" t="s">
        <v>1582</v>
      </c>
      <c r="G972" s="62">
        <v>1.6</v>
      </c>
      <c r="H972" s="98">
        <v>0</v>
      </c>
      <c r="I972" s="54"/>
    </row>
    <row r="973" spans="1:9" s="38" customFormat="1" ht="19.5" customHeight="1">
      <c r="A973" s="54"/>
      <c r="D973" s="99" t="s">
        <v>1984</v>
      </c>
      <c r="E973" s="169"/>
      <c r="F973" s="170"/>
      <c r="G973" s="100">
        <v>0</v>
      </c>
      <c r="H973" s="101"/>
      <c r="I973" s="54"/>
    </row>
    <row r="974" spans="1:9" s="38" customFormat="1" ht="19.5" customHeight="1">
      <c r="A974" s="97"/>
      <c r="B974" s="56" t="s">
        <v>523</v>
      </c>
      <c r="C974" s="56" t="s">
        <v>764</v>
      </c>
      <c r="D974" s="140" t="s">
        <v>1283</v>
      </c>
      <c r="E974" s="141"/>
      <c r="F974" s="56"/>
      <c r="G974" s="39"/>
      <c r="H974" s="59"/>
      <c r="I974" s="54"/>
    </row>
    <row r="975" spans="1:9" s="38" customFormat="1" ht="19.5" customHeight="1">
      <c r="A975" s="81" t="s">
        <v>516</v>
      </c>
      <c r="B975" s="82" t="s">
        <v>523</v>
      </c>
      <c r="C975" s="82" t="s">
        <v>1032</v>
      </c>
      <c r="D975" s="149" t="s">
        <v>1575</v>
      </c>
      <c r="E975" s="150"/>
      <c r="F975" s="82" t="s">
        <v>1582</v>
      </c>
      <c r="G975" s="83">
        <v>21.236</v>
      </c>
      <c r="H975" s="105">
        <v>0</v>
      </c>
      <c r="I975" s="54"/>
    </row>
    <row r="976" spans="1:8" s="38" customFormat="1" ht="19.5" customHeight="1">
      <c r="A976" s="85"/>
      <c r="B976" s="85"/>
      <c r="C976" s="85"/>
      <c r="D976" s="85"/>
      <c r="E976" s="85"/>
      <c r="F976" s="85"/>
      <c r="G976" s="85"/>
      <c r="H976" s="85"/>
    </row>
    <row r="977" s="38" customFormat="1" ht="19.5" customHeight="1">
      <c r="A977" s="87" t="s">
        <v>517</v>
      </c>
    </row>
    <row r="978" spans="1:7" s="38" customFormat="1" ht="19.5" customHeight="1">
      <c r="A978" s="171"/>
      <c r="B978" s="153"/>
      <c r="C978" s="153"/>
      <c r="D978" s="153"/>
      <c r="E978" s="153"/>
      <c r="F978" s="153"/>
      <c r="G978" s="153"/>
    </row>
  </sheetData>
  <sheetProtection/>
  <mergeCells count="983">
    <mergeCell ref="D974:E974"/>
    <mergeCell ref="D975:E975"/>
    <mergeCell ref="D965:E965"/>
    <mergeCell ref="D966:E966"/>
    <mergeCell ref="D967:E967"/>
    <mergeCell ref="D968:E968"/>
    <mergeCell ref="E969:F969"/>
    <mergeCell ref="A978:G978"/>
    <mergeCell ref="D970:E970"/>
    <mergeCell ref="E971:F971"/>
    <mergeCell ref="D972:E972"/>
    <mergeCell ref="E973:F973"/>
    <mergeCell ref="D959:E959"/>
    <mergeCell ref="E960:F960"/>
    <mergeCell ref="D961:E961"/>
    <mergeCell ref="E962:F962"/>
    <mergeCell ref="D963:E963"/>
    <mergeCell ref="D964:E964"/>
    <mergeCell ref="E953:F953"/>
    <mergeCell ref="D954:E954"/>
    <mergeCell ref="D955:E955"/>
    <mergeCell ref="D956:E956"/>
    <mergeCell ref="D957:E957"/>
    <mergeCell ref="D958:E958"/>
    <mergeCell ref="E947:F947"/>
    <mergeCell ref="D948:E948"/>
    <mergeCell ref="E949:F949"/>
    <mergeCell ref="D950:E950"/>
    <mergeCell ref="E951:F951"/>
    <mergeCell ref="D952:E952"/>
    <mergeCell ref="D941:E941"/>
    <mergeCell ref="D942:E942"/>
    <mergeCell ref="D943:E943"/>
    <mergeCell ref="E944:F944"/>
    <mergeCell ref="D945:E945"/>
    <mergeCell ref="D946:E946"/>
    <mergeCell ref="E935:F935"/>
    <mergeCell ref="D936:E936"/>
    <mergeCell ref="D937:E937"/>
    <mergeCell ref="D938:E938"/>
    <mergeCell ref="D939:E939"/>
    <mergeCell ref="D940:E940"/>
    <mergeCell ref="E929:F929"/>
    <mergeCell ref="D930:E930"/>
    <mergeCell ref="E931:F931"/>
    <mergeCell ref="D932:E932"/>
    <mergeCell ref="D933:E933"/>
    <mergeCell ref="D934:E934"/>
    <mergeCell ref="D923:E923"/>
    <mergeCell ref="D924:E924"/>
    <mergeCell ref="E925:F925"/>
    <mergeCell ref="D926:E926"/>
    <mergeCell ref="D927:E927"/>
    <mergeCell ref="D928:E928"/>
    <mergeCell ref="D917:E917"/>
    <mergeCell ref="E918:F918"/>
    <mergeCell ref="D919:E919"/>
    <mergeCell ref="E920:F920"/>
    <mergeCell ref="D921:E921"/>
    <mergeCell ref="D922:E922"/>
    <mergeCell ref="E910:F910"/>
    <mergeCell ref="D911:E911"/>
    <mergeCell ref="E912:F912"/>
    <mergeCell ref="D913:E913"/>
    <mergeCell ref="D914:E914"/>
    <mergeCell ref="E916:F916"/>
    <mergeCell ref="D904:E904"/>
    <mergeCell ref="D905:E905"/>
    <mergeCell ref="E906:F906"/>
    <mergeCell ref="D907:E907"/>
    <mergeCell ref="E908:F908"/>
    <mergeCell ref="D909:E909"/>
    <mergeCell ref="E898:F898"/>
    <mergeCell ref="D899:E899"/>
    <mergeCell ref="D900:E900"/>
    <mergeCell ref="D901:E901"/>
    <mergeCell ref="E902:F902"/>
    <mergeCell ref="D903:E903"/>
    <mergeCell ref="D892:E892"/>
    <mergeCell ref="E893:F893"/>
    <mergeCell ref="D894:E894"/>
    <mergeCell ref="D895:E895"/>
    <mergeCell ref="D896:E896"/>
    <mergeCell ref="D897:E897"/>
    <mergeCell ref="E886:F886"/>
    <mergeCell ref="D887:E887"/>
    <mergeCell ref="E888:F888"/>
    <mergeCell ref="D889:E889"/>
    <mergeCell ref="D890:E890"/>
    <mergeCell ref="E891:F891"/>
    <mergeCell ref="E880:F880"/>
    <mergeCell ref="D881:E881"/>
    <mergeCell ref="E882:F882"/>
    <mergeCell ref="D883:E883"/>
    <mergeCell ref="E884:F884"/>
    <mergeCell ref="D885:E885"/>
    <mergeCell ref="D874:E874"/>
    <mergeCell ref="E875:F875"/>
    <mergeCell ref="D876:E876"/>
    <mergeCell ref="D877:E877"/>
    <mergeCell ref="E878:F878"/>
    <mergeCell ref="D879:E879"/>
    <mergeCell ref="E868:F868"/>
    <mergeCell ref="D869:E869"/>
    <mergeCell ref="D870:E870"/>
    <mergeCell ref="D871:E871"/>
    <mergeCell ref="E872:F872"/>
    <mergeCell ref="D873:E873"/>
    <mergeCell ref="D862:E862"/>
    <mergeCell ref="E863:F863"/>
    <mergeCell ref="D864:E864"/>
    <mergeCell ref="D865:E865"/>
    <mergeCell ref="E866:F866"/>
    <mergeCell ref="D867:E867"/>
    <mergeCell ref="E856:F856"/>
    <mergeCell ref="D857:E857"/>
    <mergeCell ref="E858:F858"/>
    <mergeCell ref="D859:E859"/>
    <mergeCell ref="E860:F860"/>
    <mergeCell ref="D861:E861"/>
    <mergeCell ref="D850:E850"/>
    <mergeCell ref="E851:F851"/>
    <mergeCell ref="D852:E852"/>
    <mergeCell ref="D853:E853"/>
    <mergeCell ref="E854:F854"/>
    <mergeCell ref="D855:E855"/>
    <mergeCell ref="D844:E844"/>
    <mergeCell ref="E845:F845"/>
    <mergeCell ref="D846:E846"/>
    <mergeCell ref="D847:E847"/>
    <mergeCell ref="E848:F848"/>
    <mergeCell ref="D849:E849"/>
    <mergeCell ref="E838:F838"/>
    <mergeCell ref="D839:E839"/>
    <mergeCell ref="D840:E840"/>
    <mergeCell ref="D841:E841"/>
    <mergeCell ref="D842:E842"/>
    <mergeCell ref="D843:E843"/>
    <mergeCell ref="D832:E832"/>
    <mergeCell ref="D833:E833"/>
    <mergeCell ref="D834:E834"/>
    <mergeCell ref="E835:F835"/>
    <mergeCell ref="D836:E836"/>
    <mergeCell ref="D837:E837"/>
    <mergeCell ref="D826:E826"/>
    <mergeCell ref="D827:E827"/>
    <mergeCell ref="E828:F828"/>
    <mergeCell ref="D829:E829"/>
    <mergeCell ref="D830:E830"/>
    <mergeCell ref="D831:E831"/>
    <mergeCell ref="D820:E820"/>
    <mergeCell ref="E821:F821"/>
    <mergeCell ref="D822:E822"/>
    <mergeCell ref="E823:F823"/>
    <mergeCell ref="D824:E824"/>
    <mergeCell ref="E825:F825"/>
    <mergeCell ref="D814:E814"/>
    <mergeCell ref="D815:E815"/>
    <mergeCell ref="D816:E816"/>
    <mergeCell ref="E817:F817"/>
    <mergeCell ref="D818:E818"/>
    <mergeCell ref="E819:F819"/>
    <mergeCell ref="E808:F808"/>
    <mergeCell ref="D809:E809"/>
    <mergeCell ref="D810:E810"/>
    <mergeCell ref="D811:E811"/>
    <mergeCell ref="E812:F812"/>
    <mergeCell ref="D813:E813"/>
    <mergeCell ref="D802:E802"/>
    <mergeCell ref="D803:E803"/>
    <mergeCell ref="D804:E804"/>
    <mergeCell ref="D805:E805"/>
    <mergeCell ref="E806:F806"/>
    <mergeCell ref="D807:E807"/>
    <mergeCell ref="D796:E796"/>
    <mergeCell ref="D797:E797"/>
    <mergeCell ref="E798:F798"/>
    <mergeCell ref="D799:E799"/>
    <mergeCell ref="E800:F800"/>
    <mergeCell ref="D801:E801"/>
    <mergeCell ref="E790:F790"/>
    <mergeCell ref="D791:E791"/>
    <mergeCell ref="E792:F792"/>
    <mergeCell ref="D793:E793"/>
    <mergeCell ref="E794:F794"/>
    <mergeCell ref="D795:E795"/>
    <mergeCell ref="D784:E784"/>
    <mergeCell ref="D785:E785"/>
    <mergeCell ref="E786:F786"/>
    <mergeCell ref="D787:E787"/>
    <mergeCell ref="E788:F788"/>
    <mergeCell ref="D789:E789"/>
    <mergeCell ref="D778:E778"/>
    <mergeCell ref="D779:E779"/>
    <mergeCell ref="E780:F780"/>
    <mergeCell ref="D781:E781"/>
    <mergeCell ref="E782:F782"/>
    <mergeCell ref="D783:E783"/>
    <mergeCell ref="E772:F772"/>
    <mergeCell ref="D773:E773"/>
    <mergeCell ref="E774:F774"/>
    <mergeCell ref="D775:E775"/>
    <mergeCell ref="E776:F776"/>
    <mergeCell ref="D777:E777"/>
    <mergeCell ref="E766:F766"/>
    <mergeCell ref="D767:E767"/>
    <mergeCell ref="E768:F768"/>
    <mergeCell ref="D769:E769"/>
    <mergeCell ref="E770:F770"/>
    <mergeCell ref="D771:E771"/>
    <mergeCell ref="E760:F760"/>
    <mergeCell ref="D761:E761"/>
    <mergeCell ref="E762:F762"/>
    <mergeCell ref="D763:E763"/>
    <mergeCell ref="E764:F764"/>
    <mergeCell ref="D765:E765"/>
    <mergeCell ref="D754:E754"/>
    <mergeCell ref="E755:F755"/>
    <mergeCell ref="D756:E756"/>
    <mergeCell ref="D757:E757"/>
    <mergeCell ref="E758:F758"/>
    <mergeCell ref="E759:F759"/>
    <mergeCell ref="E748:F748"/>
    <mergeCell ref="D749:E749"/>
    <mergeCell ref="D750:E750"/>
    <mergeCell ref="E751:F751"/>
    <mergeCell ref="D752:E752"/>
    <mergeCell ref="E753:F753"/>
    <mergeCell ref="D742:E742"/>
    <mergeCell ref="D743:E743"/>
    <mergeCell ref="D744:E744"/>
    <mergeCell ref="D745:E745"/>
    <mergeCell ref="E746:F746"/>
    <mergeCell ref="D747:E747"/>
    <mergeCell ref="D736:E736"/>
    <mergeCell ref="D737:E737"/>
    <mergeCell ref="D738:E738"/>
    <mergeCell ref="D739:E739"/>
    <mergeCell ref="D740:E740"/>
    <mergeCell ref="D741:E741"/>
    <mergeCell ref="D730:E730"/>
    <mergeCell ref="D731:E731"/>
    <mergeCell ref="E732:F732"/>
    <mergeCell ref="D733:E733"/>
    <mergeCell ref="E734:F734"/>
    <mergeCell ref="D735:E735"/>
    <mergeCell ref="D724:E724"/>
    <mergeCell ref="E725:F725"/>
    <mergeCell ref="D726:E726"/>
    <mergeCell ref="E727:F727"/>
    <mergeCell ref="D728:E728"/>
    <mergeCell ref="E729:F729"/>
    <mergeCell ref="D718:E718"/>
    <mergeCell ref="E719:F719"/>
    <mergeCell ref="E720:F720"/>
    <mergeCell ref="E721:F721"/>
    <mergeCell ref="D722:E722"/>
    <mergeCell ref="E723:F723"/>
    <mergeCell ref="D712:E712"/>
    <mergeCell ref="E713:F713"/>
    <mergeCell ref="D714:E714"/>
    <mergeCell ref="E715:F715"/>
    <mergeCell ref="D716:E716"/>
    <mergeCell ref="E717:F717"/>
    <mergeCell ref="E706:F706"/>
    <mergeCell ref="E707:F707"/>
    <mergeCell ref="D708:E708"/>
    <mergeCell ref="D709:E709"/>
    <mergeCell ref="D710:E710"/>
    <mergeCell ref="E711:F711"/>
    <mergeCell ref="D700:E700"/>
    <mergeCell ref="E701:F701"/>
    <mergeCell ref="D702:E702"/>
    <mergeCell ref="E703:F703"/>
    <mergeCell ref="D704:E704"/>
    <mergeCell ref="E705:F705"/>
    <mergeCell ref="D694:E694"/>
    <mergeCell ref="E695:F695"/>
    <mergeCell ref="D696:E696"/>
    <mergeCell ref="E697:F697"/>
    <mergeCell ref="D698:E698"/>
    <mergeCell ref="D699:E699"/>
    <mergeCell ref="E688:F688"/>
    <mergeCell ref="D689:E689"/>
    <mergeCell ref="D690:E690"/>
    <mergeCell ref="E691:F691"/>
    <mergeCell ref="D692:E692"/>
    <mergeCell ref="E693:F693"/>
    <mergeCell ref="E682:F682"/>
    <mergeCell ref="D683:E683"/>
    <mergeCell ref="E684:F684"/>
    <mergeCell ref="D685:E685"/>
    <mergeCell ref="E686:F686"/>
    <mergeCell ref="D687:E687"/>
    <mergeCell ref="E676:F676"/>
    <mergeCell ref="D677:E677"/>
    <mergeCell ref="E678:F678"/>
    <mergeCell ref="E679:F679"/>
    <mergeCell ref="E680:F680"/>
    <mergeCell ref="D681:E681"/>
    <mergeCell ref="E670:F670"/>
    <mergeCell ref="D671:E671"/>
    <mergeCell ref="E672:F672"/>
    <mergeCell ref="D673:E673"/>
    <mergeCell ref="E674:F674"/>
    <mergeCell ref="D675:E675"/>
    <mergeCell ref="D664:E664"/>
    <mergeCell ref="E665:F665"/>
    <mergeCell ref="D666:E666"/>
    <mergeCell ref="D667:E667"/>
    <mergeCell ref="E668:F668"/>
    <mergeCell ref="D669:E669"/>
    <mergeCell ref="D658:E658"/>
    <mergeCell ref="D659:E659"/>
    <mergeCell ref="D660:E660"/>
    <mergeCell ref="D661:E661"/>
    <mergeCell ref="D662:E662"/>
    <mergeCell ref="E663:F663"/>
    <mergeCell ref="E652:F652"/>
    <mergeCell ref="D653:E653"/>
    <mergeCell ref="D654:E654"/>
    <mergeCell ref="E655:F655"/>
    <mergeCell ref="D656:E656"/>
    <mergeCell ref="D657:E657"/>
    <mergeCell ref="D646:E646"/>
    <mergeCell ref="E647:F647"/>
    <mergeCell ref="E648:F648"/>
    <mergeCell ref="E649:F649"/>
    <mergeCell ref="D650:E650"/>
    <mergeCell ref="D651:E651"/>
    <mergeCell ref="E640:F640"/>
    <mergeCell ref="D641:E641"/>
    <mergeCell ref="E642:F642"/>
    <mergeCell ref="E643:F643"/>
    <mergeCell ref="E644:F644"/>
    <mergeCell ref="D645:E645"/>
    <mergeCell ref="D634:E634"/>
    <mergeCell ref="E635:F635"/>
    <mergeCell ref="D636:E636"/>
    <mergeCell ref="D637:E637"/>
    <mergeCell ref="E638:F638"/>
    <mergeCell ref="E639:F639"/>
    <mergeCell ref="D628:E628"/>
    <mergeCell ref="D629:E629"/>
    <mergeCell ref="E630:F630"/>
    <mergeCell ref="D631:E631"/>
    <mergeCell ref="D632:E632"/>
    <mergeCell ref="E633:F633"/>
    <mergeCell ref="E622:F622"/>
    <mergeCell ref="D623:E623"/>
    <mergeCell ref="D624:E624"/>
    <mergeCell ref="D625:E625"/>
    <mergeCell ref="D626:E626"/>
    <mergeCell ref="D627:E627"/>
    <mergeCell ref="D616:E616"/>
    <mergeCell ref="E617:F617"/>
    <mergeCell ref="D618:E618"/>
    <mergeCell ref="D619:E619"/>
    <mergeCell ref="D620:E620"/>
    <mergeCell ref="D621:E621"/>
    <mergeCell ref="D610:E610"/>
    <mergeCell ref="D611:E611"/>
    <mergeCell ref="D612:E612"/>
    <mergeCell ref="D613:E613"/>
    <mergeCell ref="D614:E614"/>
    <mergeCell ref="D615:E615"/>
    <mergeCell ref="D604:E604"/>
    <mergeCell ref="D605:E605"/>
    <mergeCell ref="D606:E606"/>
    <mergeCell ref="E607:F607"/>
    <mergeCell ref="D608:E608"/>
    <mergeCell ref="D609:E609"/>
    <mergeCell ref="D598:E598"/>
    <mergeCell ref="E599:F599"/>
    <mergeCell ref="D600:E600"/>
    <mergeCell ref="E601:F601"/>
    <mergeCell ref="D602:E602"/>
    <mergeCell ref="D603:E603"/>
    <mergeCell ref="E592:F592"/>
    <mergeCell ref="E593:F593"/>
    <mergeCell ref="D594:E594"/>
    <mergeCell ref="D595:E595"/>
    <mergeCell ref="D596:E596"/>
    <mergeCell ref="E597:F597"/>
    <mergeCell ref="D586:E586"/>
    <mergeCell ref="D587:E587"/>
    <mergeCell ref="E588:F588"/>
    <mergeCell ref="D589:E589"/>
    <mergeCell ref="D590:E590"/>
    <mergeCell ref="D591:E591"/>
    <mergeCell ref="D580:E580"/>
    <mergeCell ref="D581:E581"/>
    <mergeCell ref="E582:F582"/>
    <mergeCell ref="D583:E583"/>
    <mergeCell ref="E584:F584"/>
    <mergeCell ref="D585:E585"/>
    <mergeCell ref="D574:E574"/>
    <mergeCell ref="E575:F575"/>
    <mergeCell ref="D576:E576"/>
    <mergeCell ref="E577:F577"/>
    <mergeCell ref="D578:E578"/>
    <mergeCell ref="D579:E579"/>
    <mergeCell ref="D568:E568"/>
    <mergeCell ref="D569:E569"/>
    <mergeCell ref="D570:E570"/>
    <mergeCell ref="D571:E571"/>
    <mergeCell ref="D572:E572"/>
    <mergeCell ref="D573:E573"/>
    <mergeCell ref="E562:F562"/>
    <mergeCell ref="E563:F563"/>
    <mergeCell ref="D564:E564"/>
    <mergeCell ref="D565:E565"/>
    <mergeCell ref="D566:E566"/>
    <mergeCell ref="D567:E567"/>
    <mergeCell ref="D556:E556"/>
    <mergeCell ref="D557:E557"/>
    <mergeCell ref="E558:F558"/>
    <mergeCell ref="D559:E559"/>
    <mergeCell ref="E560:F560"/>
    <mergeCell ref="E561:F561"/>
    <mergeCell ref="E550:F550"/>
    <mergeCell ref="E551:F551"/>
    <mergeCell ref="E552:F552"/>
    <mergeCell ref="D553:E553"/>
    <mergeCell ref="D554:E554"/>
    <mergeCell ref="E555:F555"/>
    <mergeCell ref="D544:E544"/>
    <mergeCell ref="D545:E545"/>
    <mergeCell ref="D546:E546"/>
    <mergeCell ref="D547:E547"/>
    <mergeCell ref="D548:E548"/>
    <mergeCell ref="E549:F549"/>
    <mergeCell ref="D538:E538"/>
    <mergeCell ref="D539:E539"/>
    <mergeCell ref="D540:E540"/>
    <mergeCell ref="D541:E541"/>
    <mergeCell ref="D542:E542"/>
    <mergeCell ref="D543:E543"/>
    <mergeCell ref="D532:E532"/>
    <mergeCell ref="D533:E533"/>
    <mergeCell ref="D534:E534"/>
    <mergeCell ref="D535:E535"/>
    <mergeCell ref="D536:E536"/>
    <mergeCell ref="D537:E537"/>
    <mergeCell ref="D526:E526"/>
    <mergeCell ref="D527:E527"/>
    <mergeCell ref="D528:E528"/>
    <mergeCell ref="D529:E529"/>
    <mergeCell ref="D530:E530"/>
    <mergeCell ref="D531:E531"/>
    <mergeCell ref="E520:F520"/>
    <mergeCell ref="D521:E521"/>
    <mergeCell ref="E522:F522"/>
    <mergeCell ref="D523:E523"/>
    <mergeCell ref="E524:F524"/>
    <mergeCell ref="D525:E525"/>
    <mergeCell ref="D514:E514"/>
    <mergeCell ref="D515:E515"/>
    <mergeCell ref="E516:F516"/>
    <mergeCell ref="E517:F517"/>
    <mergeCell ref="E518:F518"/>
    <mergeCell ref="D519:E519"/>
    <mergeCell ref="E508:F508"/>
    <mergeCell ref="E509:F509"/>
    <mergeCell ref="E510:F510"/>
    <mergeCell ref="D511:E511"/>
    <mergeCell ref="E512:F512"/>
    <mergeCell ref="D513:E513"/>
    <mergeCell ref="D502:E502"/>
    <mergeCell ref="E503:F503"/>
    <mergeCell ref="E504:F504"/>
    <mergeCell ref="E505:F505"/>
    <mergeCell ref="E506:F506"/>
    <mergeCell ref="D507:E507"/>
    <mergeCell ref="D496:E496"/>
    <mergeCell ref="E497:F497"/>
    <mergeCell ref="D498:E498"/>
    <mergeCell ref="D499:E499"/>
    <mergeCell ref="E500:F500"/>
    <mergeCell ref="E501:F501"/>
    <mergeCell ref="D490:E490"/>
    <mergeCell ref="D491:E491"/>
    <mergeCell ref="D492:E492"/>
    <mergeCell ref="D493:E493"/>
    <mergeCell ref="E494:F494"/>
    <mergeCell ref="E495:F495"/>
    <mergeCell ref="E484:F484"/>
    <mergeCell ref="D485:E485"/>
    <mergeCell ref="E486:F486"/>
    <mergeCell ref="D487:E487"/>
    <mergeCell ref="E488:F488"/>
    <mergeCell ref="D489:E489"/>
    <mergeCell ref="E478:F478"/>
    <mergeCell ref="D479:E479"/>
    <mergeCell ref="D480:E480"/>
    <mergeCell ref="D481:E481"/>
    <mergeCell ref="D482:E482"/>
    <mergeCell ref="D483:E483"/>
    <mergeCell ref="D472:E472"/>
    <mergeCell ref="E473:F473"/>
    <mergeCell ref="E474:F474"/>
    <mergeCell ref="D475:E475"/>
    <mergeCell ref="D476:E476"/>
    <mergeCell ref="D477:E477"/>
    <mergeCell ref="E466:F466"/>
    <mergeCell ref="E467:F467"/>
    <mergeCell ref="D468:E468"/>
    <mergeCell ref="D469:E469"/>
    <mergeCell ref="D470:E470"/>
    <mergeCell ref="E471:F471"/>
    <mergeCell ref="E460:F460"/>
    <mergeCell ref="D461:E461"/>
    <mergeCell ref="E462:F462"/>
    <mergeCell ref="E463:F463"/>
    <mergeCell ref="D464:E464"/>
    <mergeCell ref="D465:E465"/>
    <mergeCell ref="E454:F454"/>
    <mergeCell ref="D455:E455"/>
    <mergeCell ref="E456:F456"/>
    <mergeCell ref="D457:E457"/>
    <mergeCell ref="E458:F458"/>
    <mergeCell ref="D459:E459"/>
    <mergeCell ref="D448:E448"/>
    <mergeCell ref="D449:E449"/>
    <mergeCell ref="D450:E450"/>
    <mergeCell ref="E451:F451"/>
    <mergeCell ref="E452:F452"/>
    <mergeCell ref="D453:E453"/>
    <mergeCell ref="D442:E442"/>
    <mergeCell ref="D443:E443"/>
    <mergeCell ref="D444:E444"/>
    <mergeCell ref="D445:E445"/>
    <mergeCell ref="D446:E446"/>
    <mergeCell ref="D447:E447"/>
    <mergeCell ref="D436:E436"/>
    <mergeCell ref="E437:F437"/>
    <mergeCell ref="E438:F438"/>
    <mergeCell ref="D439:E439"/>
    <mergeCell ref="D440:E440"/>
    <mergeCell ref="D441:E441"/>
    <mergeCell ref="E430:F430"/>
    <mergeCell ref="D431:E431"/>
    <mergeCell ref="E432:F432"/>
    <mergeCell ref="E433:F433"/>
    <mergeCell ref="E434:F434"/>
    <mergeCell ref="E435:F435"/>
    <mergeCell ref="E424:F424"/>
    <mergeCell ref="E425:F425"/>
    <mergeCell ref="D426:E426"/>
    <mergeCell ref="E427:F427"/>
    <mergeCell ref="E428:F428"/>
    <mergeCell ref="E429:F429"/>
    <mergeCell ref="D418:E418"/>
    <mergeCell ref="D419:E419"/>
    <mergeCell ref="D420:E420"/>
    <mergeCell ref="D421:E421"/>
    <mergeCell ref="E422:F422"/>
    <mergeCell ref="E423:F423"/>
    <mergeCell ref="E412:F412"/>
    <mergeCell ref="E413:F413"/>
    <mergeCell ref="E414:F414"/>
    <mergeCell ref="D415:E415"/>
    <mergeCell ref="D416:E416"/>
    <mergeCell ref="D417:E417"/>
    <mergeCell ref="E406:F406"/>
    <mergeCell ref="D407:E407"/>
    <mergeCell ref="E408:F408"/>
    <mergeCell ref="E409:F409"/>
    <mergeCell ref="E410:F410"/>
    <mergeCell ref="E411:F411"/>
    <mergeCell ref="E400:F400"/>
    <mergeCell ref="D401:E401"/>
    <mergeCell ref="D402:E402"/>
    <mergeCell ref="D403:E403"/>
    <mergeCell ref="E404:F404"/>
    <mergeCell ref="E405:F405"/>
    <mergeCell ref="E394:F394"/>
    <mergeCell ref="E395:F395"/>
    <mergeCell ref="E396:F396"/>
    <mergeCell ref="E397:F397"/>
    <mergeCell ref="E398:F398"/>
    <mergeCell ref="D399:E399"/>
    <mergeCell ref="E388:F388"/>
    <mergeCell ref="D389:E389"/>
    <mergeCell ref="D390:E390"/>
    <mergeCell ref="D391:E391"/>
    <mergeCell ref="E392:F392"/>
    <mergeCell ref="E393:F393"/>
    <mergeCell ref="D382:E382"/>
    <mergeCell ref="D383:E383"/>
    <mergeCell ref="E384:F384"/>
    <mergeCell ref="D385:E385"/>
    <mergeCell ref="E386:F386"/>
    <mergeCell ref="D387:E387"/>
    <mergeCell ref="E376:F376"/>
    <mergeCell ref="E377:F377"/>
    <mergeCell ref="D378:E378"/>
    <mergeCell ref="E379:F379"/>
    <mergeCell ref="D380:E380"/>
    <mergeCell ref="E381:F381"/>
    <mergeCell ref="E370:F370"/>
    <mergeCell ref="E371:F371"/>
    <mergeCell ref="D372:E372"/>
    <mergeCell ref="D373:E373"/>
    <mergeCell ref="E374:F374"/>
    <mergeCell ref="D375:E375"/>
    <mergeCell ref="D364:E364"/>
    <mergeCell ref="D365:E365"/>
    <mergeCell ref="D366:E366"/>
    <mergeCell ref="D367:E367"/>
    <mergeCell ref="D368:E368"/>
    <mergeCell ref="D369:E369"/>
    <mergeCell ref="D358:E358"/>
    <mergeCell ref="E359:F359"/>
    <mergeCell ref="E360:F360"/>
    <mergeCell ref="D361:E361"/>
    <mergeCell ref="D362:E362"/>
    <mergeCell ref="D363:E363"/>
    <mergeCell ref="D352:E352"/>
    <mergeCell ref="D353:E353"/>
    <mergeCell ref="E354:F354"/>
    <mergeCell ref="E355:F355"/>
    <mergeCell ref="E356:F356"/>
    <mergeCell ref="E357:F357"/>
    <mergeCell ref="E346:F346"/>
    <mergeCell ref="E347:F347"/>
    <mergeCell ref="D348:E348"/>
    <mergeCell ref="E349:F349"/>
    <mergeCell ref="D350:E350"/>
    <mergeCell ref="D351:E351"/>
    <mergeCell ref="D340:E340"/>
    <mergeCell ref="E341:F341"/>
    <mergeCell ref="D342:E342"/>
    <mergeCell ref="E343:F343"/>
    <mergeCell ref="E344:F344"/>
    <mergeCell ref="D345:E345"/>
    <mergeCell ref="D334:E334"/>
    <mergeCell ref="D335:E335"/>
    <mergeCell ref="D336:E336"/>
    <mergeCell ref="D337:E337"/>
    <mergeCell ref="D338:E338"/>
    <mergeCell ref="E339:F339"/>
    <mergeCell ref="D328:E328"/>
    <mergeCell ref="E329:F329"/>
    <mergeCell ref="D330:E330"/>
    <mergeCell ref="D331:E331"/>
    <mergeCell ref="D332:E332"/>
    <mergeCell ref="D333:E333"/>
    <mergeCell ref="E322:F322"/>
    <mergeCell ref="D323:E323"/>
    <mergeCell ref="E324:F324"/>
    <mergeCell ref="E325:F325"/>
    <mergeCell ref="D326:E326"/>
    <mergeCell ref="D327:E327"/>
    <mergeCell ref="E316:F316"/>
    <mergeCell ref="D317:E317"/>
    <mergeCell ref="E318:F318"/>
    <mergeCell ref="D319:E319"/>
    <mergeCell ref="D320:E320"/>
    <mergeCell ref="E321:F321"/>
    <mergeCell ref="D310:E310"/>
    <mergeCell ref="D311:E311"/>
    <mergeCell ref="E312:F312"/>
    <mergeCell ref="D313:E313"/>
    <mergeCell ref="E314:F314"/>
    <mergeCell ref="D315:E315"/>
    <mergeCell ref="D304:E304"/>
    <mergeCell ref="D305:E305"/>
    <mergeCell ref="D306:E306"/>
    <mergeCell ref="D307:E307"/>
    <mergeCell ref="D308:E308"/>
    <mergeCell ref="D309:E309"/>
    <mergeCell ref="D298:E298"/>
    <mergeCell ref="D299:E299"/>
    <mergeCell ref="D300:E300"/>
    <mergeCell ref="D301:E301"/>
    <mergeCell ref="D302:E302"/>
    <mergeCell ref="E303:F303"/>
    <mergeCell ref="E292:F292"/>
    <mergeCell ref="D293:E293"/>
    <mergeCell ref="D294:E294"/>
    <mergeCell ref="D295:E295"/>
    <mergeCell ref="E296:F296"/>
    <mergeCell ref="E297:F297"/>
    <mergeCell ref="D286:E286"/>
    <mergeCell ref="D287:E287"/>
    <mergeCell ref="E288:F288"/>
    <mergeCell ref="E289:F289"/>
    <mergeCell ref="E290:F290"/>
    <mergeCell ref="D291:E291"/>
    <mergeCell ref="D280:E280"/>
    <mergeCell ref="E281:F281"/>
    <mergeCell ref="E282:F282"/>
    <mergeCell ref="E283:F283"/>
    <mergeCell ref="D284:E284"/>
    <mergeCell ref="E285:F285"/>
    <mergeCell ref="D274:E274"/>
    <mergeCell ref="E275:F275"/>
    <mergeCell ref="D276:E276"/>
    <mergeCell ref="E277:F277"/>
    <mergeCell ref="E278:F278"/>
    <mergeCell ref="E279:F279"/>
    <mergeCell ref="D268:E268"/>
    <mergeCell ref="E269:F269"/>
    <mergeCell ref="E270:F270"/>
    <mergeCell ref="D271:E271"/>
    <mergeCell ref="D272:E272"/>
    <mergeCell ref="E273:F273"/>
    <mergeCell ref="D262:E262"/>
    <mergeCell ref="D263:E263"/>
    <mergeCell ref="D264:E264"/>
    <mergeCell ref="D265:E265"/>
    <mergeCell ref="D266:E266"/>
    <mergeCell ref="E267:F267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44:E244"/>
    <mergeCell ref="D245:E245"/>
    <mergeCell ref="D246:E246"/>
    <mergeCell ref="D247:E247"/>
    <mergeCell ref="D248:E248"/>
    <mergeCell ref="D249:E249"/>
    <mergeCell ref="D238:E238"/>
    <mergeCell ref="D239:E239"/>
    <mergeCell ref="D240:E240"/>
    <mergeCell ref="D241:E241"/>
    <mergeCell ref="D242:E242"/>
    <mergeCell ref="D243:E243"/>
    <mergeCell ref="D232:E232"/>
    <mergeCell ref="D233:E233"/>
    <mergeCell ref="D234:E234"/>
    <mergeCell ref="D235:E235"/>
    <mergeCell ref="D236:E236"/>
    <mergeCell ref="D237:E237"/>
    <mergeCell ref="D226:E226"/>
    <mergeCell ref="D227:E227"/>
    <mergeCell ref="D228:E228"/>
    <mergeCell ref="D229:E229"/>
    <mergeCell ref="D230:E230"/>
    <mergeCell ref="D231:E231"/>
    <mergeCell ref="D220:E220"/>
    <mergeCell ref="D221:E221"/>
    <mergeCell ref="D222:E222"/>
    <mergeCell ref="D223:E223"/>
    <mergeCell ref="D224:E224"/>
    <mergeCell ref="D225:E225"/>
    <mergeCell ref="D214:E214"/>
    <mergeCell ref="D215:E215"/>
    <mergeCell ref="D216:E216"/>
    <mergeCell ref="D217:E217"/>
    <mergeCell ref="D218:E218"/>
    <mergeCell ref="D219:E219"/>
    <mergeCell ref="D208:E208"/>
    <mergeCell ref="D209:E209"/>
    <mergeCell ref="D210:E210"/>
    <mergeCell ref="D211:E211"/>
    <mergeCell ref="D212:E212"/>
    <mergeCell ref="D213:E213"/>
    <mergeCell ref="E202:F202"/>
    <mergeCell ref="E203:F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E201:F201"/>
    <mergeCell ref="D190:E190"/>
    <mergeCell ref="D191:E191"/>
    <mergeCell ref="D192:E192"/>
    <mergeCell ref="D193:E193"/>
    <mergeCell ref="D194:E194"/>
    <mergeCell ref="D195:E195"/>
    <mergeCell ref="E184:F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E182:F182"/>
    <mergeCell ref="E183:F183"/>
    <mergeCell ref="D172:E172"/>
    <mergeCell ref="D173:E173"/>
    <mergeCell ref="D174:E174"/>
    <mergeCell ref="D175:E175"/>
    <mergeCell ref="D176:E176"/>
    <mergeCell ref="D177:E177"/>
    <mergeCell ref="E166:F166"/>
    <mergeCell ref="D167:E167"/>
    <mergeCell ref="E168:F168"/>
    <mergeCell ref="D169:E169"/>
    <mergeCell ref="E170:F170"/>
    <mergeCell ref="D171:E171"/>
    <mergeCell ref="E160:F160"/>
    <mergeCell ref="D161:E161"/>
    <mergeCell ref="E162:F162"/>
    <mergeCell ref="D163:E163"/>
    <mergeCell ref="E164:F164"/>
    <mergeCell ref="D165:E165"/>
    <mergeCell ref="D154:E154"/>
    <mergeCell ref="E155:F155"/>
    <mergeCell ref="D156:E156"/>
    <mergeCell ref="D157:E157"/>
    <mergeCell ref="E158:F158"/>
    <mergeCell ref="D159:E159"/>
    <mergeCell ref="D148:E148"/>
    <mergeCell ref="D149:E149"/>
    <mergeCell ref="D150:E150"/>
    <mergeCell ref="E151:F151"/>
    <mergeCell ref="D152:E152"/>
    <mergeCell ref="D153:E153"/>
    <mergeCell ref="E142:F142"/>
    <mergeCell ref="D143:E143"/>
    <mergeCell ref="D144:E144"/>
    <mergeCell ref="D145:E145"/>
    <mergeCell ref="D146:E146"/>
    <mergeCell ref="D147:E147"/>
    <mergeCell ref="E136:F136"/>
    <mergeCell ref="D137:E137"/>
    <mergeCell ref="E138:F138"/>
    <mergeCell ref="D139:E139"/>
    <mergeCell ref="E140:F140"/>
    <mergeCell ref="E141:F141"/>
    <mergeCell ref="D130:E130"/>
    <mergeCell ref="D131:E131"/>
    <mergeCell ref="E132:F132"/>
    <mergeCell ref="D133:E133"/>
    <mergeCell ref="D134:E134"/>
    <mergeCell ref="D135:E135"/>
    <mergeCell ref="D124:E124"/>
    <mergeCell ref="E125:F125"/>
    <mergeCell ref="D126:E126"/>
    <mergeCell ref="E127:F127"/>
    <mergeCell ref="D128:E128"/>
    <mergeCell ref="D129:E129"/>
    <mergeCell ref="E118:F118"/>
    <mergeCell ref="E119:F119"/>
    <mergeCell ref="E120:F120"/>
    <mergeCell ref="E121:F121"/>
    <mergeCell ref="D122:E122"/>
    <mergeCell ref="D123:E123"/>
    <mergeCell ref="D112:E112"/>
    <mergeCell ref="E113:F113"/>
    <mergeCell ref="D114:E114"/>
    <mergeCell ref="E115:F115"/>
    <mergeCell ref="E116:F116"/>
    <mergeCell ref="D117:E117"/>
    <mergeCell ref="D106:E106"/>
    <mergeCell ref="E107:F107"/>
    <mergeCell ref="D108:E108"/>
    <mergeCell ref="D109:E109"/>
    <mergeCell ref="E110:F110"/>
    <mergeCell ref="E111:F111"/>
    <mergeCell ref="E100:F100"/>
    <mergeCell ref="D101:E101"/>
    <mergeCell ref="E102:F102"/>
    <mergeCell ref="D103:E103"/>
    <mergeCell ref="E104:F104"/>
    <mergeCell ref="D105:E105"/>
    <mergeCell ref="E94:F94"/>
    <mergeCell ref="D95:E95"/>
    <mergeCell ref="E96:F96"/>
    <mergeCell ref="E97:F97"/>
    <mergeCell ref="E98:F98"/>
    <mergeCell ref="D99:E99"/>
    <mergeCell ref="D88:E88"/>
    <mergeCell ref="E89:F89"/>
    <mergeCell ref="E90:F90"/>
    <mergeCell ref="D91:E91"/>
    <mergeCell ref="E92:F92"/>
    <mergeCell ref="D93:E93"/>
    <mergeCell ref="D82:E82"/>
    <mergeCell ref="E83:F83"/>
    <mergeCell ref="E84:F84"/>
    <mergeCell ref="D85:E85"/>
    <mergeCell ref="E86:F86"/>
    <mergeCell ref="E87:F87"/>
    <mergeCell ref="D76:E76"/>
    <mergeCell ref="E77:F77"/>
    <mergeCell ref="E78:F78"/>
    <mergeCell ref="E79:F79"/>
    <mergeCell ref="E80:F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E66:F66"/>
    <mergeCell ref="D67:E67"/>
    <mergeCell ref="D68:E68"/>
    <mergeCell ref="E69:F69"/>
    <mergeCell ref="D58:E58"/>
    <mergeCell ref="E59:F59"/>
    <mergeCell ref="E60:F60"/>
    <mergeCell ref="D61:E61"/>
    <mergeCell ref="E62:F62"/>
    <mergeCell ref="E63:F63"/>
    <mergeCell ref="D52:E52"/>
    <mergeCell ref="E53:F53"/>
    <mergeCell ref="E54:F54"/>
    <mergeCell ref="D55:E55"/>
    <mergeCell ref="E56:F56"/>
    <mergeCell ref="E57:F57"/>
    <mergeCell ref="E46:F46"/>
    <mergeCell ref="E47:F47"/>
    <mergeCell ref="E48:F48"/>
    <mergeCell ref="D49:E49"/>
    <mergeCell ref="E50:F50"/>
    <mergeCell ref="E51:F51"/>
    <mergeCell ref="E40:F40"/>
    <mergeCell ref="D41:E41"/>
    <mergeCell ref="E42:F42"/>
    <mergeCell ref="E43:F43"/>
    <mergeCell ref="E44:F44"/>
    <mergeCell ref="E45:F45"/>
    <mergeCell ref="E34:F34"/>
    <mergeCell ref="D35:E35"/>
    <mergeCell ref="D36:E36"/>
    <mergeCell ref="E37:F37"/>
    <mergeCell ref="D38:E38"/>
    <mergeCell ref="E39:F39"/>
    <mergeCell ref="D28:E28"/>
    <mergeCell ref="E29:F29"/>
    <mergeCell ref="D30:E30"/>
    <mergeCell ref="E31:F31"/>
    <mergeCell ref="E32:F32"/>
    <mergeCell ref="D33:E33"/>
    <mergeCell ref="D22:E22"/>
    <mergeCell ref="E23:F23"/>
    <mergeCell ref="D24:E24"/>
    <mergeCell ref="D25:E25"/>
    <mergeCell ref="D26:E26"/>
    <mergeCell ref="E27:F27"/>
    <mergeCell ref="E16:F16"/>
    <mergeCell ref="D17:E17"/>
    <mergeCell ref="D18:E18"/>
    <mergeCell ref="E19:F19"/>
    <mergeCell ref="D20:E20"/>
    <mergeCell ref="D21:E21"/>
    <mergeCell ref="D10:E10"/>
    <mergeCell ref="D11:E11"/>
    <mergeCell ref="D12:E12"/>
    <mergeCell ref="D13:E13"/>
    <mergeCell ref="E14:F14"/>
    <mergeCell ref="D15:E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31"/>
      <c r="B1" s="16"/>
      <c r="C1" s="172" t="s">
        <v>2012</v>
      </c>
      <c r="D1" s="113"/>
      <c r="E1" s="113"/>
      <c r="F1" s="113"/>
      <c r="G1" s="113"/>
      <c r="H1" s="113"/>
      <c r="I1" s="113"/>
    </row>
    <row r="2" spans="1:10" ht="12.75">
      <c r="A2" s="114" t="s">
        <v>1</v>
      </c>
      <c r="B2" s="115"/>
      <c r="C2" s="118" t="str">
        <f>'Stavební rozpočet'!D2</f>
        <v>INFRASTRUKTURA PRO VZDĚLÁVÁNÍ ZŠ ,ŠKOLNÍ 246 - MĚSTO PETŘVALD</v>
      </c>
      <c r="D2" s="119"/>
      <c r="E2" s="122" t="s">
        <v>1597</v>
      </c>
      <c r="F2" s="122" t="str">
        <f>'Stavební rozpočet'!J2</f>
        <v> </v>
      </c>
      <c r="G2" s="115"/>
      <c r="H2" s="122" t="s">
        <v>2036</v>
      </c>
      <c r="I2" s="173"/>
      <c r="J2" s="5"/>
    </row>
    <row r="3" spans="1:10" ht="25.5" customHeight="1">
      <c r="A3" s="116"/>
      <c r="B3" s="117"/>
      <c r="C3" s="120"/>
      <c r="D3" s="120"/>
      <c r="E3" s="117"/>
      <c r="F3" s="117"/>
      <c r="G3" s="117"/>
      <c r="H3" s="117"/>
      <c r="I3" s="124"/>
      <c r="J3" s="5"/>
    </row>
    <row r="4" spans="1:10" ht="12.75">
      <c r="A4" s="125" t="s">
        <v>2</v>
      </c>
      <c r="B4" s="117"/>
      <c r="C4" s="126" t="str">
        <f>'Stavební rozpočet'!D4</f>
        <v> </v>
      </c>
      <c r="D4" s="117"/>
      <c r="E4" s="126" t="s">
        <v>1598</v>
      </c>
      <c r="F4" s="126" t="str">
        <f>'Stavební rozpočet'!J4</f>
        <v> </v>
      </c>
      <c r="G4" s="117"/>
      <c r="H4" s="126" t="s">
        <v>2036</v>
      </c>
      <c r="I4" s="174"/>
      <c r="J4" s="5"/>
    </row>
    <row r="5" spans="1:10" ht="12.75">
      <c r="A5" s="116"/>
      <c r="B5" s="117"/>
      <c r="C5" s="117"/>
      <c r="D5" s="117"/>
      <c r="E5" s="117"/>
      <c r="F5" s="117"/>
      <c r="G5" s="117"/>
      <c r="H5" s="117"/>
      <c r="I5" s="124"/>
      <c r="J5" s="5"/>
    </row>
    <row r="6" spans="1:10" ht="12.75">
      <c r="A6" s="125" t="s">
        <v>3</v>
      </c>
      <c r="B6" s="117"/>
      <c r="C6" s="126" t="str">
        <f>'Stavební rozpočet'!D6</f>
        <v> </v>
      </c>
      <c r="D6" s="117"/>
      <c r="E6" s="126" t="s">
        <v>1599</v>
      </c>
      <c r="F6" s="126" t="str">
        <f>'Stavební rozpočet'!J6</f>
        <v> </v>
      </c>
      <c r="G6" s="117"/>
      <c r="H6" s="126" t="s">
        <v>2036</v>
      </c>
      <c r="I6" s="174"/>
      <c r="J6" s="5"/>
    </row>
    <row r="7" spans="1:10" ht="12.75">
      <c r="A7" s="116"/>
      <c r="B7" s="117"/>
      <c r="C7" s="117"/>
      <c r="D7" s="117"/>
      <c r="E7" s="117"/>
      <c r="F7" s="117"/>
      <c r="G7" s="117"/>
      <c r="H7" s="117"/>
      <c r="I7" s="124"/>
      <c r="J7" s="5"/>
    </row>
    <row r="8" spans="1:10" ht="12.75">
      <c r="A8" s="125" t="s">
        <v>1577</v>
      </c>
      <c r="B8" s="117"/>
      <c r="C8" s="126">
        <f>'Stavební rozpočet'!H4</f>
        <v>0</v>
      </c>
      <c r="D8" s="117"/>
      <c r="E8" s="126" t="s">
        <v>1578</v>
      </c>
      <c r="F8" s="126" t="str">
        <f>'Stavební rozpočet'!H6</f>
        <v> </v>
      </c>
      <c r="G8" s="117"/>
      <c r="H8" s="127" t="s">
        <v>2037</v>
      </c>
      <c r="I8" s="174" t="s">
        <v>516</v>
      </c>
      <c r="J8" s="5"/>
    </row>
    <row r="9" spans="1:10" ht="12.75">
      <c r="A9" s="116"/>
      <c r="B9" s="117"/>
      <c r="C9" s="117"/>
      <c r="D9" s="117"/>
      <c r="E9" s="117"/>
      <c r="F9" s="117"/>
      <c r="G9" s="117"/>
      <c r="H9" s="117"/>
      <c r="I9" s="124"/>
      <c r="J9" s="5"/>
    </row>
    <row r="10" spans="1:10" ht="12.75">
      <c r="A10" s="125" t="s">
        <v>4</v>
      </c>
      <c r="B10" s="117"/>
      <c r="C10" s="126" t="str">
        <f>'Stavební rozpočet'!D8</f>
        <v> </v>
      </c>
      <c r="D10" s="117"/>
      <c r="E10" s="126" t="s">
        <v>1600</v>
      </c>
      <c r="F10" s="126" t="str">
        <f>'Stavební rozpočet'!J8</f>
        <v> </v>
      </c>
      <c r="G10" s="117"/>
      <c r="H10" s="127" t="s">
        <v>2038</v>
      </c>
      <c r="I10" s="177" t="str">
        <f>'Stavební rozpočet'!H8</f>
        <v>03.06.2021</v>
      </c>
      <c r="J10" s="5"/>
    </row>
    <row r="11" spans="1:10" ht="12.75">
      <c r="A11" s="175"/>
      <c r="B11" s="176"/>
      <c r="C11" s="176"/>
      <c r="D11" s="176"/>
      <c r="E11" s="176"/>
      <c r="F11" s="176"/>
      <c r="G11" s="176"/>
      <c r="H11" s="176"/>
      <c r="I11" s="178"/>
      <c r="J11" s="5"/>
    </row>
    <row r="12" spans="1:9" ht="23.25" customHeight="1">
      <c r="A12" s="179" t="s">
        <v>1997</v>
      </c>
      <c r="B12" s="180"/>
      <c r="C12" s="180"/>
      <c r="D12" s="180"/>
      <c r="E12" s="180"/>
      <c r="F12" s="180"/>
      <c r="G12" s="180"/>
      <c r="H12" s="180"/>
      <c r="I12" s="180"/>
    </row>
    <row r="13" spans="1:10" ht="26.25" customHeight="1">
      <c r="A13" s="17" t="s">
        <v>1998</v>
      </c>
      <c r="B13" s="181" t="s">
        <v>2010</v>
      </c>
      <c r="C13" s="182"/>
      <c r="D13" s="17" t="s">
        <v>2013</v>
      </c>
      <c r="E13" s="181" t="s">
        <v>2022</v>
      </c>
      <c r="F13" s="182"/>
      <c r="G13" s="17" t="s">
        <v>2023</v>
      </c>
      <c r="H13" s="181" t="s">
        <v>2039</v>
      </c>
      <c r="I13" s="182"/>
      <c r="J13" s="5"/>
    </row>
    <row r="14" spans="1:10" ht="15" customHeight="1">
      <c r="A14" s="18" t="s">
        <v>1999</v>
      </c>
      <c r="B14" s="22" t="s">
        <v>2011</v>
      </c>
      <c r="C14" s="26">
        <f>SUM('Stavební rozpočet'!AB12:AB623)</f>
        <v>0</v>
      </c>
      <c r="D14" s="183" t="s">
        <v>2014</v>
      </c>
      <c r="E14" s="184"/>
      <c r="F14" s="26">
        <v>0</v>
      </c>
      <c r="G14" s="183" t="s">
        <v>1398</v>
      </c>
      <c r="H14" s="184"/>
      <c r="I14" s="26">
        <v>0</v>
      </c>
      <c r="J14" s="5"/>
    </row>
    <row r="15" spans="1:10" ht="15" customHeight="1">
      <c r="A15" s="19"/>
      <c r="B15" s="22" t="s">
        <v>1605</v>
      </c>
      <c r="C15" s="26">
        <f>SUM('Stavební rozpočet'!AC12:AC623)</f>
        <v>0</v>
      </c>
      <c r="D15" s="183" t="s">
        <v>2015</v>
      </c>
      <c r="E15" s="184"/>
      <c r="F15" s="26">
        <v>0</v>
      </c>
      <c r="G15" s="183" t="s">
        <v>2024</v>
      </c>
      <c r="H15" s="184"/>
      <c r="I15" s="26">
        <v>0</v>
      </c>
      <c r="J15" s="5"/>
    </row>
    <row r="16" spans="1:10" ht="15" customHeight="1">
      <c r="A16" s="18" t="s">
        <v>2000</v>
      </c>
      <c r="B16" s="22" t="s">
        <v>2011</v>
      </c>
      <c r="C16" s="26">
        <f>SUM('Stavební rozpočet'!AD12:AD623)</f>
        <v>0</v>
      </c>
      <c r="D16" s="183" t="s">
        <v>2016</v>
      </c>
      <c r="E16" s="184"/>
      <c r="F16" s="26">
        <v>0</v>
      </c>
      <c r="G16" s="183" t="s">
        <v>2025</v>
      </c>
      <c r="H16" s="184"/>
      <c r="I16" s="26">
        <v>0</v>
      </c>
      <c r="J16" s="5"/>
    </row>
    <row r="17" spans="1:10" ht="15" customHeight="1">
      <c r="A17" s="19"/>
      <c r="B17" s="22" t="s">
        <v>1605</v>
      </c>
      <c r="C17" s="26">
        <f>SUM('Stavební rozpočet'!AE12:AE623)</f>
        <v>0</v>
      </c>
      <c r="D17" s="183"/>
      <c r="E17" s="184"/>
      <c r="F17" s="27"/>
      <c r="G17" s="183" t="s">
        <v>2026</v>
      </c>
      <c r="H17" s="184"/>
      <c r="I17" s="26">
        <v>0</v>
      </c>
      <c r="J17" s="5"/>
    </row>
    <row r="18" spans="1:10" ht="15" customHeight="1">
      <c r="A18" s="18" t="s">
        <v>2001</v>
      </c>
      <c r="B18" s="22" t="s">
        <v>2011</v>
      </c>
      <c r="C18" s="26">
        <f>SUM('Stavební rozpočet'!AF12:AF623)</f>
        <v>0</v>
      </c>
      <c r="D18" s="183"/>
      <c r="E18" s="184"/>
      <c r="F18" s="27"/>
      <c r="G18" s="183" t="s">
        <v>2027</v>
      </c>
      <c r="H18" s="184"/>
      <c r="I18" s="26">
        <v>0</v>
      </c>
      <c r="J18" s="5"/>
    </row>
    <row r="19" spans="1:10" ht="15" customHeight="1">
      <c r="A19" s="19"/>
      <c r="B19" s="22" t="s">
        <v>1605</v>
      </c>
      <c r="C19" s="26">
        <f>SUM('Stavební rozpočet'!AG12:AG623)</f>
        <v>0</v>
      </c>
      <c r="D19" s="183"/>
      <c r="E19" s="184"/>
      <c r="F19" s="27"/>
      <c r="G19" s="183" t="s">
        <v>2028</v>
      </c>
      <c r="H19" s="184"/>
      <c r="I19" s="26">
        <v>0</v>
      </c>
      <c r="J19" s="5"/>
    </row>
    <row r="20" spans="1:10" ht="15" customHeight="1">
      <c r="A20" s="185" t="s">
        <v>2002</v>
      </c>
      <c r="B20" s="186"/>
      <c r="C20" s="26">
        <f>SUM('Stavební rozpočet'!AH12:AH623)</f>
        <v>0</v>
      </c>
      <c r="D20" s="183"/>
      <c r="E20" s="184"/>
      <c r="F20" s="27"/>
      <c r="G20" s="183"/>
      <c r="H20" s="184"/>
      <c r="I20" s="27"/>
      <c r="J20" s="5"/>
    </row>
    <row r="21" spans="1:10" ht="15" customHeight="1">
      <c r="A21" s="185" t="s">
        <v>2003</v>
      </c>
      <c r="B21" s="186"/>
      <c r="C21" s="26">
        <f>SUM('Stavební rozpočet'!Z12:Z623)</f>
        <v>0</v>
      </c>
      <c r="D21" s="183"/>
      <c r="E21" s="184"/>
      <c r="F21" s="27"/>
      <c r="G21" s="183"/>
      <c r="H21" s="184"/>
      <c r="I21" s="27"/>
      <c r="J21" s="5"/>
    </row>
    <row r="22" spans="1:10" ht="16.5" customHeight="1">
      <c r="A22" s="185" t="s">
        <v>2004</v>
      </c>
      <c r="B22" s="186"/>
      <c r="C22" s="26">
        <f>SUM(C14:C21)</f>
        <v>0</v>
      </c>
      <c r="D22" s="185" t="s">
        <v>2017</v>
      </c>
      <c r="E22" s="186"/>
      <c r="F22" s="26">
        <f>SUM(F14:F21)</f>
        <v>0</v>
      </c>
      <c r="G22" s="185" t="s">
        <v>2029</v>
      </c>
      <c r="H22" s="186"/>
      <c r="I22" s="26">
        <f>SUM(I14:I21)</f>
        <v>0</v>
      </c>
      <c r="J22" s="5"/>
    </row>
    <row r="23" spans="1:10" ht="15" customHeight="1">
      <c r="A23" s="1"/>
      <c r="B23" s="1"/>
      <c r="C23" s="24"/>
      <c r="D23" s="185" t="s">
        <v>2018</v>
      </c>
      <c r="E23" s="186"/>
      <c r="F23" s="28">
        <v>0</v>
      </c>
      <c r="G23" s="185" t="s">
        <v>2030</v>
      </c>
      <c r="H23" s="186"/>
      <c r="I23" s="26">
        <v>0</v>
      </c>
      <c r="J23" s="5"/>
    </row>
    <row r="24" spans="4:10" ht="15" customHeight="1">
      <c r="D24" s="1"/>
      <c r="E24" s="1"/>
      <c r="F24" s="29"/>
      <c r="G24" s="185" t="s">
        <v>2031</v>
      </c>
      <c r="H24" s="186"/>
      <c r="I24" s="26">
        <v>0</v>
      </c>
      <c r="J24" s="5"/>
    </row>
    <row r="25" spans="6:10" ht="15" customHeight="1">
      <c r="F25" s="15"/>
      <c r="G25" s="185" t="s">
        <v>2032</v>
      </c>
      <c r="H25" s="186"/>
      <c r="I25" s="26">
        <v>0</v>
      </c>
      <c r="J25" s="5"/>
    </row>
    <row r="26" spans="1:9" ht="12.75">
      <c r="A26" s="16"/>
      <c r="B26" s="16"/>
      <c r="C26" s="16"/>
      <c r="G26" s="1"/>
      <c r="H26" s="1"/>
      <c r="I26" s="1"/>
    </row>
    <row r="27" spans="1:9" ht="15" customHeight="1">
      <c r="A27" s="187" t="s">
        <v>2005</v>
      </c>
      <c r="B27" s="188"/>
      <c r="C27" s="30">
        <f>SUM('Stavební rozpočet'!AJ12:AJ623)</f>
        <v>0</v>
      </c>
      <c r="D27" s="25"/>
      <c r="E27" s="16"/>
      <c r="F27" s="16"/>
      <c r="G27" s="16"/>
      <c r="H27" s="16"/>
      <c r="I27" s="16"/>
    </row>
    <row r="28" spans="1:10" ht="15" customHeight="1">
      <c r="A28" s="187" t="s">
        <v>2006</v>
      </c>
      <c r="B28" s="188"/>
      <c r="C28" s="30">
        <f>SUM('Stavební rozpočet'!AK12:AK623)</f>
        <v>0</v>
      </c>
      <c r="D28" s="187" t="s">
        <v>2019</v>
      </c>
      <c r="E28" s="188"/>
      <c r="F28" s="30">
        <f>ROUND(C28*(15/100),2)</f>
        <v>0</v>
      </c>
      <c r="G28" s="187" t="s">
        <v>2033</v>
      </c>
      <c r="H28" s="188"/>
      <c r="I28" s="30">
        <f>SUM(C27:C29)</f>
        <v>0</v>
      </c>
      <c r="J28" s="5"/>
    </row>
    <row r="29" spans="1:10" ht="15" customHeight="1">
      <c r="A29" s="187" t="s">
        <v>2007</v>
      </c>
      <c r="B29" s="188"/>
      <c r="C29" s="30">
        <f>SUM('Stavební rozpočet'!AL12:AL623)+(F22+I22+F23+I23+I24+I25)</f>
        <v>0</v>
      </c>
      <c r="D29" s="187" t="s">
        <v>2020</v>
      </c>
      <c r="E29" s="188"/>
      <c r="F29" s="30">
        <f>ROUND(C29*(21/100),2)</f>
        <v>0</v>
      </c>
      <c r="G29" s="187" t="s">
        <v>2034</v>
      </c>
      <c r="H29" s="188"/>
      <c r="I29" s="30">
        <f>SUM(F28:F29)+I28</f>
        <v>0</v>
      </c>
      <c r="J29" s="5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10" ht="14.25" customHeight="1">
      <c r="A31" s="189" t="s">
        <v>2008</v>
      </c>
      <c r="B31" s="190"/>
      <c r="C31" s="191"/>
      <c r="D31" s="189" t="s">
        <v>2021</v>
      </c>
      <c r="E31" s="190"/>
      <c r="F31" s="191"/>
      <c r="G31" s="189" t="s">
        <v>2035</v>
      </c>
      <c r="H31" s="190"/>
      <c r="I31" s="191"/>
      <c r="J31" s="6"/>
    </row>
    <row r="32" spans="1:10" ht="14.25" customHeight="1">
      <c r="A32" s="192"/>
      <c r="B32" s="193"/>
      <c r="C32" s="194"/>
      <c r="D32" s="192"/>
      <c r="E32" s="193"/>
      <c r="F32" s="194"/>
      <c r="G32" s="192"/>
      <c r="H32" s="193"/>
      <c r="I32" s="194"/>
      <c r="J32" s="6"/>
    </row>
    <row r="33" spans="1:10" ht="14.25" customHeight="1">
      <c r="A33" s="192"/>
      <c r="B33" s="193"/>
      <c r="C33" s="194"/>
      <c r="D33" s="192"/>
      <c r="E33" s="193"/>
      <c r="F33" s="194"/>
      <c r="G33" s="192"/>
      <c r="H33" s="193"/>
      <c r="I33" s="194"/>
      <c r="J33" s="6"/>
    </row>
    <row r="34" spans="1:10" ht="14.25" customHeight="1">
      <c r="A34" s="192"/>
      <c r="B34" s="193"/>
      <c r="C34" s="194"/>
      <c r="D34" s="192"/>
      <c r="E34" s="193"/>
      <c r="F34" s="194"/>
      <c r="G34" s="192"/>
      <c r="H34" s="193"/>
      <c r="I34" s="194"/>
      <c r="J34" s="6"/>
    </row>
    <row r="35" spans="1:10" ht="14.25" customHeight="1">
      <c r="A35" s="195" t="s">
        <v>2009</v>
      </c>
      <c r="B35" s="196"/>
      <c r="C35" s="197"/>
      <c r="D35" s="195" t="s">
        <v>2009</v>
      </c>
      <c r="E35" s="196"/>
      <c r="F35" s="197"/>
      <c r="G35" s="195" t="s">
        <v>2009</v>
      </c>
      <c r="H35" s="196"/>
      <c r="I35" s="197"/>
      <c r="J35" s="6"/>
    </row>
    <row r="36" spans="1:9" ht="11.25" customHeight="1">
      <c r="A36" s="21" t="s">
        <v>517</v>
      </c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126"/>
      <c r="B37" s="117"/>
      <c r="C37" s="117"/>
      <c r="D37" s="117"/>
      <c r="E37" s="117"/>
      <c r="F37" s="117"/>
      <c r="G37" s="117"/>
      <c r="H37" s="117"/>
      <c r="I37" s="11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reneata_pdf</dc:creator>
  <cp:keywords/>
  <dc:description/>
  <cp:lastModifiedBy>reneata_pdf</cp:lastModifiedBy>
  <dcterms:created xsi:type="dcterms:W3CDTF">2021-11-02T12:21:30Z</dcterms:created>
  <dcterms:modified xsi:type="dcterms:W3CDTF">2021-11-02T12:21:30Z</dcterms:modified>
  <cp:category/>
  <cp:version/>
  <cp:contentType/>
  <cp:contentStatus/>
</cp:coreProperties>
</file>