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16" yWindow="65416" windowWidth="24240" windowHeight="13140" activeTab="0"/>
  </bookViews>
  <sheets>
    <sheet name="Rekapitulace" sheetId="13" r:id="rId1"/>
    <sheet name="Všeobecné položky" sheetId="1" r:id="rId2"/>
    <sheet name="Trasa A" sheetId="14" r:id="rId3"/>
    <sheet name="Trasa B" sheetId="15" r:id="rId4"/>
    <sheet name="Trasa D" sheetId="16" r:id="rId5"/>
  </sheets>
  <definedNames/>
  <calcPr calcId="181029"/>
</workbook>
</file>

<file path=xl/sharedStrings.xml><?xml version="1.0" encoding="utf-8"?>
<sst xmlns="http://schemas.openxmlformats.org/spreadsheetml/2006/main" count="340" uniqueCount="109">
  <si>
    <t>Stavba:</t>
  </si>
  <si>
    <t>Objekt:</t>
  </si>
  <si>
    <t>Část:</t>
  </si>
  <si>
    <t>ceník:</t>
  </si>
  <si>
    <t>Objednatel:</t>
  </si>
  <si>
    <t>Zhotovitel:</t>
  </si>
  <si>
    <t>Datum: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</si>
  <si>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</si>
  <si>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</si>
  <si>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</si>
  <si>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</si>
  <si>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</si>
  <si>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</si>
  <si>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</si>
  <si>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zahrnuje veškeré náklady spojené s objednatelem požadovanými pracemi</t>
  </si>
  <si>
    <t>02940</t>
  </si>
  <si>
    <t>OSTATNÍ POŽADAVKY - VYPRACOVÁNÍ DOKUMENTACE</t>
  </si>
  <si>
    <t>02946</t>
  </si>
  <si>
    <t>OSTATNÍ POŽADAVKY - FOTODOKUMENTACE</t>
  </si>
  <si>
    <t>03130</t>
  </si>
  <si>
    <t>ZAŘÍZENÍ STAVENIŠTĚ - MOBILNÍ SKLADY A DÍLNY</t>
  </si>
  <si>
    <t>03350</t>
  </si>
  <si>
    <t>SLUŽBY ZAJIŠŤUJÍCÍ REGUL, PŘEVED A OCHRANU VEŘEJ DOPRAVY</t>
  </si>
  <si>
    <t>zahrnuje objednatelem povolené náklady na služby pro zhotovitele</t>
  </si>
  <si>
    <t>Práce a dodávky HSV</t>
  </si>
  <si>
    <t>Všeobecné kontrukce a práce</t>
  </si>
  <si>
    <t>Ostatní práce</t>
  </si>
  <si>
    <t>KUS</t>
  </si>
  <si>
    <t>Položka zahrnuje odstranění, demontáž a odklizení materiálu s odvozem na předepsané místo</t>
  </si>
  <si>
    <t>914921</t>
  </si>
  <si>
    <t>914913</t>
  </si>
  <si>
    <t>SLOUPKY A STOJKY DZ Z OCEL TRUBEK ZABETON DEMONTÁŽ</t>
  </si>
  <si>
    <t>Celkem bez DPH</t>
  </si>
  <si>
    <t>Kód</t>
  </si>
  <si>
    <t>Celkem s DPH</t>
  </si>
  <si>
    <t>KPL</t>
  </si>
  <si>
    <t>914121</t>
  </si>
  <si>
    <t>DOPRAVNÍ ZNAČKY ZÁKLADNÍ VELIKOSTI OCELOVÉ FÓLIE TŘ 1 - DODÁVKA A MONTÁŽ</t>
  </si>
  <si>
    <t>položka zahrnuje:- dodávku a montáž značek v požadovaném provedení
914122</t>
  </si>
  <si>
    <t>914123</t>
  </si>
  <si>
    <t>DOPRAVNÍ ZNAČKY ZÁKLADNÍ VELIKOSTI OCELOVÉ FÓLIE TŘ 1 - DEMONTÁŽ</t>
  </si>
  <si>
    <t>SLOUPKY A STOJKY DOPRAVNÍCH ZNAČEK Z OCEL TRUBEK DO PATKY - DODÁVKA A MONTÁŽ</t>
  </si>
  <si>
    <t>položka zahrnuje:- sloupky a upevňovací zařízení včetně jejich osazení (betonová patka, zemní práce)</t>
  </si>
  <si>
    <t>Úprava a doplnění značení cyklotras v Petřvaldě</t>
  </si>
  <si>
    <t>Trasa A,B,D</t>
  </si>
  <si>
    <t>OTSKP-SPK 2020</t>
  </si>
  <si>
    <t>05/2021</t>
  </si>
  <si>
    <t>Město Petřvald</t>
  </si>
  <si>
    <t>Trasa A</t>
  </si>
  <si>
    <t>Demontáž SDZ ze samostatného sloupku</t>
  </si>
  <si>
    <t>5 ks</t>
  </si>
  <si>
    <t>9 ks (IS19a - 1x; IS21a - 2x; IS21b - 2x; IS21c - 1x; IS19c - 2x; IS19b - 1x)</t>
  </si>
  <si>
    <t>9 ks (IS19a - 2x; IS19b - 2x; IS19c - 3x; IS21a - 1x; IS21c - 1x)</t>
  </si>
  <si>
    <t>17 ks</t>
  </si>
  <si>
    <t>Demontáž SDZ ze sloupu (el. / telekomunikace / VO)</t>
  </si>
  <si>
    <t>Trasa B</t>
  </si>
  <si>
    <t>21 ks (IS19a - 2x; IS21a - 4x; IS21b - 4x; IS21c - 4x; IS20 - 2x; IS19c - 3x; IS19b - 2x)</t>
  </si>
  <si>
    <t>10 ks (IS19a - 5x; IS19b - 2x; IS19c - 1x; IS20 - 2x)</t>
  </si>
  <si>
    <t>Trasa D</t>
  </si>
  <si>
    <t>19 ks (IS19a - 4x; IS21a - 4x; IS21b - 5x; IS21c - 4x; IS20 - 2x)</t>
  </si>
  <si>
    <t>11 ks (IS19a - 2x; IS19b - 4x; IS19c - 4x; P4 - 1x)</t>
  </si>
  <si>
    <t>Dodávka a montáž SDZ na sloup (el. / telekomunikace / VO)</t>
  </si>
  <si>
    <t>Dodávka a montáž SDZ na samostatný sloupek</t>
  </si>
  <si>
    <t>Vč. uložení na předepsané místo investorem</t>
  </si>
  <si>
    <t>Všeobecné práce</t>
  </si>
  <si>
    <t>Stavba celkem bez DPH</t>
  </si>
  <si>
    <t>Stavba celkem s DPH</t>
  </si>
  <si>
    <t>vč. ručního výkopu pro betonovou patku a odvozu zeminy na skládku</t>
  </si>
  <si>
    <t>POPLATKY ZA LIKVIDACŮ ODPADŮ NEKONTAMINOVANÝCH - 17 05 04 VYTĚŽENÉ
ZEMINY A HORNINY - II. TŘÍDA TĚŽITELNOSTI</t>
  </si>
  <si>
    <t>015112</t>
  </si>
  <si>
    <t>1. Položka obsahuje:
– veškeré poplatky provozovateli skládky, recyklační linky nebo jiného zařízení na zpracování
nebo likvidaci odpadů související s převzetím, uložením, zpracováním nebo likvidací odpadu
2. Položka neobsahuje:
– náklady spojené s dopravou odpadu z místa stavby na místo převzetí provozovatelem
skládky, recyklační linky nebo jiného zařízení na zpracování nebo likvidaci odpadů
3. Způsob měření:
Tunou se rozumí hmotnost odpadu vytříděného v souladu se zákonem č. 185/2001 Sb., o
nakládání s odpady, v platném znění.</t>
  </si>
  <si>
    <t>Skládkovné za výkopek pro osazení patky sloupků</t>
  </si>
  <si>
    <t>T</t>
  </si>
  <si>
    <t>(17ks x (0,5m x 0,5m x 0,8m)) x 2,0t/m3</t>
  </si>
  <si>
    <t>(16ks x (0,5m x 0,5m x 0,8m)) x 2,0t/m3</t>
  </si>
  <si>
    <t>(22ks x (0,5m x 0,5m x 0,8m)) x 2,0t/m3</t>
  </si>
  <si>
    <t>(POLOŽKA ČERPANÁ V PŘÍPADĚ VÝMĚNY STÁVAJÍCÍHO SDZ ZA NOVÉ)</t>
  </si>
  <si>
    <t>11 ks</t>
  </si>
  <si>
    <t>20 ks (IS19a - 2x; IS21a - 4x; IS21b - 4x; IS21c - 4x; IS20 - 2x; IS19c - 3x; IS19b - 1x)</t>
  </si>
  <si>
    <t>12 ks (IS21a - 3x; IS21b - 1x; IS21c - 2x; IS19a - 1x; IS19b - 3x; IS19c - 1x; IS20 - 1x)</t>
  </si>
  <si>
    <t>11 ks (IS21a - 6x; IS21b - 2x; IS21c - 3x)</t>
  </si>
  <si>
    <t>29 ks (IS21a - 8x; IS21b - 6x; IS21c - 6x; IS19a - 3x; IS19b - 3x; IS19c - 1x; IS20 - 2x)</t>
  </si>
  <si>
    <t>02730</t>
  </si>
  <si>
    <t>POMOC PRÁCE ZŘÍZ NEBO ZAJIŠŤ OCHRANU INŽENÝRSKÝCH SÍTÍ</t>
  </si>
  <si>
    <t>zahrnuje veškeré náklady spojené s objednatelem požadovanými zařízeními</t>
  </si>
  <si>
    <t>02720</t>
  </si>
  <si>
    <t>POMOC PRÁCE ZŘÍZ NEBO ZAJIŠŤ REGULACI A OCHRANU DOPRAVY</t>
  </si>
  <si>
    <t>02710</t>
  </si>
  <si>
    <t>POMOC PRÁCE ZŘÍZ NEBO ZAJIŠŤ OBJÍŽĎKY A PŘÍSTUP CESTY</t>
  </si>
  <si>
    <t>usměrnění pohybu chodců</t>
  </si>
  <si>
    <t>ZAŘÍZENÍ STAVENIŠTĚ - TERÉNNÍ ÚPRAVY</t>
  </si>
  <si>
    <t>03190</t>
  </si>
  <si>
    <t>zahrnuje objednatelem povolené náklady na pořízení (event. pronájem), provozování, udržování a likvidaci zhotovitelova zařízení</t>
  </si>
  <si>
    <t>přechodné DZ, mobilní šipka, zajiištění dopravy v místě prací</t>
  </si>
  <si>
    <t xml:space="preserve">zjištění, vytýčení a ochrana IS po celou dobu stavby </t>
  </si>
  <si>
    <t>výrobní dokumentace DZ</t>
  </si>
  <si>
    <t>foto průběhu prací, pův. a nový stav</t>
  </si>
  <si>
    <t>mobilní dílny pro zaměření a montáž DZ</t>
  </si>
  <si>
    <t>teréní úpravy v okolí výkopku pro osazení betonové patky</t>
  </si>
  <si>
    <t>regulace dopravy pro montáž a demontáž DZ</t>
  </si>
  <si>
    <t>03100</t>
  </si>
  <si>
    <t>ZAŘÍZENÍ STAVENIŠTĚ - ZŘÍZENÍ, PROVOZ, DEMONTÁŽ</t>
  </si>
  <si>
    <t>náklady spojené s vybudováním,, provozem a likvidací ZS</t>
  </si>
  <si>
    <t>12 ks (IS21a - 8x; IS21b - 2x; IS21c - 2x)</t>
  </si>
  <si>
    <t>21 ks (IS19a - 2x; IS21a - 12x; IS21b - 4x; IS21c - 2x; IS20 - 1x)</t>
  </si>
  <si>
    <t>16 ks (IS21a - 9x; IS21b - 1x; IS21c - 3x; IS19a - 1x; IS19c - 2x)</t>
  </si>
  <si>
    <t>10 ks</t>
  </si>
  <si>
    <t>REKAPITULACE ROZPOČTU SLEPÉHO</t>
  </si>
  <si>
    <t>ROZPOČET SLEPÝ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</si>
</sst>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#;\-####"/>
    <numFmt numFmtId="165" formatCode="#,##0.0"/>
    <numFmt numFmtId="166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color indexed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u val="single"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88">
    <xf numFmtId="0" fontId="0" fillId="0" borderId="0" xfId="0"/>
    <xf numFmtId="0" fontId="3" fillId="2" borderId="0" xfId="20" applyFont="1" applyFill="1" applyAlignment="1">
      <alignment horizontal="left" vertical="center"/>
      <protection/>
    </xf>
    <xf numFmtId="0" fontId="9" fillId="0" borderId="0" xfId="42" applyFont="1" applyAlignment="1">
      <alignment horizontal="left" vertical="center"/>
      <protection/>
    </xf>
    <xf numFmtId="0" fontId="6" fillId="2" borderId="0" xfId="56" applyFont="1" applyFill="1" applyAlignment="1">
      <alignment horizontal="left"/>
      <protection/>
    </xf>
    <xf numFmtId="0" fontId="4" fillId="2" borderId="0" xfId="56" applyFont="1" applyFill="1" applyAlignment="1">
      <alignment horizontal="left"/>
      <protection/>
    </xf>
    <xf numFmtId="0" fontId="7" fillId="2" borderId="0" xfId="56" applyFont="1" applyFill="1" applyAlignment="1">
      <alignment horizontal="left" vertical="center"/>
      <protection/>
    </xf>
    <xf numFmtId="0" fontId="3" fillId="2" borderId="0" xfId="56" applyFont="1" applyFill="1" applyAlignment="1">
      <alignment horizontal="left" vertical="center"/>
      <protection/>
    </xf>
    <xf numFmtId="0" fontId="4" fillId="2" borderId="0" xfId="56" applyFont="1" applyFill="1" applyAlignment="1">
      <alignment horizontal="left" vertical="center"/>
      <protection/>
    </xf>
    <xf numFmtId="0" fontId="3" fillId="2" borderId="0" xfId="56" applyFont="1" applyFill="1" applyAlignment="1">
      <alignment horizontal="center" vertical="center"/>
      <protection/>
    </xf>
    <xf numFmtId="0" fontId="3" fillId="3" borderId="1" xfId="56" applyFont="1" applyFill="1" applyBorder="1" applyAlignment="1">
      <alignment horizontal="center" vertical="center" wrapText="1"/>
      <protection/>
    </xf>
    <xf numFmtId="0" fontId="3" fillId="3" borderId="2" xfId="56" applyFont="1" applyFill="1" applyBorder="1" applyAlignment="1">
      <alignment horizontal="center" vertical="center" wrapText="1"/>
      <protection/>
    </xf>
    <xf numFmtId="0" fontId="3" fillId="3" borderId="3" xfId="56" applyFont="1" applyFill="1" applyBorder="1" applyAlignment="1">
      <alignment horizontal="center" vertical="center" wrapText="1"/>
      <protection/>
    </xf>
    <xf numFmtId="164" fontId="3" fillId="3" borderId="4" xfId="56" applyNumberFormat="1" applyFont="1" applyFill="1" applyBorder="1" applyAlignment="1">
      <alignment horizontal="center" vertical="center"/>
      <protection/>
    </xf>
    <xf numFmtId="164" fontId="3" fillId="3" borderId="5" xfId="56" applyNumberFormat="1" applyFont="1" applyFill="1" applyBorder="1" applyAlignment="1">
      <alignment horizontal="center" vertical="center"/>
      <protection/>
    </xf>
    <xf numFmtId="164" fontId="3" fillId="3" borderId="6" xfId="56" applyNumberFormat="1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left" vertical="center"/>
      <protection/>
    </xf>
    <xf numFmtId="39" fontId="9" fillId="0" borderId="0" xfId="56" applyNumberFormat="1" applyFont="1" applyAlignment="1">
      <alignment horizontal="right" vertical="center"/>
      <protection/>
    </xf>
    <xf numFmtId="0" fontId="10" fillId="0" borderId="0" xfId="56" applyFont="1" applyAlignment="1">
      <alignment horizontal="left" vertical="center"/>
      <protection/>
    </xf>
    <xf numFmtId="39" fontId="10" fillId="0" borderId="0" xfId="56" applyNumberFormat="1" applyFont="1" applyAlignment="1">
      <alignment horizontal="right" vertical="center"/>
      <protection/>
    </xf>
    <xf numFmtId="49" fontId="3" fillId="2" borderId="0" xfId="56" applyNumberFormat="1" applyFont="1" applyFill="1" applyAlignment="1">
      <alignment horizontal="left" vertical="center"/>
      <protection/>
    </xf>
    <xf numFmtId="0" fontId="9" fillId="0" borderId="0" xfId="56" applyFont="1" applyAlignment="1">
      <alignment horizontal="center" vertical="center"/>
      <protection/>
    </xf>
    <xf numFmtId="0" fontId="14" fillId="4" borderId="0" xfId="20" applyFont="1" applyFill="1" applyAlignment="1">
      <alignment vertical="center"/>
      <protection/>
    </xf>
    <xf numFmtId="0" fontId="0" fillId="0" borderId="0" xfId="56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9" fillId="0" borderId="0" xfId="42" applyFont="1" applyAlignment="1">
      <alignment horizontal="center" vertical="center"/>
      <protection/>
    </xf>
    <xf numFmtId="166" fontId="5" fillId="0" borderId="0" xfId="58" applyNumberFormat="1" applyFont="1" applyFill="1" applyAlignment="1" applyProtection="1">
      <alignment horizontal="right" vertical="center"/>
      <protection/>
    </xf>
    <xf numFmtId="43" fontId="2" fillId="0" borderId="0" xfId="58" applyFont="1" applyFill="1" applyAlignment="1" applyProtection="1">
      <alignment horizontal="right" vertical="center"/>
      <protection/>
    </xf>
    <xf numFmtId="166" fontId="2" fillId="0" borderId="0" xfId="58" applyNumberFormat="1" applyFont="1" applyFill="1" applyAlignment="1" applyProtection="1">
      <alignment horizontal="right" vertical="center"/>
      <protection/>
    </xf>
    <xf numFmtId="0" fontId="6" fillId="2" borderId="0" xfId="20" applyFont="1" applyFill="1" applyAlignment="1" applyProtection="1">
      <alignment horizontal="left"/>
      <protection/>
    </xf>
    <xf numFmtId="0" fontId="3" fillId="2" borderId="0" xfId="2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7" fillId="2" borderId="0" xfId="20" applyFont="1" applyFill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horizontal="left" vertical="center"/>
      <protection/>
    </xf>
    <xf numFmtId="0" fontId="14" fillId="4" borderId="0" xfId="20" applyFont="1" applyFill="1" applyAlignment="1" applyProtection="1">
      <alignment vertical="center"/>
      <protection/>
    </xf>
    <xf numFmtId="49" fontId="3" fillId="2" borderId="0" xfId="20" applyNumberFormat="1" applyFont="1" applyFill="1" applyAlignment="1" applyProtection="1">
      <alignment horizontal="left" vertical="center"/>
      <protection/>
    </xf>
    <xf numFmtId="0" fontId="3" fillId="3" borderId="1" xfId="24" applyFont="1" applyFill="1" applyBorder="1" applyAlignment="1" applyProtection="1">
      <alignment horizontal="center" vertical="center" wrapText="1"/>
      <protection/>
    </xf>
    <xf numFmtId="0" fontId="3" fillId="3" borderId="2" xfId="24" applyFont="1" applyFill="1" applyBorder="1" applyAlignment="1" applyProtection="1">
      <alignment horizontal="center" vertical="center" wrapText="1"/>
      <protection/>
    </xf>
    <xf numFmtId="164" fontId="3" fillId="3" borderId="4" xfId="24" applyNumberFormat="1" applyFont="1" applyFill="1" applyBorder="1" applyAlignment="1" applyProtection="1">
      <alignment horizontal="center" vertical="center"/>
      <protection/>
    </xf>
    <xf numFmtId="164" fontId="3" fillId="3" borderId="5" xfId="24" applyNumberFormat="1" applyFont="1" applyFill="1" applyBorder="1" applyAlignment="1" applyProtection="1">
      <alignment horizontal="center" vertical="center"/>
      <protection/>
    </xf>
    <xf numFmtId="0" fontId="8" fillId="0" borderId="7" xfId="42" applyFont="1" applyBorder="1" applyAlignment="1" applyProtection="1">
      <alignment horizontal="left" vertical="center"/>
      <protection/>
    </xf>
    <xf numFmtId="165" fontId="16" fillId="0" borderId="0" xfId="0" applyNumberFormat="1" applyFont="1" applyProtection="1">
      <protection/>
    </xf>
    <xf numFmtId="0" fontId="5" fillId="0" borderId="0" xfId="42" applyFont="1" applyAlignment="1" applyProtection="1">
      <alignment horizontal="left" vertical="center"/>
      <protection/>
    </xf>
    <xf numFmtId="0" fontId="9" fillId="0" borderId="0" xfId="42" applyFont="1" applyAlignment="1" applyProtection="1">
      <alignment horizontal="right" vertical="center"/>
      <protection/>
    </xf>
    <xf numFmtId="0" fontId="9" fillId="0" borderId="0" xfId="42" applyFont="1" applyAlignment="1" applyProtection="1">
      <alignment horizontal="left" vertical="center"/>
      <protection/>
    </xf>
    <xf numFmtId="165" fontId="9" fillId="0" borderId="0" xfId="45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165" fontId="5" fillId="0" borderId="0" xfId="34" applyNumberFormat="1" applyFont="1" applyAlignment="1" applyProtection="1">
      <alignment horizontal="right" vertical="center"/>
      <protection/>
    </xf>
    <xf numFmtId="165" fontId="5" fillId="0" borderId="0" xfId="31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43" fontId="11" fillId="0" borderId="0" xfId="58" applyFont="1" applyFill="1" applyAlignment="1" applyProtection="1">
      <alignment vertical="center"/>
      <protection/>
    </xf>
    <xf numFmtId="0" fontId="12" fillId="0" borderId="0" xfId="37" applyFont="1" applyAlignment="1" applyProtection="1">
      <alignment vertical="center"/>
      <protection/>
    </xf>
    <xf numFmtId="49" fontId="18" fillId="0" borderId="0" xfId="37" applyNumberFormat="1" applyFont="1" applyAlignment="1" applyProtection="1">
      <alignment horizontal="left" vertical="center"/>
      <protection/>
    </xf>
    <xf numFmtId="0" fontId="18" fillId="0" borderId="0" xfId="37" applyFont="1" applyAlignment="1" applyProtection="1">
      <alignment vertical="center"/>
      <protection/>
    </xf>
    <xf numFmtId="49" fontId="11" fillId="0" borderId="0" xfId="37" applyNumberFormat="1" applyFont="1" applyAlignment="1" applyProtection="1">
      <alignment horizontal="left" vertical="center"/>
      <protection/>
    </xf>
    <xf numFmtId="0" fontId="11" fillId="0" borderId="0" xfId="37" applyFont="1" applyAlignment="1" applyProtection="1">
      <alignment vertical="center"/>
      <protection/>
    </xf>
    <xf numFmtId="0" fontId="12" fillId="0" borderId="0" xfId="37" applyFont="1" applyAlignment="1" applyProtection="1">
      <alignment vertical="center" wrapText="1"/>
      <protection/>
    </xf>
    <xf numFmtId="0" fontId="5" fillId="0" borderId="0" xfId="34" applyFont="1" applyAlignment="1" applyProtection="1">
      <alignment horizontal="center" vertical="center"/>
      <protection/>
    </xf>
    <xf numFmtId="49" fontId="18" fillId="0" borderId="0" xfId="30" applyNumberFormat="1" applyFont="1" applyAlignment="1" applyProtection="1">
      <alignment horizontal="left"/>
      <protection/>
    </xf>
    <xf numFmtId="0" fontId="18" fillId="0" borderId="0" xfId="30" applyFont="1" applyProtection="1">
      <alignment/>
      <protection/>
    </xf>
    <xf numFmtId="0" fontId="15" fillId="0" borderId="0" xfId="0" applyFont="1" applyProtection="1">
      <protection/>
    </xf>
    <xf numFmtId="0" fontId="2" fillId="0" borderId="0" xfId="34" applyFont="1" applyAlignment="1" applyProtection="1">
      <alignment horizontal="center" vertical="center"/>
      <protection/>
    </xf>
    <xf numFmtId="49" fontId="11" fillId="0" borderId="0" xfId="30" applyNumberFormat="1" applyFont="1" applyAlignment="1" applyProtection="1">
      <alignment horizontal="left"/>
      <protection/>
    </xf>
    <xf numFmtId="0" fontId="11" fillId="0" borderId="0" xfId="30" applyFont="1" applyProtection="1">
      <alignment/>
      <protection/>
    </xf>
    <xf numFmtId="165" fontId="2" fillId="0" borderId="0" xfId="34" applyNumberFormat="1" applyFont="1" applyAlignment="1" applyProtection="1">
      <alignment horizontal="right" vertical="center"/>
      <protection/>
    </xf>
    <xf numFmtId="165" fontId="11" fillId="0" borderId="0" xfId="30" applyNumberFormat="1" applyFont="1" applyProtection="1">
      <alignment/>
      <protection/>
    </xf>
    <xf numFmtId="165" fontId="2" fillId="0" borderId="0" xfId="31" applyNumberFormat="1" applyFont="1" applyAlignment="1" applyProtection="1">
      <alignment horizontal="right" vertical="center"/>
      <protection/>
    </xf>
    <xf numFmtId="0" fontId="13" fillId="0" borderId="0" xfId="34" applyFont="1" applyAlignment="1" applyProtection="1">
      <alignment horizontal="left" vertical="center"/>
      <protection/>
    </xf>
    <xf numFmtId="0" fontId="5" fillId="0" borderId="0" xfId="36" applyFont="1" applyAlignment="1" applyProtection="1">
      <alignment horizontal="center" vertical="center"/>
      <protection/>
    </xf>
    <xf numFmtId="49" fontId="18" fillId="0" borderId="0" xfId="32" applyNumberFormat="1" applyFont="1" applyAlignment="1" applyProtection="1">
      <alignment horizontal="left"/>
      <protection/>
    </xf>
    <xf numFmtId="0" fontId="18" fillId="0" borderId="0" xfId="32" applyFont="1" applyProtection="1">
      <alignment/>
      <protection/>
    </xf>
    <xf numFmtId="165" fontId="5" fillId="0" borderId="0" xfId="36" applyNumberFormat="1" applyFont="1" applyAlignment="1" applyProtection="1">
      <alignment horizontal="right" vertical="center"/>
      <protection/>
    </xf>
    <xf numFmtId="0" fontId="2" fillId="0" borderId="0" xfId="36" applyFont="1" applyAlignment="1" applyProtection="1">
      <alignment horizontal="center" vertical="center"/>
      <protection/>
    </xf>
    <xf numFmtId="49" fontId="11" fillId="0" borderId="0" xfId="32" applyNumberFormat="1" applyFont="1" applyAlignment="1" applyProtection="1">
      <alignment horizontal="left"/>
      <protection/>
    </xf>
    <xf numFmtId="0" fontId="11" fillId="0" borderId="0" xfId="32" applyFont="1" applyProtection="1">
      <alignment/>
      <protection/>
    </xf>
    <xf numFmtId="165" fontId="2" fillId="0" borderId="0" xfId="36" applyNumberFormat="1" applyFont="1" applyAlignment="1" applyProtection="1">
      <alignment horizontal="right" vertical="center"/>
      <protection/>
    </xf>
    <xf numFmtId="165" fontId="11" fillId="0" borderId="0" xfId="32" applyNumberFormat="1" applyFont="1" applyProtection="1">
      <alignment/>
      <protection/>
    </xf>
    <xf numFmtId="0" fontId="13" fillId="0" borderId="0" xfId="36" applyFont="1" applyAlignment="1" applyProtection="1">
      <alignment horizontal="left" vertical="center"/>
      <protection/>
    </xf>
    <xf numFmtId="0" fontId="5" fillId="0" borderId="0" xfId="36" applyFont="1" applyAlignment="1" applyProtection="1">
      <alignment horizontal="left" vertical="center"/>
      <protection/>
    </xf>
    <xf numFmtId="0" fontId="2" fillId="0" borderId="0" xfId="36" applyFont="1" applyAlignment="1" applyProtection="1">
      <alignment horizontal="left" vertical="center" wrapText="1"/>
      <protection/>
    </xf>
    <xf numFmtId="0" fontId="5" fillId="0" borderId="0" xfId="38" applyFont="1" applyAlignment="1" applyProtection="1">
      <alignment horizontal="center" vertical="center"/>
      <protection/>
    </xf>
    <xf numFmtId="49" fontId="18" fillId="0" borderId="0" xfId="33" applyNumberFormat="1" applyFont="1" applyAlignment="1" applyProtection="1">
      <alignment horizontal="left"/>
      <protection/>
    </xf>
    <xf numFmtId="0" fontId="18" fillId="0" borderId="0" xfId="33" applyFont="1" applyProtection="1">
      <alignment/>
      <protection/>
    </xf>
    <xf numFmtId="165" fontId="5" fillId="0" borderId="0" xfId="38" applyNumberFormat="1" applyFont="1" applyAlignment="1" applyProtection="1">
      <alignment horizontal="right" vertical="center"/>
      <protection/>
    </xf>
    <xf numFmtId="0" fontId="2" fillId="0" borderId="0" xfId="38" applyFont="1" applyAlignment="1" applyProtection="1">
      <alignment horizontal="center" vertical="center"/>
      <protection/>
    </xf>
    <xf numFmtId="49" fontId="11" fillId="0" borderId="0" xfId="33" applyNumberFormat="1" applyFont="1" applyAlignment="1" applyProtection="1">
      <alignment horizontal="left"/>
      <protection/>
    </xf>
    <xf numFmtId="0" fontId="11" fillId="0" borderId="0" xfId="33" applyFont="1" applyProtection="1">
      <alignment/>
      <protection/>
    </xf>
    <xf numFmtId="165" fontId="2" fillId="0" borderId="0" xfId="38" applyNumberFormat="1" applyFont="1" applyAlignment="1" applyProtection="1">
      <alignment horizontal="right" vertical="center"/>
      <protection/>
    </xf>
    <xf numFmtId="165" fontId="11" fillId="0" borderId="0" xfId="33" applyNumberFormat="1" applyFont="1" applyProtection="1">
      <alignment/>
      <protection/>
    </xf>
    <xf numFmtId="0" fontId="12" fillId="0" borderId="0" xfId="33" applyFont="1" applyProtection="1">
      <alignment/>
      <protection/>
    </xf>
    <xf numFmtId="0" fontId="18" fillId="0" borderId="0" xfId="33" applyFont="1" applyAlignment="1" applyProtection="1">
      <alignment horizontal="center"/>
      <protection/>
    </xf>
    <xf numFmtId="0" fontId="11" fillId="0" borderId="0" xfId="33" applyFont="1" applyAlignment="1" applyProtection="1">
      <alignment horizontal="left" vertical="center" wrapText="1"/>
      <protection/>
    </xf>
    <xf numFmtId="0" fontId="12" fillId="0" borderId="0" xfId="33" applyFont="1" applyAlignment="1" applyProtection="1">
      <alignment horizontal="left" vertical="center" wrapText="1"/>
      <protection/>
    </xf>
    <xf numFmtId="0" fontId="5" fillId="0" borderId="0" xfId="40" applyFont="1" applyAlignment="1" applyProtection="1">
      <alignment horizontal="center" vertical="center"/>
      <protection/>
    </xf>
    <xf numFmtId="49" fontId="18" fillId="0" borderId="0" xfId="35" applyNumberFormat="1" applyFont="1" applyAlignment="1" applyProtection="1">
      <alignment horizontal="left"/>
      <protection/>
    </xf>
    <xf numFmtId="0" fontId="18" fillId="0" borderId="0" xfId="35" applyFont="1" applyProtection="1">
      <alignment/>
      <protection/>
    </xf>
    <xf numFmtId="165" fontId="5" fillId="0" borderId="0" xfId="40" applyNumberFormat="1" applyFont="1" applyAlignment="1" applyProtection="1">
      <alignment horizontal="right" vertical="center"/>
      <protection/>
    </xf>
    <xf numFmtId="0" fontId="2" fillId="0" borderId="0" xfId="40" applyFont="1" applyAlignment="1" applyProtection="1">
      <alignment horizontal="center" vertical="center"/>
      <protection/>
    </xf>
    <xf numFmtId="49" fontId="11" fillId="0" borderId="0" xfId="35" applyNumberFormat="1" applyFont="1" applyAlignment="1" applyProtection="1">
      <alignment horizontal="left"/>
      <protection/>
    </xf>
    <xf numFmtId="0" fontId="11" fillId="0" borderId="0" xfId="35" applyFont="1" applyProtection="1">
      <alignment/>
      <protection/>
    </xf>
    <xf numFmtId="165" fontId="2" fillId="0" borderId="0" xfId="40" applyNumberFormat="1" applyFont="1" applyAlignment="1" applyProtection="1">
      <alignment horizontal="right" vertical="center"/>
      <protection/>
    </xf>
    <xf numFmtId="165" fontId="11" fillId="0" borderId="0" xfId="35" applyNumberFormat="1" applyFont="1" applyProtection="1">
      <alignment/>
      <protection/>
    </xf>
    <xf numFmtId="0" fontId="12" fillId="0" borderId="0" xfId="35" applyFont="1" applyProtection="1">
      <alignment/>
      <protection/>
    </xf>
    <xf numFmtId="0" fontId="2" fillId="0" borderId="0" xfId="54" applyFont="1" applyAlignment="1" applyProtection="1">
      <alignment horizontal="center" vertical="center"/>
      <protection/>
    </xf>
    <xf numFmtId="49" fontId="11" fillId="0" borderId="0" xfId="55" applyNumberFormat="1" applyFont="1" applyAlignment="1" applyProtection="1">
      <alignment horizontal="right"/>
      <protection/>
    </xf>
    <xf numFmtId="0" fontId="10" fillId="0" borderId="0" xfId="54" applyFont="1" applyAlignment="1" applyProtection="1">
      <alignment horizontal="left" vertical="center"/>
      <protection/>
    </xf>
    <xf numFmtId="165" fontId="17" fillId="0" borderId="0" xfId="0" applyNumberFormat="1" applyFont="1" applyProtection="1">
      <protection/>
    </xf>
    <xf numFmtId="4" fontId="2" fillId="0" borderId="0" xfId="54" applyNumberFormat="1" applyFont="1" applyAlignment="1" applyProtection="1">
      <alignment horizontal="right" vertical="center"/>
      <protection/>
    </xf>
    <xf numFmtId="4" fontId="11" fillId="0" borderId="0" xfId="55" applyNumberFormat="1" applyFont="1" applyProtection="1">
      <alignment/>
      <protection/>
    </xf>
    <xf numFmtId="165" fontId="10" fillId="0" borderId="0" xfId="54" applyNumberFormat="1" applyFont="1" applyAlignment="1" applyProtection="1">
      <alignment horizontal="right" vertical="center"/>
      <protection/>
    </xf>
    <xf numFmtId="4" fontId="10" fillId="0" borderId="0" xfId="54" applyNumberFormat="1" applyFont="1" applyAlignment="1" applyProtection="1">
      <alignment horizontal="right" vertical="center"/>
      <protection/>
    </xf>
    <xf numFmtId="4" fontId="0" fillId="0" borderId="0" xfId="0" applyNumberFormat="1" applyProtection="1">
      <protection/>
    </xf>
    <xf numFmtId="165" fontId="18" fillId="4" borderId="0" xfId="30" applyNumberFormat="1" applyFont="1" applyFill="1" applyProtection="1">
      <alignment/>
      <protection locked="0"/>
    </xf>
    <xf numFmtId="165" fontId="18" fillId="4" borderId="0" xfId="32" applyNumberFormat="1" applyFont="1" applyFill="1" applyProtection="1">
      <alignment/>
      <protection locked="0"/>
    </xf>
    <xf numFmtId="165" fontId="18" fillId="4" borderId="0" xfId="33" applyNumberFormat="1" applyFont="1" applyFill="1" applyProtection="1">
      <alignment/>
      <protection locked="0"/>
    </xf>
    <xf numFmtId="165" fontId="18" fillId="4" borderId="0" xfId="35" applyNumberFormat="1" applyFont="1" applyFill="1" applyProtection="1">
      <alignment/>
      <protection locked="0"/>
    </xf>
    <xf numFmtId="0" fontId="8" fillId="0" borderId="0" xfId="42" applyFont="1" applyBorder="1" applyAlignment="1" applyProtection="1">
      <alignment horizontal="left" vertical="center"/>
      <protection/>
    </xf>
    <xf numFmtId="0" fontId="5" fillId="0" borderId="0" xfId="42" applyFont="1" applyBorder="1" applyAlignment="1" applyProtection="1">
      <alignment horizontal="center" vertical="center"/>
      <protection/>
    </xf>
    <xf numFmtId="49" fontId="5" fillId="0" borderId="0" xfId="42" applyNumberFormat="1" applyFont="1" applyBorder="1" applyAlignment="1" applyProtection="1">
      <alignment horizontal="left" vertical="center"/>
      <protection/>
    </xf>
    <xf numFmtId="0" fontId="5" fillId="0" borderId="0" xfId="42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165" fontId="5" fillId="0" borderId="0" xfId="47" applyNumberFormat="1" applyFont="1" applyAlignment="1" applyProtection="1">
      <alignment horizontal="right" vertical="center"/>
      <protection/>
    </xf>
    <xf numFmtId="0" fontId="20" fillId="0" borderId="0" xfId="0" applyFont="1" applyProtection="1">
      <protection/>
    </xf>
    <xf numFmtId="0" fontId="5" fillId="0" borderId="0" xfId="42" applyFont="1" applyBorder="1" applyAlignment="1" applyProtection="1">
      <alignment horizontal="left" vertical="center"/>
      <protection/>
    </xf>
    <xf numFmtId="165" fontId="21" fillId="0" borderId="0" xfId="0" applyNumberFormat="1" applyFont="1" applyProtection="1">
      <protection/>
    </xf>
    <xf numFmtId="0" fontId="2" fillId="0" borderId="0" xfId="42" applyFont="1" applyBorder="1" applyAlignment="1" applyProtection="1">
      <alignment horizontal="left" vertical="center" wrapText="1"/>
      <protection/>
    </xf>
    <xf numFmtId="0" fontId="13" fillId="0" borderId="0" xfId="42" applyFont="1" applyBorder="1" applyAlignment="1" applyProtection="1">
      <alignment horizontal="left" vertical="center" wrapText="1"/>
      <protection/>
    </xf>
    <xf numFmtId="0" fontId="2" fillId="0" borderId="0" xfId="42" applyFont="1" applyBorder="1" applyAlignment="1" applyProtection="1">
      <alignment horizontal="left" vertical="center" wrapText="1"/>
      <protection/>
    </xf>
    <xf numFmtId="0" fontId="2" fillId="0" borderId="0" xfId="45" applyFont="1" applyAlignment="1" applyProtection="1">
      <alignment horizontal="center" vertical="center"/>
      <protection/>
    </xf>
    <xf numFmtId="0" fontId="9" fillId="0" borderId="0" xfId="45" applyFont="1" applyAlignment="1" applyProtection="1">
      <alignment horizontal="right" vertical="center"/>
      <protection/>
    </xf>
    <xf numFmtId="0" fontId="9" fillId="0" borderId="0" xfId="45" applyFont="1" applyAlignment="1" applyProtection="1">
      <alignment horizontal="left" vertical="center"/>
      <protection/>
    </xf>
    <xf numFmtId="165" fontId="2" fillId="0" borderId="0" xfId="45" applyNumberFormat="1" applyFont="1" applyAlignment="1" applyProtection="1">
      <alignment horizontal="right" vertical="center"/>
      <protection/>
    </xf>
    <xf numFmtId="165" fontId="11" fillId="0" borderId="0" xfId="41" applyNumberFormat="1" applyFont="1" applyProtection="1">
      <alignment/>
      <protection/>
    </xf>
    <xf numFmtId="0" fontId="5" fillId="0" borderId="0" xfId="47" applyFont="1" applyAlignment="1" applyProtection="1">
      <alignment horizontal="center" vertical="center"/>
      <protection/>
    </xf>
    <xf numFmtId="49" fontId="18" fillId="0" borderId="0" xfId="43" applyNumberFormat="1" applyFont="1" applyAlignment="1" applyProtection="1">
      <alignment horizontal="left"/>
      <protection/>
    </xf>
    <xf numFmtId="0" fontId="18" fillId="0" borderId="0" xfId="43" applyFont="1" applyProtection="1">
      <alignment/>
      <protection/>
    </xf>
    <xf numFmtId="0" fontId="2" fillId="0" borderId="0" xfId="47" applyFont="1" applyAlignment="1" applyProtection="1">
      <alignment horizontal="center" vertical="center"/>
      <protection/>
    </xf>
    <xf numFmtId="49" fontId="11" fillId="0" borderId="0" xfId="43" applyNumberFormat="1" applyFont="1" applyAlignment="1" applyProtection="1">
      <alignment horizontal="left"/>
      <protection/>
    </xf>
    <xf numFmtId="0" fontId="11" fillId="0" borderId="0" xfId="43" applyFont="1" applyAlignment="1" applyProtection="1">
      <alignment wrapText="1"/>
      <protection/>
    </xf>
    <xf numFmtId="165" fontId="2" fillId="0" borderId="0" xfId="47" applyNumberFormat="1" applyFont="1" applyAlignment="1" applyProtection="1">
      <alignment horizontal="right" vertical="center"/>
      <protection/>
    </xf>
    <xf numFmtId="165" fontId="11" fillId="0" borderId="0" xfId="43" applyNumberFormat="1" applyFont="1" applyProtection="1">
      <alignment/>
      <protection/>
    </xf>
    <xf numFmtId="0" fontId="12" fillId="0" borderId="0" xfId="43" applyFont="1" applyAlignment="1" applyProtection="1">
      <alignment wrapText="1"/>
      <protection/>
    </xf>
    <xf numFmtId="0" fontId="18" fillId="0" borderId="0" xfId="46" applyFont="1" applyProtection="1">
      <alignment/>
      <protection/>
    </xf>
    <xf numFmtId="165" fontId="18" fillId="0" borderId="0" xfId="43" applyNumberFormat="1" applyFont="1" applyFill="1" applyProtection="1">
      <alignment/>
      <protection/>
    </xf>
    <xf numFmtId="0" fontId="12" fillId="0" borderId="0" xfId="46" applyFont="1" applyProtection="1">
      <alignment/>
      <protection/>
    </xf>
    <xf numFmtId="0" fontId="12" fillId="0" borderId="0" xfId="46" applyFont="1" applyAlignment="1" applyProtection="1">
      <alignment horizontal="left" wrapText="1"/>
      <protection/>
    </xf>
    <xf numFmtId="0" fontId="5" fillId="0" borderId="0" xfId="50" applyFont="1" applyAlignment="1" applyProtection="1">
      <alignment horizontal="center" vertical="center"/>
      <protection/>
    </xf>
    <xf numFmtId="49" fontId="18" fillId="0" borderId="0" xfId="46" applyNumberFormat="1" applyFont="1" applyAlignment="1" applyProtection="1">
      <alignment horizontal="left"/>
      <protection/>
    </xf>
    <xf numFmtId="165" fontId="5" fillId="0" borderId="0" xfId="50" applyNumberFormat="1" applyFont="1" applyAlignment="1" applyProtection="1">
      <alignment horizontal="right" vertical="center"/>
      <protection/>
    </xf>
    <xf numFmtId="165" fontId="18" fillId="0" borderId="0" xfId="46" applyNumberFormat="1" applyFont="1" applyFill="1" applyProtection="1">
      <alignment/>
      <protection/>
    </xf>
    <xf numFmtId="0" fontId="2" fillId="0" borderId="0" xfId="50" applyFont="1" applyAlignment="1" applyProtection="1">
      <alignment horizontal="center" vertical="center"/>
      <protection/>
    </xf>
    <xf numFmtId="49" fontId="11" fillId="0" borderId="0" xfId="46" applyNumberFormat="1" applyFont="1" applyAlignment="1" applyProtection="1">
      <alignment horizontal="left"/>
      <protection/>
    </xf>
    <xf numFmtId="0" fontId="11" fillId="0" borderId="0" xfId="46" applyFont="1" applyProtection="1">
      <alignment/>
      <protection/>
    </xf>
    <xf numFmtId="165" fontId="2" fillId="0" borderId="0" xfId="50" applyNumberFormat="1" applyFont="1" applyAlignment="1" applyProtection="1">
      <alignment horizontal="right" vertical="center"/>
      <protection/>
    </xf>
    <xf numFmtId="165" fontId="11" fillId="0" borderId="0" xfId="46" applyNumberFormat="1" applyFont="1" applyProtection="1">
      <alignment/>
      <protection/>
    </xf>
    <xf numFmtId="0" fontId="5" fillId="0" borderId="0" xfId="51" applyFont="1" applyAlignment="1" applyProtection="1">
      <alignment horizontal="center" vertical="center"/>
      <protection/>
    </xf>
    <xf numFmtId="49" fontId="18" fillId="0" borderId="0" xfId="48" applyNumberFormat="1" applyFont="1" applyAlignment="1" applyProtection="1">
      <alignment horizontal="left"/>
      <protection/>
    </xf>
    <xf numFmtId="0" fontId="18" fillId="0" borderId="0" xfId="48" applyFont="1" applyProtection="1">
      <alignment/>
      <protection/>
    </xf>
    <xf numFmtId="165" fontId="5" fillId="0" borderId="0" xfId="51" applyNumberFormat="1" applyFont="1" applyAlignment="1" applyProtection="1">
      <alignment horizontal="right" vertical="center"/>
      <protection/>
    </xf>
    <xf numFmtId="0" fontId="2" fillId="0" borderId="0" xfId="51" applyFont="1" applyAlignment="1" applyProtection="1">
      <alignment horizontal="center" vertical="center"/>
      <protection/>
    </xf>
    <xf numFmtId="49" fontId="11" fillId="0" borderId="0" xfId="48" applyNumberFormat="1" applyFont="1" applyAlignment="1" applyProtection="1">
      <alignment horizontal="left"/>
      <protection/>
    </xf>
    <xf numFmtId="0" fontId="11" fillId="0" borderId="0" xfId="48" applyFont="1" applyProtection="1">
      <alignment/>
      <protection/>
    </xf>
    <xf numFmtId="165" fontId="2" fillId="0" borderId="0" xfId="51" applyNumberFormat="1" applyFont="1" applyAlignment="1" applyProtection="1">
      <alignment horizontal="right" vertical="center"/>
      <protection/>
    </xf>
    <xf numFmtId="165" fontId="11" fillId="0" borderId="0" xfId="48" applyNumberFormat="1" applyFont="1" applyProtection="1">
      <alignment/>
      <protection/>
    </xf>
    <xf numFmtId="0" fontId="12" fillId="0" borderId="0" xfId="48" applyFont="1" applyProtection="1">
      <alignment/>
      <protection/>
    </xf>
    <xf numFmtId="165" fontId="18" fillId="0" borderId="0" xfId="48" applyNumberFormat="1" applyFont="1" applyFill="1" applyProtection="1">
      <alignment/>
      <protection/>
    </xf>
    <xf numFmtId="0" fontId="5" fillId="0" borderId="0" xfId="52" applyFont="1" applyAlignment="1" applyProtection="1">
      <alignment horizontal="center" vertical="center"/>
      <protection/>
    </xf>
    <xf numFmtId="49" fontId="18" fillId="0" borderId="0" xfId="53" applyNumberFormat="1" applyFont="1" applyAlignment="1" applyProtection="1">
      <alignment horizontal="left"/>
      <protection/>
    </xf>
    <xf numFmtId="0" fontId="5" fillId="0" borderId="0" xfId="53" applyFont="1" applyProtection="1">
      <alignment/>
      <protection/>
    </xf>
    <xf numFmtId="165" fontId="5" fillId="0" borderId="0" xfId="52" applyNumberFormat="1" applyFont="1" applyAlignment="1" applyProtection="1">
      <alignment horizontal="right" vertical="center"/>
      <protection/>
    </xf>
    <xf numFmtId="165" fontId="18" fillId="0" borderId="0" xfId="53" applyNumberFormat="1" applyFont="1" applyFill="1" applyProtection="1">
      <alignment/>
      <protection/>
    </xf>
    <xf numFmtId="0" fontId="2" fillId="0" borderId="0" xfId="52" applyFont="1" applyAlignment="1" applyProtection="1">
      <alignment horizontal="center" vertical="center"/>
      <protection/>
    </xf>
    <xf numFmtId="49" fontId="11" fillId="0" borderId="0" xfId="53" applyNumberFormat="1" applyFont="1" applyAlignment="1" applyProtection="1">
      <alignment horizontal="left"/>
      <protection/>
    </xf>
    <xf numFmtId="0" fontId="2" fillId="0" borderId="0" xfId="53" applyFont="1" applyProtection="1">
      <alignment/>
      <protection/>
    </xf>
    <xf numFmtId="4" fontId="2" fillId="0" borderId="0" xfId="52" applyNumberFormat="1" applyFont="1" applyAlignment="1" applyProtection="1">
      <alignment horizontal="right" vertical="center"/>
      <protection/>
    </xf>
    <xf numFmtId="4" fontId="11" fillId="0" borderId="0" xfId="53" applyNumberFormat="1" applyFont="1" applyProtection="1">
      <alignment/>
      <protection/>
    </xf>
    <xf numFmtId="49" fontId="11" fillId="0" borderId="0" xfId="53" applyNumberFormat="1" applyFont="1" applyAlignment="1" applyProtection="1">
      <alignment horizontal="right"/>
      <protection/>
    </xf>
    <xf numFmtId="165" fontId="2" fillId="0" borderId="0" xfId="54" applyNumberFormat="1" applyFont="1" applyAlignment="1" applyProtection="1">
      <alignment horizontal="right" vertical="center"/>
      <protection/>
    </xf>
    <xf numFmtId="0" fontId="11" fillId="0" borderId="0" xfId="55" applyFont="1" applyAlignment="1" applyProtection="1">
      <alignment vertical="top" wrapText="1"/>
      <protection/>
    </xf>
    <xf numFmtId="165" fontId="18" fillId="4" borderId="0" xfId="43" applyNumberFormat="1" applyFont="1" applyFill="1" applyProtection="1">
      <alignment/>
      <protection locked="0"/>
    </xf>
    <xf numFmtId="165" fontId="18" fillId="4" borderId="0" xfId="46" applyNumberFormat="1" applyFont="1" applyFill="1" applyProtection="1">
      <alignment/>
      <protection locked="0"/>
    </xf>
    <xf numFmtId="165" fontId="18" fillId="4" borderId="0" xfId="48" applyNumberFormat="1" applyFont="1" applyFill="1" applyProtection="1">
      <alignment/>
      <protection locked="0"/>
    </xf>
    <xf numFmtId="165" fontId="18" fillId="4" borderId="0" xfId="53" applyNumberFormat="1" applyFont="1" applyFill="1" applyProtection="1">
      <alignment/>
      <protection locked="0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Normální 3 2" xfId="25"/>
    <cellStyle name="Normální 4 2" xfId="26"/>
    <cellStyle name="Normální 2 3" xfId="27"/>
    <cellStyle name="Normální 2 5" xfId="28"/>
    <cellStyle name="Normální 2 4" xfId="29"/>
    <cellStyle name="Normální 2 6" xfId="30"/>
    <cellStyle name="normální 6" xfId="31"/>
    <cellStyle name="Normální 2 7" xfId="32"/>
    <cellStyle name="Normální 2 8" xfId="33"/>
    <cellStyle name="normální 8" xfId="34"/>
    <cellStyle name="Normální 2 9" xfId="35"/>
    <cellStyle name="normální 9" xfId="36"/>
    <cellStyle name="Normální 2 10" xfId="37"/>
    <cellStyle name="normální 10" xfId="38"/>
    <cellStyle name="Normální 2 11" xfId="39"/>
    <cellStyle name="normální 11" xfId="40"/>
    <cellStyle name="Normální 2 12" xfId="41"/>
    <cellStyle name="normální 12" xfId="42"/>
    <cellStyle name="Normální 2 13" xfId="43"/>
    <cellStyle name="Normální 2 14" xfId="44"/>
    <cellStyle name="normální 14" xfId="45"/>
    <cellStyle name="Normální 2 15" xfId="46"/>
    <cellStyle name="normální 15" xfId="47"/>
    <cellStyle name="Normální 2 16" xfId="48"/>
    <cellStyle name="normální 16" xfId="49"/>
    <cellStyle name="normální 17" xfId="50"/>
    <cellStyle name="normální 18" xfId="51"/>
    <cellStyle name="normální 19" xfId="52"/>
    <cellStyle name="Normální 2 17" xfId="53"/>
    <cellStyle name="normální 20" xfId="54"/>
    <cellStyle name="Normální 2 18" xfId="55"/>
    <cellStyle name="normální 21" xfId="56"/>
    <cellStyle name="Normální 2 19" xfId="57"/>
    <cellStyle name="Čárka" xfId="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tabSelected="1" zoomScale="120" zoomScaleNormal="120" workbookViewId="0" topLeftCell="A1">
      <selection activeCell="H7" sqref="H7"/>
    </sheetView>
  </sheetViews>
  <sheetFormatPr defaultColWidth="9.140625" defaultRowHeight="15"/>
  <cols>
    <col min="2" max="2" width="69.421875" style="0" customWidth="1"/>
    <col min="3" max="3" width="17.00390625" style="0" customWidth="1"/>
    <col min="5" max="5" width="10.00390625" style="0" bestFit="1" customWidth="1"/>
  </cols>
  <sheetData>
    <row r="1" spans="1:3" ht="18">
      <c r="A1" s="3" t="s">
        <v>107</v>
      </c>
      <c r="B1" s="4"/>
      <c r="C1" s="4"/>
    </row>
    <row r="2" spans="1:3" ht="15">
      <c r="A2" s="5" t="s">
        <v>0</v>
      </c>
      <c r="B2" s="1" t="s">
        <v>43</v>
      </c>
      <c r="C2" s="7"/>
    </row>
    <row r="3" spans="1:3" ht="15">
      <c r="A3" s="5" t="s">
        <v>1</v>
      </c>
      <c r="B3" s="21" t="s">
        <v>44</v>
      </c>
      <c r="C3" s="6"/>
    </row>
    <row r="4" spans="1:3" ht="15">
      <c r="A4" s="5" t="s">
        <v>2</v>
      </c>
      <c r="B4" s="6"/>
      <c r="C4" s="8"/>
    </row>
    <row r="5" spans="1:3" ht="15">
      <c r="A5" s="6" t="s">
        <v>3</v>
      </c>
      <c r="B5" s="1" t="s">
        <v>45</v>
      </c>
      <c r="C5" s="6"/>
    </row>
    <row r="6" spans="1:3" ht="15">
      <c r="A6" s="6"/>
      <c r="B6" s="6"/>
      <c r="C6" s="8"/>
    </row>
    <row r="7" spans="1:3" ht="15">
      <c r="A7" s="6" t="s">
        <v>4</v>
      </c>
      <c r="B7" s="1" t="s">
        <v>47</v>
      </c>
      <c r="C7" s="8"/>
    </row>
    <row r="8" spans="1:3" ht="15">
      <c r="A8" s="6" t="s">
        <v>5</v>
      </c>
      <c r="B8" s="6"/>
      <c r="C8" s="8"/>
    </row>
    <row r="9" spans="1:3" ht="15">
      <c r="A9" s="6" t="s">
        <v>6</v>
      </c>
      <c r="B9" s="19" t="s">
        <v>46</v>
      </c>
      <c r="C9" s="8"/>
    </row>
    <row r="10" spans="1:3" ht="15">
      <c r="A10" s="4"/>
      <c r="B10" s="4"/>
      <c r="C10" s="4"/>
    </row>
    <row r="11" spans="1:3" ht="15">
      <c r="A11" s="9" t="s">
        <v>33</v>
      </c>
      <c r="B11" s="10" t="s">
        <v>9</v>
      </c>
      <c r="C11" s="11" t="s">
        <v>13</v>
      </c>
    </row>
    <row r="12" spans="1:3" ht="15">
      <c r="A12" s="12">
        <v>1</v>
      </c>
      <c r="B12" s="13">
        <v>2</v>
      </c>
      <c r="C12" s="14">
        <v>3</v>
      </c>
    </row>
    <row r="13" spans="1:3" ht="15">
      <c r="A13" s="22"/>
      <c r="B13" s="23" t="s">
        <v>64</v>
      </c>
      <c r="C13" s="22"/>
    </row>
    <row r="14" spans="1:3" ht="15">
      <c r="A14" s="20">
        <v>0</v>
      </c>
      <c r="B14" s="15" t="str">
        <f>'Všeobecné položky'!C14</f>
        <v>Všeobecné kontrukce a práce</v>
      </c>
      <c r="C14" s="16">
        <f>'Všeobecné položky'!G14</f>
        <v>0</v>
      </c>
    </row>
    <row r="15" spans="1:3" ht="15">
      <c r="A15" s="20"/>
      <c r="B15" s="15"/>
      <c r="C15" s="16"/>
    </row>
    <row r="16" spans="2:3" ht="15">
      <c r="B16" s="17" t="s">
        <v>32</v>
      </c>
      <c r="C16" s="18">
        <f>SUM(C14:C15)</f>
        <v>0</v>
      </c>
    </row>
    <row r="17" spans="2:3" ht="15">
      <c r="B17" s="17" t="s">
        <v>34</v>
      </c>
      <c r="C17" s="18">
        <f>C16*1.21</f>
        <v>0</v>
      </c>
    </row>
    <row r="19" ht="15">
      <c r="B19" s="23" t="s">
        <v>48</v>
      </c>
    </row>
    <row r="20" spans="1:3" ht="15">
      <c r="A20" s="24">
        <v>0</v>
      </c>
      <c r="B20" s="2" t="s">
        <v>25</v>
      </c>
      <c r="C20" s="16">
        <f>'Trasa A'!G14</f>
        <v>0</v>
      </c>
    </row>
    <row r="21" spans="1:3" ht="15">
      <c r="A21" s="20">
        <v>9</v>
      </c>
      <c r="B21" s="15" t="s">
        <v>26</v>
      </c>
      <c r="C21" s="16">
        <f>'Trasa A'!G27</f>
        <v>0</v>
      </c>
    </row>
    <row r="23" spans="2:3" ht="15">
      <c r="B23" s="17" t="s">
        <v>32</v>
      </c>
      <c r="C23" s="18">
        <f>SUM(C20:C21)</f>
        <v>0</v>
      </c>
    </row>
    <row r="24" spans="2:3" ht="15">
      <c r="B24" s="17" t="s">
        <v>34</v>
      </c>
      <c r="C24" s="18">
        <f>C23*1.21</f>
        <v>0</v>
      </c>
    </row>
    <row r="26" ht="15">
      <c r="B26" s="23" t="s">
        <v>55</v>
      </c>
    </row>
    <row r="27" spans="1:3" ht="15">
      <c r="A27" s="24">
        <v>0</v>
      </c>
      <c r="B27" s="2" t="s">
        <v>25</v>
      </c>
      <c r="C27" s="16">
        <f>'Trasa B'!G14</f>
        <v>0</v>
      </c>
    </row>
    <row r="28" spans="1:3" ht="15">
      <c r="A28" s="20">
        <v>9</v>
      </c>
      <c r="B28" s="15" t="s">
        <v>26</v>
      </c>
      <c r="C28" s="16">
        <f>'Trasa B'!G27</f>
        <v>0</v>
      </c>
    </row>
    <row r="30" spans="2:3" ht="15">
      <c r="B30" s="17" t="s">
        <v>32</v>
      </c>
      <c r="C30" s="18">
        <f>C28+C27</f>
        <v>0</v>
      </c>
    </row>
    <row r="31" spans="2:3" ht="15">
      <c r="B31" s="17" t="s">
        <v>34</v>
      </c>
      <c r="C31" s="18">
        <f>C30*1.21</f>
        <v>0</v>
      </c>
    </row>
    <row r="33" ht="15">
      <c r="B33" s="23" t="s">
        <v>58</v>
      </c>
    </row>
    <row r="34" spans="1:3" ht="15">
      <c r="A34" s="24">
        <v>0</v>
      </c>
      <c r="B34" s="2" t="s">
        <v>25</v>
      </c>
      <c r="C34" s="16">
        <f>'Trasa D'!G14</f>
        <v>0</v>
      </c>
    </row>
    <row r="35" spans="1:3" ht="15">
      <c r="A35" s="20">
        <v>9</v>
      </c>
      <c r="B35" s="15" t="s">
        <v>26</v>
      </c>
      <c r="C35" s="16">
        <f>'Trasa D'!G27</f>
        <v>0</v>
      </c>
    </row>
    <row r="37" spans="2:3" ht="15">
      <c r="B37" s="17" t="s">
        <v>32</v>
      </c>
      <c r="C37" s="18">
        <f>C35+C34</f>
        <v>0</v>
      </c>
    </row>
    <row r="38" spans="2:3" ht="15">
      <c r="B38" s="17" t="s">
        <v>34</v>
      </c>
      <c r="C38" s="18">
        <f>C37*1.21</f>
        <v>0</v>
      </c>
    </row>
    <row r="41" spans="2:3" ht="15">
      <c r="B41" s="17" t="s">
        <v>65</v>
      </c>
      <c r="C41" s="18">
        <f>C37+C30+C23+C16</f>
        <v>0</v>
      </c>
    </row>
    <row r="42" spans="2:3" ht="15">
      <c r="B42" s="17" t="s">
        <v>66</v>
      </c>
      <c r="C42" s="18">
        <f>C41*1.21</f>
        <v>0</v>
      </c>
    </row>
  </sheetData>
  <sheetProtection algorithmName="SHA-512" hashValue="bL/O8safqNooeupGSq5bYhdNM+3FrlNzeCJBAA1m4le6esrXO5c6HgR/XDdWEfpZDSyM03pcdpTTl2UsEWiK2g==" saltValue="YzzGujdOhmzwPPVZnLqMaw==" spinCount="100000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zoomScale="110" zoomScaleNormal="110" workbookViewId="0" topLeftCell="A1">
      <selection activeCell="J26" sqref="J26"/>
    </sheetView>
  </sheetViews>
  <sheetFormatPr defaultColWidth="9.140625" defaultRowHeight="15"/>
  <cols>
    <col min="1" max="2" width="9.140625" style="30" customWidth="1"/>
    <col min="3" max="3" width="71.00390625" style="30" customWidth="1"/>
    <col min="4" max="6" width="9.140625" style="30" customWidth="1"/>
    <col min="7" max="7" width="12.57421875" style="30" customWidth="1"/>
    <col min="8" max="16384" width="9.140625" style="30" customWidth="1"/>
  </cols>
  <sheetData>
    <row r="1" spans="1:8" ht="18">
      <c r="A1" s="28" t="s">
        <v>108</v>
      </c>
      <c r="B1" s="29"/>
      <c r="C1" s="29"/>
      <c r="D1" s="29"/>
      <c r="E1" s="29"/>
      <c r="F1" s="29"/>
      <c r="G1" s="29"/>
      <c r="H1" s="29"/>
    </row>
    <row r="2" spans="1:8" ht="15">
      <c r="A2" s="31" t="s">
        <v>0</v>
      </c>
      <c r="B2" s="32"/>
      <c r="C2" s="32" t="s">
        <v>43</v>
      </c>
      <c r="D2" s="32"/>
      <c r="E2" s="32"/>
      <c r="F2" s="32"/>
      <c r="G2" s="32"/>
      <c r="H2" s="32"/>
    </row>
    <row r="3" spans="1:8" ht="15">
      <c r="A3" s="31" t="s">
        <v>1</v>
      </c>
      <c r="B3" s="32"/>
      <c r="C3" s="33" t="s">
        <v>44</v>
      </c>
      <c r="D3" s="32"/>
      <c r="E3" s="32"/>
      <c r="F3" s="32"/>
      <c r="G3" s="32"/>
      <c r="H3" s="32"/>
    </row>
    <row r="4" spans="1:8" ht="15">
      <c r="A4" s="31" t="s">
        <v>2</v>
      </c>
      <c r="B4" s="32"/>
      <c r="C4" s="32"/>
      <c r="D4" s="32"/>
      <c r="E4" s="32"/>
      <c r="F4" s="32"/>
      <c r="G4" s="32"/>
      <c r="H4" s="32"/>
    </row>
    <row r="5" spans="1:8" ht="15">
      <c r="A5" s="32" t="s">
        <v>3</v>
      </c>
      <c r="B5" s="32"/>
      <c r="C5" s="32" t="s">
        <v>45</v>
      </c>
      <c r="D5" s="32"/>
      <c r="E5" s="32"/>
      <c r="F5" s="32"/>
      <c r="G5" s="32"/>
      <c r="H5" s="32"/>
    </row>
    <row r="6" spans="1:8" ht="15">
      <c r="A6" s="32"/>
      <c r="B6" s="32"/>
      <c r="C6" s="32"/>
      <c r="D6" s="32"/>
      <c r="E6" s="32"/>
      <c r="F6" s="32"/>
      <c r="G6" s="32"/>
      <c r="H6" s="32"/>
    </row>
    <row r="7" spans="1:8" ht="15">
      <c r="A7" s="32" t="s">
        <v>4</v>
      </c>
      <c r="B7" s="32"/>
      <c r="C7" s="32" t="s">
        <v>47</v>
      </c>
      <c r="D7" s="32"/>
      <c r="E7" s="32"/>
      <c r="F7" s="32"/>
      <c r="G7" s="32"/>
      <c r="H7" s="32"/>
    </row>
    <row r="8" spans="1:8" ht="15">
      <c r="A8" s="32" t="s">
        <v>5</v>
      </c>
      <c r="B8" s="32"/>
      <c r="C8" s="32"/>
      <c r="D8" s="32"/>
      <c r="E8" s="32"/>
      <c r="F8" s="32"/>
      <c r="G8" s="32"/>
      <c r="H8" s="32"/>
    </row>
    <row r="9" spans="1:8" ht="15">
      <c r="A9" s="32" t="s">
        <v>6</v>
      </c>
      <c r="B9" s="32"/>
      <c r="C9" s="34" t="s">
        <v>46</v>
      </c>
      <c r="D9" s="32"/>
      <c r="E9" s="32"/>
      <c r="F9" s="32"/>
      <c r="G9" s="32"/>
      <c r="H9" s="32"/>
    </row>
    <row r="11" spans="1:7" ht="22.5">
      <c r="A11" s="35" t="s">
        <v>7</v>
      </c>
      <c r="B11" s="36" t="s">
        <v>8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</row>
    <row r="12" spans="1:7" ht="15">
      <c r="A12" s="37">
        <v>1</v>
      </c>
      <c r="B12" s="38">
        <v>4</v>
      </c>
      <c r="C12" s="38">
        <v>5</v>
      </c>
      <c r="D12" s="38">
        <v>6</v>
      </c>
      <c r="E12" s="38">
        <v>7</v>
      </c>
      <c r="F12" s="38">
        <v>8</v>
      </c>
      <c r="G12" s="38">
        <v>9</v>
      </c>
    </row>
    <row r="13" spans="1:7" ht="15">
      <c r="A13" s="39"/>
      <c r="B13" s="39"/>
      <c r="C13" s="39" t="s">
        <v>24</v>
      </c>
      <c r="G13" s="40"/>
    </row>
    <row r="14" spans="1:7" ht="15">
      <c r="A14" s="41"/>
      <c r="B14" s="42">
        <v>0</v>
      </c>
      <c r="C14" s="43" t="s">
        <v>25</v>
      </c>
      <c r="G14" s="44">
        <f>SUM(G15:G51)</f>
        <v>0</v>
      </c>
    </row>
    <row r="15" spans="1:7" ht="15">
      <c r="A15" s="45">
        <v>1</v>
      </c>
      <c r="B15" s="46" t="s">
        <v>87</v>
      </c>
      <c r="C15" s="47" t="s">
        <v>88</v>
      </c>
      <c r="D15" s="48" t="s">
        <v>35</v>
      </c>
      <c r="E15" s="49">
        <v>1</v>
      </c>
      <c r="F15" s="117"/>
      <c r="G15" s="50">
        <f>E15*F15</f>
        <v>0</v>
      </c>
    </row>
    <row r="16" spans="1:7" ht="15">
      <c r="A16" s="51"/>
      <c r="B16" s="52"/>
      <c r="C16" s="53" t="s">
        <v>84</v>
      </c>
      <c r="D16" s="54"/>
      <c r="E16" s="55"/>
      <c r="F16" s="26"/>
      <c r="G16" s="27"/>
    </row>
    <row r="17" spans="1:7" ht="15">
      <c r="A17" s="51"/>
      <c r="B17" s="52"/>
      <c r="C17" s="56" t="s">
        <v>89</v>
      </c>
      <c r="D17" s="54"/>
      <c r="E17" s="55"/>
      <c r="F17" s="26"/>
      <c r="G17" s="27"/>
    </row>
    <row r="18" spans="1:7" ht="15">
      <c r="A18" s="41"/>
      <c r="B18" s="42"/>
      <c r="C18" s="43"/>
      <c r="G18" s="44"/>
    </row>
    <row r="19" spans="1:7" ht="15">
      <c r="A19" s="45">
        <v>2</v>
      </c>
      <c r="B19" s="57" t="s">
        <v>85</v>
      </c>
      <c r="C19" s="58" t="s">
        <v>86</v>
      </c>
      <c r="D19" s="45" t="s">
        <v>35</v>
      </c>
      <c r="E19" s="49">
        <v>1</v>
      </c>
      <c r="F19" s="117"/>
      <c r="G19" s="50">
        <f>E19*F19</f>
        <v>0</v>
      </c>
    </row>
    <row r="20" spans="1:7" ht="15">
      <c r="A20" s="51"/>
      <c r="B20" s="59"/>
      <c r="C20" s="60" t="s">
        <v>84</v>
      </c>
      <c r="D20" s="51"/>
      <c r="E20" s="26"/>
      <c r="F20" s="55"/>
      <c r="G20" s="25"/>
    </row>
    <row r="21" spans="1:7" ht="15">
      <c r="A21" s="51"/>
      <c r="B21" s="59"/>
      <c r="C21" s="56" t="s">
        <v>93</v>
      </c>
      <c r="D21" s="51"/>
      <c r="E21" s="26"/>
      <c r="F21" s="55"/>
      <c r="G21" s="25"/>
    </row>
    <row r="22" spans="1:7" ht="15">
      <c r="A22" s="41"/>
      <c r="B22" s="42"/>
      <c r="C22" s="43"/>
      <c r="G22" s="44"/>
    </row>
    <row r="23" spans="1:7" ht="15">
      <c r="A23" s="45">
        <v>3</v>
      </c>
      <c r="B23" s="57" t="s">
        <v>82</v>
      </c>
      <c r="C23" s="58" t="s">
        <v>83</v>
      </c>
      <c r="D23" s="45" t="s">
        <v>35</v>
      </c>
      <c r="E23" s="49">
        <v>1</v>
      </c>
      <c r="F23" s="117"/>
      <c r="G23" s="50">
        <f>E23*F23</f>
        <v>0</v>
      </c>
    </row>
    <row r="24" spans="1:7" ht="15">
      <c r="A24" s="51"/>
      <c r="B24" s="59"/>
      <c r="C24" s="60" t="s">
        <v>84</v>
      </c>
      <c r="D24" s="51"/>
      <c r="E24" s="26"/>
      <c r="F24" s="55"/>
      <c r="G24" s="25"/>
    </row>
    <row r="25" spans="1:7" ht="15">
      <c r="A25" s="51"/>
      <c r="B25" s="59"/>
      <c r="C25" s="61" t="s">
        <v>94</v>
      </c>
      <c r="D25" s="51"/>
      <c r="E25" s="26"/>
      <c r="F25" s="55"/>
      <c r="G25" s="25"/>
    </row>
    <row r="26" spans="1:7" ht="15">
      <c r="A26" s="41"/>
      <c r="B26" s="42"/>
      <c r="C26" s="43"/>
      <c r="G26" s="44"/>
    </row>
    <row r="27" spans="1:7" s="65" customFormat="1" ht="15">
      <c r="A27" s="62">
        <v>4</v>
      </c>
      <c r="B27" s="63" t="s">
        <v>15</v>
      </c>
      <c r="C27" s="64" t="s">
        <v>16</v>
      </c>
      <c r="D27" s="62" t="s">
        <v>35</v>
      </c>
      <c r="E27" s="49">
        <v>1</v>
      </c>
      <c r="F27" s="117"/>
      <c r="G27" s="50">
        <f aca="true" t="shared" si="0" ref="G27:G49">E27*F27</f>
        <v>0</v>
      </c>
    </row>
    <row r="28" spans="1:7" ht="15">
      <c r="A28" s="66"/>
      <c r="B28" s="67"/>
      <c r="C28" s="68" t="s">
        <v>14</v>
      </c>
      <c r="D28" s="66"/>
      <c r="E28" s="69"/>
      <c r="F28" s="70"/>
      <c r="G28" s="71"/>
    </row>
    <row r="29" spans="1:7" ht="15">
      <c r="A29" s="66"/>
      <c r="B29" s="67"/>
      <c r="C29" s="72" t="s">
        <v>95</v>
      </c>
      <c r="D29" s="66"/>
      <c r="E29" s="69"/>
      <c r="F29" s="70"/>
      <c r="G29" s="71"/>
    </row>
    <row r="30" spans="1:7" ht="15">
      <c r="A30" s="66"/>
      <c r="B30" s="67"/>
      <c r="C30" s="72"/>
      <c r="D30" s="66"/>
      <c r="E30" s="69"/>
      <c r="F30" s="70"/>
      <c r="G30" s="71"/>
    </row>
    <row r="31" spans="1:7" s="65" customFormat="1" ht="15">
      <c r="A31" s="73">
        <v>5</v>
      </c>
      <c r="B31" s="74" t="s">
        <v>17</v>
      </c>
      <c r="C31" s="75" t="s">
        <v>18</v>
      </c>
      <c r="D31" s="73" t="s">
        <v>35</v>
      </c>
      <c r="E31" s="76">
        <v>1</v>
      </c>
      <c r="F31" s="118"/>
      <c r="G31" s="50">
        <f t="shared" si="0"/>
        <v>0</v>
      </c>
    </row>
    <row r="32" spans="1:7" ht="15">
      <c r="A32" s="77"/>
      <c r="B32" s="78"/>
      <c r="C32" s="79" t="s">
        <v>14</v>
      </c>
      <c r="D32" s="77"/>
      <c r="E32" s="80"/>
      <c r="F32" s="81"/>
      <c r="G32" s="71"/>
    </row>
    <row r="33" spans="1:7" ht="15">
      <c r="A33" s="77"/>
      <c r="B33" s="78"/>
      <c r="C33" s="82" t="s">
        <v>96</v>
      </c>
      <c r="D33" s="77"/>
      <c r="E33" s="80"/>
      <c r="F33" s="81"/>
      <c r="G33" s="71"/>
    </row>
    <row r="34" spans="1:7" ht="15">
      <c r="A34" s="77"/>
      <c r="B34" s="78"/>
      <c r="C34" s="82"/>
      <c r="D34" s="77"/>
      <c r="E34" s="80"/>
      <c r="F34" s="81"/>
      <c r="G34" s="71"/>
    </row>
    <row r="35" spans="1:7" s="65" customFormat="1" ht="15">
      <c r="A35" s="73">
        <v>6</v>
      </c>
      <c r="B35" s="74" t="s">
        <v>100</v>
      </c>
      <c r="C35" s="83" t="s">
        <v>101</v>
      </c>
      <c r="D35" s="73" t="s">
        <v>35</v>
      </c>
      <c r="E35" s="76">
        <v>1</v>
      </c>
      <c r="F35" s="118"/>
      <c r="G35" s="50">
        <f>E35*F35</f>
        <v>0</v>
      </c>
    </row>
    <row r="36" spans="1:7" ht="15">
      <c r="A36" s="77"/>
      <c r="B36" s="78"/>
      <c r="C36" s="84" t="s">
        <v>92</v>
      </c>
      <c r="D36" s="77"/>
      <c r="E36" s="80"/>
      <c r="F36" s="81"/>
      <c r="G36" s="71"/>
    </row>
    <row r="37" spans="1:7" ht="15">
      <c r="A37" s="77"/>
      <c r="B37" s="78"/>
      <c r="C37" s="84"/>
      <c r="D37" s="77"/>
      <c r="E37" s="80"/>
      <c r="F37" s="81"/>
      <c r="G37" s="71"/>
    </row>
    <row r="38" spans="1:7" ht="15">
      <c r="A38" s="77"/>
      <c r="B38" s="78"/>
      <c r="C38" s="82" t="s">
        <v>102</v>
      </c>
      <c r="D38" s="77"/>
      <c r="E38" s="80"/>
      <c r="F38" s="81"/>
      <c r="G38" s="71"/>
    </row>
    <row r="39" spans="1:7" ht="15">
      <c r="A39" s="77"/>
      <c r="B39" s="78"/>
      <c r="C39" s="82"/>
      <c r="D39" s="77"/>
      <c r="E39" s="80"/>
      <c r="F39" s="81"/>
      <c r="G39" s="71"/>
    </row>
    <row r="40" spans="1:7" s="65" customFormat="1" ht="15">
      <c r="A40" s="85">
        <v>7</v>
      </c>
      <c r="B40" s="86" t="s">
        <v>19</v>
      </c>
      <c r="C40" s="87" t="s">
        <v>20</v>
      </c>
      <c r="D40" s="85" t="s">
        <v>35</v>
      </c>
      <c r="E40" s="88">
        <v>1</v>
      </c>
      <c r="F40" s="119"/>
      <c r="G40" s="50">
        <f t="shared" si="0"/>
        <v>0</v>
      </c>
    </row>
    <row r="41" spans="1:7" ht="15">
      <c r="A41" s="89"/>
      <c r="B41" s="90"/>
      <c r="C41" s="91" t="s">
        <v>14</v>
      </c>
      <c r="D41" s="89"/>
      <c r="E41" s="92"/>
      <c r="F41" s="93"/>
      <c r="G41" s="71"/>
    </row>
    <row r="42" spans="1:7" ht="15">
      <c r="A42" s="89"/>
      <c r="B42" s="90"/>
      <c r="C42" s="94" t="s">
        <v>97</v>
      </c>
      <c r="D42" s="89"/>
      <c r="E42" s="92"/>
      <c r="F42" s="93"/>
      <c r="G42" s="71"/>
    </row>
    <row r="43" spans="1:7" ht="15">
      <c r="A43" s="89"/>
      <c r="B43" s="90"/>
      <c r="C43" s="94"/>
      <c r="D43" s="89"/>
      <c r="E43" s="92"/>
      <c r="F43" s="93"/>
      <c r="G43" s="71"/>
    </row>
    <row r="44" spans="1:7" ht="15">
      <c r="A44" s="95">
        <v>8</v>
      </c>
      <c r="B44" s="87" t="s">
        <v>91</v>
      </c>
      <c r="C44" s="87" t="s">
        <v>90</v>
      </c>
      <c r="D44" s="85" t="s">
        <v>35</v>
      </c>
      <c r="E44" s="88">
        <v>1</v>
      </c>
      <c r="F44" s="119"/>
      <c r="G44" s="50">
        <f>E44*F44</f>
        <v>0</v>
      </c>
    </row>
    <row r="45" spans="1:7" ht="15">
      <c r="A45" s="89"/>
      <c r="B45" s="90"/>
      <c r="C45" s="96" t="s">
        <v>92</v>
      </c>
      <c r="D45" s="89"/>
      <c r="E45" s="92"/>
      <c r="F45" s="93"/>
      <c r="G45" s="71"/>
    </row>
    <row r="46" spans="1:7" ht="15">
      <c r="A46" s="89"/>
      <c r="B46" s="90"/>
      <c r="C46" s="96"/>
      <c r="D46" s="89"/>
      <c r="E46" s="92"/>
      <c r="F46" s="93"/>
      <c r="G46" s="71"/>
    </row>
    <row r="47" spans="1:7" ht="15">
      <c r="A47" s="89"/>
      <c r="B47" s="90"/>
      <c r="C47" s="97" t="s">
        <v>98</v>
      </c>
      <c r="D47" s="89"/>
      <c r="E47" s="92"/>
      <c r="F47" s="93"/>
      <c r="G47" s="71"/>
    </row>
    <row r="48" spans="1:7" ht="15">
      <c r="A48" s="89"/>
      <c r="B48" s="90"/>
      <c r="C48" s="94"/>
      <c r="D48" s="89"/>
      <c r="E48" s="92"/>
      <c r="F48" s="93"/>
      <c r="G48" s="71"/>
    </row>
    <row r="49" spans="1:7" s="65" customFormat="1" ht="15">
      <c r="A49" s="98">
        <v>9</v>
      </c>
      <c r="B49" s="99" t="s">
        <v>21</v>
      </c>
      <c r="C49" s="100" t="s">
        <v>22</v>
      </c>
      <c r="D49" s="98" t="s">
        <v>35</v>
      </c>
      <c r="E49" s="101">
        <v>1</v>
      </c>
      <c r="F49" s="120"/>
      <c r="G49" s="50">
        <f t="shared" si="0"/>
        <v>0</v>
      </c>
    </row>
    <row r="50" spans="1:7" ht="15">
      <c r="A50" s="102"/>
      <c r="B50" s="103"/>
      <c r="C50" s="104" t="s">
        <v>23</v>
      </c>
      <c r="D50" s="102"/>
      <c r="E50" s="105"/>
      <c r="F50" s="106"/>
      <c r="G50" s="71"/>
    </row>
    <row r="51" spans="1:7" ht="15">
      <c r="A51" s="102"/>
      <c r="B51" s="103"/>
      <c r="C51" s="107" t="s">
        <v>99</v>
      </c>
      <c r="D51" s="102"/>
      <c r="E51" s="105"/>
      <c r="F51" s="106"/>
      <c r="G51" s="71"/>
    </row>
    <row r="52" spans="1:7" ht="15">
      <c r="A52" s="102"/>
      <c r="B52" s="103"/>
      <c r="C52" s="107"/>
      <c r="D52" s="102"/>
      <c r="E52" s="105"/>
      <c r="F52" s="106"/>
      <c r="G52" s="71"/>
    </row>
    <row r="53" spans="1:7" ht="15">
      <c r="A53" s="108"/>
      <c r="B53" s="109"/>
      <c r="C53" s="110" t="s">
        <v>32</v>
      </c>
      <c r="G53" s="111">
        <f>G14</f>
        <v>0</v>
      </c>
    </row>
    <row r="54" spans="1:7" ht="15">
      <c r="A54" s="108"/>
      <c r="B54" s="109"/>
      <c r="C54" s="110" t="s">
        <v>34</v>
      </c>
      <c r="D54" s="108"/>
      <c r="E54" s="112"/>
      <c r="F54" s="113"/>
      <c r="G54" s="114">
        <f>G53+(G53*0.21)</f>
        <v>0</v>
      </c>
    </row>
    <row r="55" spans="1:7" ht="15">
      <c r="A55" s="108"/>
      <c r="B55" s="109"/>
      <c r="C55" s="110"/>
      <c r="D55" s="108"/>
      <c r="E55" s="112"/>
      <c r="F55" s="113"/>
      <c r="G55" s="114"/>
    </row>
    <row r="56" spans="1:7" ht="15">
      <c r="A56" s="108"/>
      <c r="B56" s="109"/>
      <c r="C56" s="110"/>
      <c r="D56" s="108"/>
      <c r="E56" s="112"/>
      <c r="F56" s="113"/>
      <c r="G56" s="115"/>
    </row>
    <row r="57" spans="1:7" ht="15">
      <c r="A57" s="108"/>
      <c r="B57" s="109"/>
      <c r="C57" s="110"/>
      <c r="D57" s="108"/>
      <c r="E57" s="112"/>
      <c r="F57" s="113"/>
      <c r="G57" s="115"/>
    </row>
    <row r="58" spans="1:7" ht="15">
      <c r="A58" s="108"/>
      <c r="B58" s="109"/>
      <c r="C58" s="110"/>
      <c r="D58" s="108"/>
      <c r="E58" s="112"/>
      <c r="F58" s="113"/>
      <c r="G58" s="115"/>
    </row>
    <row r="59" spans="1:7" ht="15">
      <c r="A59" s="108"/>
      <c r="B59" s="109"/>
      <c r="C59" s="110"/>
      <c r="D59" s="108"/>
      <c r="E59" s="112"/>
      <c r="F59" s="113"/>
      <c r="G59" s="115"/>
    </row>
    <row r="60" spans="1:7" ht="15">
      <c r="A60" s="108"/>
      <c r="B60" s="109"/>
      <c r="C60" s="110"/>
      <c r="D60" s="108"/>
      <c r="E60" s="112"/>
      <c r="F60" s="113"/>
      <c r="G60" s="115"/>
    </row>
    <row r="61" spans="1:7" ht="15">
      <c r="A61" s="108"/>
      <c r="B61" s="109"/>
      <c r="C61" s="110"/>
      <c r="D61" s="108"/>
      <c r="E61" s="112"/>
      <c r="F61" s="113"/>
      <c r="G61" s="115"/>
    </row>
    <row r="72" ht="15">
      <c r="G72" s="116"/>
    </row>
  </sheetData>
  <sheetProtection algorithmName="SHA-512" hashValue="V2alh2/GZTYHbaek8iam9V6UmixjqjZCy+Ba4kpRwhG8R6jwrLXKQrUoIXj8FQieilET2K1LKgQBk6+gOjWhmQ==" saltValue="fRwe5IWUJpNCJfPhKKeFqA==" spinCount="100000" sheet="1" objects="1" scenarios="1"/>
  <mergeCells count="2">
    <mergeCell ref="C45:C46"/>
    <mergeCell ref="C36:C37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940C-0BDD-4AA5-9377-8903DB06806C}">
  <sheetPr>
    <pageSetUpPr fitToPage="1"/>
  </sheetPr>
  <dimension ref="A1:H89"/>
  <sheetViews>
    <sheetView zoomScale="110" zoomScaleNormal="110" workbookViewId="0" topLeftCell="A1">
      <selection activeCell="H75" sqref="H75"/>
    </sheetView>
  </sheetViews>
  <sheetFormatPr defaultColWidth="9.140625" defaultRowHeight="15"/>
  <cols>
    <col min="1" max="2" width="9.140625" style="30" customWidth="1"/>
    <col min="3" max="3" width="71.7109375" style="30" customWidth="1"/>
    <col min="4" max="6" width="9.140625" style="30" customWidth="1"/>
    <col min="7" max="7" width="12.57421875" style="30" customWidth="1"/>
    <col min="8" max="16384" width="9.140625" style="30" customWidth="1"/>
  </cols>
  <sheetData>
    <row r="1" spans="1:8" ht="18">
      <c r="A1" s="28" t="s">
        <v>108</v>
      </c>
      <c r="B1" s="29"/>
      <c r="C1" s="29"/>
      <c r="D1" s="29"/>
      <c r="E1" s="29"/>
      <c r="F1" s="29"/>
      <c r="G1" s="29"/>
      <c r="H1" s="29"/>
    </row>
    <row r="2" spans="1:8" ht="15">
      <c r="A2" s="31" t="s">
        <v>0</v>
      </c>
      <c r="B2" s="32"/>
      <c r="C2" s="32" t="s">
        <v>43</v>
      </c>
      <c r="D2" s="32"/>
      <c r="E2" s="32"/>
      <c r="F2" s="32"/>
      <c r="G2" s="32"/>
      <c r="H2" s="32"/>
    </row>
    <row r="3" spans="1:8" ht="15">
      <c r="A3" s="31" t="s">
        <v>1</v>
      </c>
      <c r="B3" s="32"/>
      <c r="C3" s="33" t="s">
        <v>48</v>
      </c>
      <c r="D3" s="32"/>
      <c r="E3" s="32"/>
      <c r="F3" s="32"/>
      <c r="G3" s="32"/>
      <c r="H3" s="32"/>
    </row>
    <row r="4" spans="1:8" ht="15">
      <c r="A4" s="31" t="s">
        <v>2</v>
      </c>
      <c r="B4" s="32"/>
      <c r="C4" s="32"/>
      <c r="D4" s="32"/>
      <c r="E4" s="32"/>
      <c r="F4" s="32"/>
      <c r="G4" s="32"/>
      <c r="H4" s="32"/>
    </row>
    <row r="5" spans="1:8" ht="15">
      <c r="A5" s="32" t="s">
        <v>3</v>
      </c>
      <c r="B5" s="32"/>
      <c r="C5" s="32" t="s">
        <v>45</v>
      </c>
      <c r="D5" s="32"/>
      <c r="E5" s="32"/>
      <c r="F5" s="32"/>
      <c r="G5" s="32"/>
      <c r="H5" s="32"/>
    </row>
    <row r="6" spans="1:8" ht="15">
      <c r="A6" s="32"/>
      <c r="B6" s="32"/>
      <c r="C6" s="32"/>
      <c r="D6" s="32"/>
      <c r="E6" s="32"/>
      <c r="F6" s="32"/>
      <c r="G6" s="32"/>
      <c r="H6" s="32"/>
    </row>
    <row r="7" spans="1:8" ht="15">
      <c r="A7" s="32" t="s">
        <v>4</v>
      </c>
      <c r="B7" s="32"/>
      <c r="C7" s="32" t="s">
        <v>47</v>
      </c>
      <c r="D7" s="32"/>
      <c r="E7" s="32"/>
      <c r="F7" s="32"/>
      <c r="G7" s="32"/>
      <c r="H7" s="32"/>
    </row>
    <row r="8" spans="1:8" ht="15">
      <c r="A8" s="32" t="s">
        <v>5</v>
      </c>
      <c r="B8" s="32"/>
      <c r="C8" s="32"/>
      <c r="D8" s="32"/>
      <c r="E8" s="32"/>
      <c r="F8" s="32"/>
      <c r="G8" s="32"/>
      <c r="H8" s="32"/>
    </row>
    <row r="9" spans="1:8" ht="15">
      <c r="A9" s="32" t="s">
        <v>6</v>
      </c>
      <c r="B9" s="32"/>
      <c r="C9" s="34" t="s">
        <v>46</v>
      </c>
      <c r="D9" s="32"/>
      <c r="E9" s="32"/>
      <c r="F9" s="32"/>
      <c r="G9" s="32"/>
      <c r="H9" s="32"/>
    </row>
    <row r="11" spans="1:7" ht="22.5">
      <c r="A11" s="35" t="s">
        <v>7</v>
      </c>
      <c r="B11" s="36" t="s">
        <v>8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</row>
    <row r="12" spans="1:7" ht="15">
      <c r="A12" s="37">
        <v>1</v>
      </c>
      <c r="B12" s="38">
        <v>4</v>
      </c>
      <c r="C12" s="38">
        <v>5</v>
      </c>
      <c r="D12" s="38">
        <v>6</v>
      </c>
      <c r="E12" s="38">
        <v>7</v>
      </c>
      <c r="F12" s="38">
        <v>8</v>
      </c>
      <c r="G12" s="38">
        <v>9</v>
      </c>
    </row>
    <row r="13" spans="1:7" ht="15">
      <c r="A13" s="39"/>
      <c r="B13" s="39"/>
      <c r="C13" s="39" t="s">
        <v>24</v>
      </c>
      <c r="G13" s="40"/>
    </row>
    <row r="14" spans="1:7" ht="15">
      <c r="A14" s="121"/>
      <c r="B14" s="42">
        <v>0</v>
      </c>
      <c r="C14" s="43" t="s">
        <v>25</v>
      </c>
      <c r="G14" s="44">
        <f>SUM(G15:G23)</f>
        <v>0</v>
      </c>
    </row>
    <row r="15" spans="1:7" s="127" customFormat="1" ht="15.75" customHeight="1">
      <c r="A15" s="122">
        <v>1</v>
      </c>
      <c r="B15" s="123" t="s">
        <v>69</v>
      </c>
      <c r="C15" s="124" t="s">
        <v>68</v>
      </c>
      <c r="D15" s="125" t="s">
        <v>72</v>
      </c>
      <c r="E15" s="126">
        <f>((17*(0.5*0.5*0.8))*2)</f>
        <v>6.800000000000001</v>
      </c>
      <c r="F15" s="184"/>
      <c r="G15" s="126">
        <f>E15*F15</f>
        <v>0</v>
      </c>
    </row>
    <row r="16" spans="1:7" s="127" customFormat="1" ht="15">
      <c r="A16" s="128"/>
      <c r="B16" s="128"/>
      <c r="C16" s="124"/>
      <c r="G16" s="129"/>
    </row>
    <row r="17" spans="1:7" s="127" customFormat="1" ht="15.75" customHeight="1">
      <c r="A17" s="128"/>
      <c r="B17" s="128"/>
      <c r="C17" s="130" t="s">
        <v>70</v>
      </c>
      <c r="G17" s="129"/>
    </row>
    <row r="18" spans="1:7" s="127" customFormat="1" ht="15">
      <c r="A18" s="128"/>
      <c r="B18" s="128"/>
      <c r="C18" s="130"/>
      <c r="G18" s="129"/>
    </row>
    <row r="19" spans="1:7" s="127" customFormat="1" ht="15">
      <c r="A19" s="128"/>
      <c r="B19" s="128"/>
      <c r="C19" s="130"/>
      <c r="G19" s="129"/>
    </row>
    <row r="20" spans="1:7" s="127" customFormat="1" ht="15">
      <c r="A20" s="128"/>
      <c r="B20" s="128"/>
      <c r="C20" s="130"/>
      <c r="G20" s="129"/>
    </row>
    <row r="21" spans="1:7" s="127" customFormat="1" ht="15">
      <c r="A21" s="128"/>
      <c r="B21" s="128"/>
      <c r="C21" s="130"/>
      <c r="G21" s="129"/>
    </row>
    <row r="22" spans="1:7" s="127" customFormat="1" ht="15">
      <c r="A22" s="128"/>
      <c r="B22" s="128"/>
      <c r="C22" s="130"/>
      <c r="G22" s="129"/>
    </row>
    <row r="23" spans="1:7" s="127" customFormat="1" ht="15">
      <c r="A23" s="128"/>
      <c r="B23" s="128"/>
      <c r="C23" s="130"/>
      <c r="G23" s="129"/>
    </row>
    <row r="24" spans="1:7" s="127" customFormat="1" ht="15">
      <c r="A24" s="128"/>
      <c r="B24" s="128"/>
      <c r="C24" s="131" t="s">
        <v>71</v>
      </c>
      <c r="G24" s="129"/>
    </row>
    <row r="25" spans="1:7" s="127" customFormat="1" ht="15">
      <c r="A25" s="128"/>
      <c r="B25" s="128"/>
      <c r="C25" s="132" t="s">
        <v>73</v>
      </c>
      <c r="G25" s="129"/>
    </row>
    <row r="26" spans="1:7" s="127" customFormat="1" ht="15">
      <c r="A26" s="128"/>
      <c r="B26" s="128"/>
      <c r="C26" s="132"/>
      <c r="G26" s="129"/>
    </row>
    <row r="27" spans="1:7" ht="15">
      <c r="A27" s="133"/>
      <c r="B27" s="134">
        <v>9</v>
      </c>
      <c r="C27" s="135" t="s">
        <v>26</v>
      </c>
      <c r="D27" s="133"/>
      <c r="E27" s="136"/>
      <c r="F27" s="137"/>
      <c r="G27" s="44">
        <f>SUM(G28:G67)</f>
        <v>0</v>
      </c>
    </row>
    <row r="28" spans="1:7" s="65" customFormat="1" ht="15">
      <c r="A28" s="138">
        <v>2</v>
      </c>
      <c r="B28" s="139" t="s">
        <v>36</v>
      </c>
      <c r="C28" s="140" t="s">
        <v>37</v>
      </c>
      <c r="D28" s="138" t="s">
        <v>27</v>
      </c>
      <c r="E28" s="126">
        <f>21+16</f>
        <v>37</v>
      </c>
      <c r="F28" s="184"/>
      <c r="G28" s="126">
        <f>E28*F28</f>
        <v>0</v>
      </c>
    </row>
    <row r="29" spans="1:7" ht="28.5" customHeight="1">
      <c r="A29" s="141"/>
      <c r="B29" s="142"/>
      <c r="C29" s="143" t="s">
        <v>38</v>
      </c>
      <c r="D29" s="141"/>
      <c r="E29" s="144"/>
      <c r="F29" s="145"/>
      <c r="G29" s="144"/>
    </row>
    <row r="30" spans="1:7" ht="15">
      <c r="A30" s="141"/>
      <c r="B30" s="142"/>
      <c r="C30" s="146" t="s">
        <v>61</v>
      </c>
      <c r="D30" s="141"/>
      <c r="E30" s="144"/>
      <c r="F30" s="145"/>
      <c r="G30" s="144"/>
    </row>
    <row r="31" spans="1:7" ht="15">
      <c r="A31" s="141"/>
      <c r="B31" s="142"/>
      <c r="C31" s="146" t="s">
        <v>104</v>
      </c>
      <c r="D31" s="141"/>
      <c r="E31" s="144"/>
      <c r="F31" s="145"/>
      <c r="G31" s="144"/>
    </row>
    <row r="32" spans="1:7" ht="15">
      <c r="A32" s="141"/>
      <c r="B32" s="142"/>
      <c r="C32" s="146" t="s">
        <v>62</v>
      </c>
      <c r="D32" s="141"/>
      <c r="E32" s="144"/>
      <c r="F32" s="145"/>
      <c r="G32" s="144"/>
    </row>
    <row r="33" spans="1:7" ht="15">
      <c r="A33" s="141"/>
      <c r="B33" s="142"/>
      <c r="C33" s="146" t="s">
        <v>105</v>
      </c>
      <c r="D33" s="141"/>
      <c r="E33" s="144"/>
      <c r="F33" s="145"/>
      <c r="G33" s="144"/>
    </row>
    <row r="34" spans="1:7" ht="15">
      <c r="A34" s="141"/>
      <c r="B34" s="142"/>
      <c r="C34" s="146"/>
      <c r="D34" s="141"/>
      <c r="E34" s="144"/>
      <c r="F34" s="145"/>
      <c r="G34" s="144"/>
    </row>
    <row r="35" spans="1:7" ht="15">
      <c r="A35" s="138">
        <v>3</v>
      </c>
      <c r="B35" s="139" t="s">
        <v>36</v>
      </c>
      <c r="C35" s="140" t="s">
        <v>37</v>
      </c>
      <c r="D35" s="138" t="s">
        <v>27</v>
      </c>
      <c r="E35" s="126">
        <f>9+9</f>
        <v>18</v>
      </c>
      <c r="F35" s="184"/>
      <c r="G35" s="126">
        <f>E35*F35</f>
        <v>0</v>
      </c>
    </row>
    <row r="36" spans="1:7" ht="15">
      <c r="A36" s="138"/>
      <c r="B36" s="139"/>
      <c r="C36" s="147" t="s">
        <v>76</v>
      </c>
      <c r="D36" s="138"/>
      <c r="E36" s="126"/>
      <c r="F36" s="148"/>
      <c r="G36" s="126"/>
    </row>
    <row r="37" spans="1:7" ht="32.25" customHeight="1">
      <c r="A37" s="141"/>
      <c r="B37" s="142"/>
      <c r="C37" s="143" t="s">
        <v>38</v>
      </c>
      <c r="D37" s="141"/>
      <c r="E37" s="144"/>
      <c r="F37" s="145"/>
      <c r="G37" s="144"/>
    </row>
    <row r="38" spans="1:7" ht="15">
      <c r="A38" s="141"/>
      <c r="B38" s="142"/>
      <c r="C38" s="146" t="s">
        <v>61</v>
      </c>
      <c r="D38" s="141"/>
      <c r="E38" s="144"/>
      <c r="F38" s="145"/>
      <c r="G38" s="144"/>
    </row>
    <row r="39" spans="1:7" ht="15">
      <c r="A39" s="141"/>
      <c r="B39" s="142"/>
      <c r="C39" s="149" t="s">
        <v>51</v>
      </c>
      <c r="D39" s="141"/>
      <c r="E39" s="144"/>
      <c r="F39" s="145"/>
      <c r="G39" s="144"/>
    </row>
    <row r="40" spans="1:7" ht="15">
      <c r="A40" s="141"/>
      <c r="B40" s="142"/>
      <c r="C40" s="146" t="s">
        <v>62</v>
      </c>
      <c r="D40" s="141"/>
      <c r="E40" s="144"/>
      <c r="F40" s="145"/>
      <c r="G40" s="144"/>
    </row>
    <row r="41" spans="1:7" ht="15">
      <c r="A41" s="141"/>
      <c r="B41" s="142"/>
      <c r="C41" s="150" t="s">
        <v>52</v>
      </c>
      <c r="D41" s="141"/>
      <c r="E41" s="144"/>
      <c r="F41" s="145"/>
      <c r="G41" s="144"/>
    </row>
    <row r="42" spans="1:7" ht="15">
      <c r="A42" s="141"/>
      <c r="B42" s="142"/>
      <c r="C42" s="150" t="s">
        <v>63</v>
      </c>
      <c r="D42" s="141"/>
      <c r="E42" s="144"/>
      <c r="F42" s="145"/>
      <c r="G42" s="144"/>
    </row>
    <row r="43" spans="1:7" ht="15">
      <c r="A43" s="141"/>
      <c r="B43" s="142"/>
      <c r="C43" s="146"/>
      <c r="D43" s="141"/>
      <c r="E43" s="144"/>
      <c r="F43" s="145"/>
      <c r="G43" s="144"/>
    </row>
    <row r="44" spans="1:7" s="65" customFormat="1" ht="15">
      <c r="A44" s="151">
        <v>4</v>
      </c>
      <c r="B44" s="152" t="s">
        <v>39</v>
      </c>
      <c r="C44" s="147" t="s">
        <v>40</v>
      </c>
      <c r="D44" s="151" t="s">
        <v>27</v>
      </c>
      <c r="E44" s="153">
        <f>9+9</f>
        <v>18</v>
      </c>
      <c r="F44" s="185"/>
      <c r="G44" s="153">
        <f>E44*F44</f>
        <v>0</v>
      </c>
    </row>
    <row r="45" spans="1:7" s="65" customFormat="1" ht="15">
      <c r="A45" s="151"/>
      <c r="B45" s="152"/>
      <c r="C45" s="147" t="s">
        <v>76</v>
      </c>
      <c r="D45" s="151"/>
      <c r="E45" s="153"/>
      <c r="F45" s="154"/>
      <c r="G45" s="153"/>
    </row>
    <row r="46" spans="1:7" ht="15">
      <c r="A46" s="155"/>
      <c r="B46" s="156"/>
      <c r="C46" s="157" t="s">
        <v>28</v>
      </c>
      <c r="D46" s="155"/>
      <c r="E46" s="158"/>
      <c r="F46" s="159"/>
      <c r="G46" s="158"/>
    </row>
    <row r="47" spans="1:7" ht="15">
      <c r="A47" s="155"/>
      <c r="B47" s="156"/>
      <c r="C47" s="149" t="s">
        <v>54</v>
      </c>
      <c r="D47" s="155"/>
      <c r="E47" s="158"/>
      <c r="F47" s="159"/>
      <c r="G47" s="158"/>
    </row>
    <row r="48" spans="1:7" ht="15">
      <c r="A48" s="155"/>
      <c r="B48" s="156"/>
      <c r="C48" s="149" t="s">
        <v>51</v>
      </c>
      <c r="D48" s="155"/>
      <c r="E48" s="158"/>
      <c r="F48" s="159"/>
      <c r="G48" s="158"/>
    </row>
    <row r="49" spans="1:7" ht="15">
      <c r="A49" s="155"/>
      <c r="B49" s="156"/>
      <c r="C49" s="150" t="s">
        <v>49</v>
      </c>
      <c r="D49" s="155"/>
      <c r="E49" s="158"/>
      <c r="F49" s="159"/>
      <c r="G49" s="158"/>
    </row>
    <row r="50" spans="1:7" ht="15">
      <c r="A50" s="155"/>
      <c r="B50" s="156"/>
      <c r="C50" s="150" t="s">
        <v>52</v>
      </c>
      <c r="D50" s="155"/>
      <c r="E50" s="158"/>
      <c r="F50" s="159"/>
      <c r="G50" s="158"/>
    </row>
    <row r="51" spans="1:7" ht="15">
      <c r="A51" s="155"/>
      <c r="B51" s="156"/>
      <c r="C51" s="150" t="s">
        <v>63</v>
      </c>
      <c r="D51" s="155"/>
      <c r="E51" s="158"/>
      <c r="F51" s="159"/>
      <c r="G51" s="158"/>
    </row>
    <row r="52" spans="1:7" ht="15">
      <c r="A52" s="155"/>
      <c r="B52" s="156"/>
      <c r="C52" s="150"/>
      <c r="D52" s="155"/>
      <c r="E52" s="158"/>
      <c r="F52" s="159"/>
      <c r="G52" s="158"/>
    </row>
    <row r="53" spans="1:7" s="65" customFormat="1" ht="15">
      <c r="A53" s="160">
        <v>5</v>
      </c>
      <c r="B53" s="161" t="s">
        <v>29</v>
      </c>
      <c r="C53" s="162" t="s">
        <v>41</v>
      </c>
      <c r="D53" s="160" t="s">
        <v>27</v>
      </c>
      <c r="E53" s="163">
        <v>10</v>
      </c>
      <c r="F53" s="186"/>
      <c r="G53" s="153">
        <f aca="true" t="shared" si="0" ref="G53:G64">E53*F53</f>
        <v>0</v>
      </c>
    </row>
    <row r="54" spans="1:7" ht="15">
      <c r="A54" s="164"/>
      <c r="B54" s="165"/>
      <c r="C54" s="166" t="s">
        <v>42</v>
      </c>
      <c r="D54" s="164"/>
      <c r="E54" s="167"/>
      <c r="F54" s="168"/>
      <c r="G54" s="158"/>
    </row>
    <row r="55" spans="1:7" ht="15">
      <c r="A55" s="164"/>
      <c r="B55" s="165"/>
      <c r="C55" s="169" t="s">
        <v>67</v>
      </c>
      <c r="D55" s="164"/>
      <c r="E55" s="167"/>
      <c r="F55" s="168"/>
      <c r="G55" s="158"/>
    </row>
    <row r="56" spans="1:7" ht="15">
      <c r="A56" s="164"/>
      <c r="B56" s="165"/>
      <c r="C56" s="169" t="s">
        <v>106</v>
      </c>
      <c r="D56" s="164"/>
      <c r="E56" s="167"/>
      <c r="F56" s="168"/>
      <c r="G56" s="158"/>
    </row>
    <row r="57" spans="1:7" ht="15">
      <c r="A57" s="164"/>
      <c r="B57" s="165"/>
      <c r="C57" s="169"/>
      <c r="D57" s="164"/>
      <c r="E57" s="167"/>
      <c r="F57" s="168"/>
      <c r="G57" s="158"/>
    </row>
    <row r="58" spans="1:7" ht="15">
      <c r="A58" s="160">
        <v>6</v>
      </c>
      <c r="B58" s="161" t="s">
        <v>29</v>
      </c>
      <c r="C58" s="162" t="s">
        <v>41</v>
      </c>
      <c r="D58" s="160" t="s">
        <v>27</v>
      </c>
      <c r="E58" s="163">
        <v>5</v>
      </c>
      <c r="F58" s="186"/>
      <c r="G58" s="153">
        <f aca="true" t="shared" si="1" ref="G58">E58*F58</f>
        <v>0</v>
      </c>
    </row>
    <row r="59" spans="1:7" ht="15">
      <c r="A59" s="160"/>
      <c r="B59" s="161"/>
      <c r="C59" s="147" t="s">
        <v>76</v>
      </c>
      <c r="D59" s="160"/>
      <c r="E59" s="163"/>
      <c r="F59" s="170"/>
      <c r="G59" s="153"/>
    </row>
    <row r="60" spans="1:7" ht="15">
      <c r="A60" s="164"/>
      <c r="B60" s="165"/>
      <c r="C60" s="166" t="s">
        <v>42</v>
      </c>
      <c r="D60" s="164"/>
      <c r="E60" s="167"/>
      <c r="F60" s="168"/>
      <c r="G60" s="158"/>
    </row>
    <row r="61" spans="1:7" ht="15">
      <c r="A61" s="164"/>
      <c r="B61" s="165"/>
      <c r="C61" s="169" t="s">
        <v>67</v>
      </c>
      <c r="D61" s="164"/>
      <c r="E61" s="167"/>
      <c r="F61" s="168"/>
      <c r="G61" s="158"/>
    </row>
    <row r="62" spans="1:7" ht="15">
      <c r="A62" s="164"/>
      <c r="B62" s="165"/>
      <c r="C62" s="169" t="s">
        <v>50</v>
      </c>
      <c r="D62" s="164"/>
      <c r="E62" s="167"/>
      <c r="F62" s="168"/>
      <c r="G62" s="158"/>
    </row>
    <row r="63" spans="1:7" ht="15">
      <c r="A63" s="164"/>
      <c r="B63" s="165"/>
      <c r="C63" s="169"/>
      <c r="D63" s="164"/>
      <c r="E63" s="167"/>
      <c r="F63" s="168"/>
      <c r="G63" s="158"/>
    </row>
    <row r="64" spans="1:7" s="65" customFormat="1" ht="15">
      <c r="A64" s="171">
        <v>7</v>
      </c>
      <c r="B64" s="172" t="s">
        <v>30</v>
      </c>
      <c r="C64" s="173" t="s">
        <v>31</v>
      </c>
      <c r="D64" s="171" t="s">
        <v>27</v>
      </c>
      <c r="E64" s="174">
        <v>5</v>
      </c>
      <c r="F64" s="187"/>
      <c r="G64" s="153">
        <f t="shared" si="0"/>
        <v>0</v>
      </c>
    </row>
    <row r="65" spans="1:7" s="65" customFormat="1" ht="15">
      <c r="A65" s="171"/>
      <c r="B65" s="172"/>
      <c r="C65" s="147" t="s">
        <v>76</v>
      </c>
      <c r="D65" s="171"/>
      <c r="E65" s="174"/>
      <c r="F65" s="175"/>
      <c r="G65" s="153"/>
    </row>
    <row r="66" spans="1:7" ht="15">
      <c r="A66" s="176"/>
      <c r="B66" s="177"/>
      <c r="C66" s="178" t="s">
        <v>28</v>
      </c>
      <c r="D66" s="176"/>
      <c r="E66" s="179"/>
      <c r="F66" s="180"/>
      <c r="G66" s="158"/>
    </row>
    <row r="67" spans="1:7" ht="15">
      <c r="A67" s="176"/>
      <c r="B67" s="181"/>
      <c r="C67" s="149" t="s">
        <v>50</v>
      </c>
      <c r="D67" s="176"/>
      <c r="E67" s="179"/>
      <c r="F67" s="180"/>
      <c r="G67" s="158"/>
    </row>
    <row r="68" spans="1:7" ht="15">
      <c r="A68" s="108"/>
      <c r="B68" s="109"/>
      <c r="C68" s="150" t="s">
        <v>63</v>
      </c>
      <c r="D68" s="108"/>
      <c r="E68" s="112"/>
      <c r="F68" s="113"/>
      <c r="G68" s="182"/>
    </row>
    <row r="69" spans="1:7" ht="15">
      <c r="A69" s="108"/>
      <c r="B69" s="109"/>
      <c r="C69" s="183"/>
      <c r="D69" s="108"/>
      <c r="E69" s="112"/>
      <c r="F69" s="113"/>
      <c r="G69" s="182"/>
    </row>
    <row r="70" spans="1:7" ht="15">
      <c r="A70" s="108"/>
      <c r="B70" s="109"/>
      <c r="C70" s="110" t="s">
        <v>32</v>
      </c>
      <c r="G70" s="111">
        <f>G27+G14</f>
        <v>0</v>
      </c>
    </row>
    <row r="71" spans="1:7" ht="15">
      <c r="A71" s="108"/>
      <c r="B71" s="109"/>
      <c r="C71" s="110" t="s">
        <v>34</v>
      </c>
      <c r="D71" s="108"/>
      <c r="E71" s="112"/>
      <c r="F71" s="113"/>
      <c r="G71" s="114">
        <f>G70+(G70*0.21)</f>
        <v>0</v>
      </c>
    </row>
    <row r="72" spans="1:7" ht="15">
      <c r="A72" s="108"/>
      <c r="B72" s="109"/>
      <c r="C72" s="110"/>
      <c r="D72" s="108"/>
      <c r="E72" s="112"/>
      <c r="F72" s="113"/>
      <c r="G72" s="114"/>
    </row>
    <row r="73" spans="1:7" ht="15">
      <c r="A73" s="108"/>
      <c r="B73" s="109"/>
      <c r="C73" s="110"/>
      <c r="D73" s="108"/>
      <c r="E73" s="112"/>
      <c r="F73" s="113"/>
      <c r="G73" s="115"/>
    </row>
    <row r="74" spans="1:7" ht="15">
      <c r="A74" s="108"/>
      <c r="B74" s="109"/>
      <c r="C74" s="110"/>
      <c r="D74" s="108"/>
      <c r="E74" s="112"/>
      <c r="F74" s="113"/>
      <c r="G74" s="115"/>
    </row>
    <row r="75" spans="1:7" ht="15">
      <c r="A75" s="108"/>
      <c r="B75" s="109"/>
      <c r="C75" s="110"/>
      <c r="D75" s="108"/>
      <c r="E75" s="112"/>
      <c r="F75" s="113"/>
      <c r="G75" s="115"/>
    </row>
    <row r="76" spans="1:7" ht="15">
      <c r="A76" s="108"/>
      <c r="B76" s="109"/>
      <c r="C76" s="110"/>
      <c r="D76" s="108"/>
      <c r="E76" s="112"/>
      <c r="F76" s="113"/>
      <c r="G76" s="115"/>
    </row>
    <row r="77" spans="1:7" ht="15">
      <c r="A77" s="108"/>
      <c r="B77" s="109"/>
      <c r="C77" s="110"/>
      <c r="D77" s="108"/>
      <c r="E77" s="112"/>
      <c r="F77" s="113"/>
      <c r="G77" s="115"/>
    </row>
    <row r="78" spans="1:7" ht="15">
      <c r="A78" s="108"/>
      <c r="B78" s="109"/>
      <c r="C78" s="110"/>
      <c r="D78" s="108"/>
      <c r="E78" s="112"/>
      <c r="F78" s="113"/>
      <c r="G78" s="115"/>
    </row>
    <row r="89" ht="15">
      <c r="G89" s="116"/>
    </row>
  </sheetData>
  <sheetProtection algorithmName="SHA-512" hashValue="8AsSM+6xw+1InBGqUfi+OgmNliYpP+vLhcCNHbLmZ0QyGt6OznM2hBc5CBVuVViBdxC4lu83K8h8HAAz83zmLg==" saltValue="dCwLW+2Vf5JJnxA+KKH7aA==" spinCount="100000" sheet="1" objects="1" scenarios="1"/>
  <mergeCells count="2">
    <mergeCell ref="C15:C16"/>
    <mergeCell ref="C17:C23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1523-5B58-42A7-B567-A8773213523E}">
  <sheetPr>
    <pageSetUpPr fitToPage="1"/>
  </sheetPr>
  <dimension ref="A1:H88"/>
  <sheetViews>
    <sheetView zoomScale="110" zoomScaleNormal="110" workbookViewId="0" topLeftCell="A1">
      <selection activeCell="F8" sqref="F8"/>
    </sheetView>
  </sheetViews>
  <sheetFormatPr defaultColWidth="9.140625" defaultRowHeight="15"/>
  <cols>
    <col min="1" max="2" width="9.140625" style="30" customWidth="1"/>
    <col min="3" max="3" width="71.7109375" style="30" customWidth="1"/>
    <col min="4" max="6" width="9.140625" style="30" customWidth="1"/>
    <col min="7" max="7" width="12.57421875" style="30" customWidth="1"/>
    <col min="8" max="16384" width="9.140625" style="30" customWidth="1"/>
  </cols>
  <sheetData>
    <row r="1" spans="1:8" ht="18">
      <c r="A1" s="28" t="s">
        <v>108</v>
      </c>
      <c r="B1" s="29"/>
      <c r="C1" s="29"/>
      <c r="D1" s="29"/>
      <c r="E1" s="29"/>
      <c r="F1" s="29"/>
      <c r="G1" s="29"/>
      <c r="H1" s="29"/>
    </row>
    <row r="2" spans="1:8" ht="15">
      <c r="A2" s="31" t="s">
        <v>0</v>
      </c>
      <c r="B2" s="32"/>
      <c r="C2" s="32" t="s">
        <v>43</v>
      </c>
      <c r="D2" s="32"/>
      <c r="E2" s="32"/>
      <c r="F2" s="32"/>
      <c r="G2" s="32"/>
      <c r="H2" s="32"/>
    </row>
    <row r="3" spans="1:8" ht="15">
      <c r="A3" s="31" t="s">
        <v>1</v>
      </c>
      <c r="B3" s="32"/>
      <c r="C3" s="33" t="s">
        <v>55</v>
      </c>
      <c r="D3" s="32"/>
      <c r="E3" s="32"/>
      <c r="F3" s="32"/>
      <c r="G3" s="32"/>
      <c r="H3" s="32"/>
    </row>
    <row r="4" spans="1:8" ht="15">
      <c r="A4" s="31" t="s">
        <v>2</v>
      </c>
      <c r="B4" s="32"/>
      <c r="C4" s="32"/>
      <c r="D4" s="32"/>
      <c r="E4" s="32"/>
      <c r="F4" s="32"/>
      <c r="G4" s="32"/>
      <c r="H4" s="32"/>
    </row>
    <row r="5" spans="1:8" ht="15">
      <c r="A5" s="32" t="s">
        <v>3</v>
      </c>
      <c r="B5" s="32"/>
      <c r="C5" s="32" t="s">
        <v>45</v>
      </c>
      <c r="D5" s="32"/>
      <c r="E5" s="32"/>
      <c r="F5" s="32"/>
      <c r="G5" s="32"/>
      <c r="H5" s="32"/>
    </row>
    <row r="6" spans="1:8" ht="15">
      <c r="A6" s="32"/>
      <c r="B6" s="32"/>
      <c r="C6" s="32"/>
      <c r="D6" s="32"/>
      <c r="E6" s="32"/>
      <c r="F6" s="32"/>
      <c r="G6" s="32"/>
      <c r="H6" s="32"/>
    </row>
    <row r="7" spans="1:8" ht="15">
      <c r="A7" s="32" t="s">
        <v>4</v>
      </c>
      <c r="B7" s="32"/>
      <c r="C7" s="32" t="s">
        <v>47</v>
      </c>
      <c r="D7" s="32"/>
      <c r="E7" s="32"/>
      <c r="F7" s="32"/>
      <c r="G7" s="32"/>
      <c r="H7" s="32"/>
    </row>
    <row r="8" spans="1:8" ht="15">
      <c r="A8" s="32" t="s">
        <v>5</v>
      </c>
      <c r="B8" s="32"/>
      <c r="C8" s="32"/>
      <c r="D8" s="32"/>
      <c r="E8" s="32"/>
      <c r="F8" s="32"/>
      <c r="G8" s="32"/>
      <c r="H8" s="32"/>
    </row>
    <row r="9" spans="1:8" ht="15">
      <c r="A9" s="32" t="s">
        <v>6</v>
      </c>
      <c r="B9" s="32"/>
      <c r="C9" s="34" t="s">
        <v>46</v>
      </c>
      <c r="D9" s="32"/>
      <c r="E9" s="32"/>
      <c r="F9" s="32"/>
      <c r="G9" s="32"/>
      <c r="H9" s="32"/>
    </row>
    <row r="11" spans="1:7" ht="22.5">
      <c r="A11" s="35" t="s">
        <v>7</v>
      </c>
      <c r="B11" s="36" t="s">
        <v>8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</row>
    <row r="12" spans="1:7" ht="15">
      <c r="A12" s="37">
        <v>1</v>
      </c>
      <c r="B12" s="38">
        <v>4</v>
      </c>
      <c r="C12" s="38">
        <v>5</v>
      </c>
      <c r="D12" s="38">
        <v>6</v>
      </c>
      <c r="E12" s="38">
        <v>7</v>
      </c>
      <c r="F12" s="38">
        <v>8</v>
      </c>
      <c r="G12" s="38">
        <v>9</v>
      </c>
    </row>
    <row r="13" spans="1:7" ht="15">
      <c r="A13" s="39"/>
      <c r="B13" s="39"/>
      <c r="C13" s="39" t="s">
        <v>24</v>
      </c>
      <c r="G13" s="40"/>
    </row>
    <row r="14" spans="1:7" ht="15">
      <c r="A14" s="121"/>
      <c r="B14" s="42">
        <v>0</v>
      </c>
      <c r="C14" s="43" t="s">
        <v>25</v>
      </c>
      <c r="G14" s="44">
        <f>SUM(G15:G23)</f>
        <v>0</v>
      </c>
    </row>
    <row r="15" spans="1:7" ht="15">
      <c r="A15" s="122">
        <v>1</v>
      </c>
      <c r="B15" s="123" t="s">
        <v>69</v>
      </c>
      <c r="C15" s="124" t="s">
        <v>68</v>
      </c>
      <c r="D15" s="125" t="s">
        <v>72</v>
      </c>
      <c r="E15" s="126">
        <f>((16*(0.5*0.5*0.8))*2)</f>
        <v>6.4</v>
      </c>
      <c r="F15" s="184"/>
      <c r="G15" s="126">
        <f>E15*F15</f>
        <v>0</v>
      </c>
    </row>
    <row r="16" spans="1:7" ht="15">
      <c r="A16" s="121"/>
      <c r="B16" s="128"/>
      <c r="C16" s="124"/>
      <c r="D16" s="127"/>
      <c r="E16" s="127"/>
      <c r="F16" s="127"/>
      <c r="G16" s="129"/>
    </row>
    <row r="17" spans="1:7" ht="15">
      <c r="A17" s="121"/>
      <c r="B17" s="128"/>
      <c r="C17" s="130" t="s">
        <v>70</v>
      </c>
      <c r="D17" s="127"/>
      <c r="E17" s="127"/>
      <c r="F17" s="127"/>
      <c r="G17" s="129"/>
    </row>
    <row r="18" spans="1:7" ht="15">
      <c r="A18" s="121"/>
      <c r="B18" s="128"/>
      <c r="C18" s="130"/>
      <c r="D18" s="127"/>
      <c r="E18" s="127"/>
      <c r="F18" s="127"/>
      <c r="G18" s="129"/>
    </row>
    <row r="19" spans="1:7" ht="15">
      <c r="A19" s="121"/>
      <c r="B19" s="128"/>
      <c r="C19" s="130"/>
      <c r="D19" s="127"/>
      <c r="E19" s="127"/>
      <c r="F19" s="127"/>
      <c r="G19" s="129"/>
    </row>
    <row r="20" spans="1:7" ht="15">
      <c r="A20" s="121"/>
      <c r="B20" s="128"/>
      <c r="C20" s="130"/>
      <c r="D20" s="127"/>
      <c r="E20" s="127"/>
      <c r="F20" s="127"/>
      <c r="G20" s="129"/>
    </row>
    <row r="21" spans="1:7" ht="15">
      <c r="A21" s="121"/>
      <c r="B21" s="128"/>
      <c r="C21" s="130"/>
      <c r="D21" s="127"/>
      <c r="E21" s="127"/>
      <c r="F21" s="127"/>
      <c r="G21" s="129"/>
    </row>
    <row r="22" spans="1:7" ht="15">
      <c r="A22" s="121"/>
      <c r="B22" s="128"/>
      <c r="C22" s="130"/>
      <c r="D22" s="127"/>
      <c r="E22" s="127"/>
      <c r="F22" s="127"/>
      <c r="G22" s="129"/>
    </row>
    <row r="23" spans="1:7" ht="15">
      <c r="A23" s="121"/>
      <c r="B23" s="128"/>
      <c r="C23" s="130"/>
      <c r="D23" s="127"/>
      <c r="E23" s="127"/>
      <c r="F23" s="127"/>
      <c r="G23" s="129"/>
    </row>
    <row r="24" spans="1:7" ht="15">
      <c r="A24" s="121"/>
      <c r="B24" s="128"/>
      <c r="C24" s="131" t="s">
        <v>71</v>
      </c>
      <c r="D24" s="127"/>
      <c r="E24" s="127"/>
      <c r="F24" s="127"/>
      <c r="G24" s="129"/>
    </row>
    <row r="25" spans="1:7" ht="15">
      <c r="A25" s="121"/>
      <c r="B25" s="128"/>
      <c r="C25" s="132" t="s">
        <v>74</v>
      </c>
      <c r="D25" s="127"/>
      <c r="E25" s="127"/>
      <c r="F25" s="127"/>
      <c r="G25" s="129"/>
    </row>
    <row r="26" spans="1:7" ht="15">
      <c r="A26" s="121"/>
      <c r="B26" s="128"/>
      <c r="C26" s="132"/>
      <c r="D26" s="127"/>
      <c r="E26" s="127"/>
      <c r="F26" s="127"/>
      <c r="G26" s="129"/>
    </row>
    <row r="27" spans="1:7" ht="15">
      <c r="A27" s="133"/>
      <c r="B27" s="134">
        <v>9</v>
      </c>
      <c r="C27" s="135" t="s">
        <v>26</v>
      </c>
      <c r="D27" s="133"/>
      <c r="E27" s="136"/>
      <c r="F27" s="137"/>
      <c r="G27" s="44">
        <f>SUM(G28:G66)</f>
        <v>0</v>
      </c>
    </row>
    <row r="28" spans="1:7" s="65" customFormat="1" ht="15">
      <c r="A28" s="138">
        <v>2</v>
      </c>
      <c r="B28" s="139" t="s">
        <v>36</v>
      </c>
      <c r="C28" s="140" t="s">
        <v>37</v>
      </c>
      <c r="D28" s="138" t="s">
        <v>27</v>
      </c>
      <c r="E28" s="126">
        <f>12+12</f>
        <v>24</v>
      </c>
      <c r="F28" s="184"/>
      <c r="G28" s="126">
        <f>E28*F28</f>
        <v>0</v>
      </c>
    </row>
    <row r="29" spans="1:7" ht="28.5" customHeight="1">
      <c r="A29" s="141"/>
      <c r="B29" s="142"/>
      <c r="C29" s="143" t="s">
        <v>38</v>
      </c>
      <c r="D29" s="141"/>
      <c r="E29" s="144"/>
      <c r="F29" s="145"/>
      <c r="G29" s="144"/>
    </row>
    <row r="30" spans="1:7" ht="15">
      <c r="A30" s="141"/>
      <c r="B30" s="142"/>
      <c r="C30" s="146" t="s">
        <v>61</v>
      </c>
      <c r="D30" s="141"/>
      <c r="E30" s="144"/>
      <c r="F30" s="145"/>
      <c r="G30" s="144"/>
    </row>
    <row r="31" spans="1:7" ht="15">
      <c r="A31" s="141"/>
      <c r="B31" s="142"/>
      <c r="C31" s="146" t="s">
        <v>103</v>
      </c>
      <c r="D31" s="141"/>
      <c r="E31" s="144"/>
      <c r="F31" s="145"/>
      <c r="G31" s="144"/>
    </row>
    <row r="32" spans="1:7" ht="15">
      <c r="A32" s="141"/>
      <c r="B32" s="142"/>
      <c r="C32" s="146" t="s">
        <v>62</v>
      </c>
      <c r="D32" s="141"/>
      <c r="E32" s="144"/>
      <c r="F32" s="145"/>
      <c r="G32" s="144"/>
    </row>
    <row r="33" spans="1:7" ht="15">
      <c r="A33" s="141"/>
      <c r="B33" s="142"/>
      <c r="C33" s="146" t="s">
        <v>79</v>
      </c>
      <c r="D33" s="141"/>
      <c r="E33" s="144"/>
      <c r="F33" s="145"/>
      <c r="G33" s="144"/>
    </row>
    <row r="34" spans="1:7" ht="15">
      <c r="A34" s="141"/>
      <c r="B34" s="142"/>
      <c r="C34" s="146"/>
      <c r="D34" s="141"/>
      <c r="E34" s="144"/>
      <c r="F34" s="145"/>
      <c r="G34" s="144"/>
    </row>
    <row r="35" spans="1:7" ht="15">
      <c r="A35" s="138">
        <v>3</v>
      </c>
      <c r="B35" s="139" t="s">
        <v>36</v>
      </c>
      <c r="C35" s="140" t="s">
        <v>37</v>
      </c>
      <c r="D35" s="138" t="s">
        <v>27</v>
      </c>
      <c r="E35" s="126">
        <v>30</v>
      </c>
      <c r="F35" s="184"/>
      <c r="G35" s="126">
        <f>E35*F35</f>
        <v>0</v>
      </c>
    </row>
    <row r="36" spans="1:7" ht="15">
      <c r="A36" s="138"/>
      <c r="B36" s="139"/>
      <c r="C36" s="147" t="s">
        <v>76</v>
      </c>
      <c r="D36" s="138"/>
      <c r="E36" s="126"/>
      <c r="F36" s="148"/>
      <c r="G36" s="126"/>
    </row>
    <row r="37" spans="1:7" ht="27.75" customHeight="1">
      <c r="A37" s="141"/>
      <c r="B37" s="142"/>
      <c r="C37" s="143" t="s">
        <v>38</v>
      </c>
      <c r="D37" s="141"/>
      <c r="E37" s="144"/>
      <c r="F37" s="145"/>
      <c r="G37" s="144"/>
    </row>
    <row r="38" spans="1:7" ht="15">
      <c r="A38" s="141"/>
      <c r="B38" s="142"/>
      <c r="C38" s="146" t="s">
        <v>61</v>
      </c>
      <c r="D38" s="141"/>
      <c r="E38" s="144"/>
      <c r="F38" s="145"/>
      <c r="G38" s="144"/>
    </row>
    <row r="39" spans="1:7" ht="15">
      <c r="A39" s="141"/>
      <c r="B39" s="142"/>
      <c r="C39" s="149" t="s">
        <v>78</v>
      </c>
      <c r="D39" s="141"/>
      <c r="E39" s="144"/>
      <c r="F39" s="145"/>
      <c r="G39" s="144"/>
    </row>
    <row r="40" spans="1:7" ht="15">
      <c r="A40" s="141"/>
      <c r="B40" s="142"/>
      <c r="C40" s="146" t="s">
        <v>62</v>
      </c>
      <c r="D40" s="141"/>
      <c r="E40" s="144"/>
      <c r="F40" s="145"/>
      <c r="G40" s="144"/>
    </row>
    <row r="41" spans="1:7" ht="15">
      <c r="A41" s="141"/>
      <c r="B41" s="142"/>
      <c r="C41" s="150" t="s">
        <v>57</v>
      </c>
      <c r="D41" s="141"/>
      <c r="E41" s="144"/>
      <c r="F41" s="145"/>
      <c r="G41" s="144"/>
    </row>
    <row r="42" spans="1:7" ht="15">
      <c r="A42" s="141"/>
      <c r="B42" s="142"/>
      <c r="C42" s="146"/>
      <c r="D42" s="141"/>
      <c r="E42" s="144"/>
      <c r="F42" s="145"/>
      <c r="G42" s="144"/>
    </row>
    <row r="43" spans="1:7" s="65" customFormat="1" ht="15">
      <c r="A43" s="151">
        <v>4</v>
      </c>
      <c r="B43" s="152" t="s">
        <v>39</v>
      </c>
      <c r="C43" s="147" t="s">
        <v>40</v>
      </c>
      <c r="D43" s="151" t="s">
        <v>27</v>
      </c>
      <c r="E43" s="153">
        <f>21+10</f>
        <v>31</v>
      </c>
      <c r="F43" s="185"/>
      <c r="G43" s="153">
        <f>E43*F43</f>
        <v>0</v>
      </c>
    </row>
    <row r="44" spans="1:7" s="65" customFormat="1" ht="15">
      <c r="A44" s="151"/>
      <c r="B44" s="152"/>
      <c r="C44" s="147" t="s">
        <v>76</v>
      </c>
      <c r="D44" s="151"/>
      <c r="E44" s="153"/>
      <c r="F44" s="154"/>
      <c r="G44" s="153"/>
    </row>
    <row r="45" spans="1:7" ht="15">
      <c r="A45" s="155"/>
      <c r="B45" s="156"/>
      <c r="C45" s="157" t="s">
        <v>28</v>
      </c>
      <c r="D45" s="155"/>
      <c r="E45" s="158"/>
      <c r="F45" s="159"/>
      <c r="G45" s="158"/>
    </row>
    <row r="46" spans="1:7" ht="15">
      <c r="A46" s="155"/>
      <c r="B46" s="156"/>
      <c r="C46" s="149" t="s">
        <v>54</v>
      </c>
      <c r="D46" s="155"/>
      <c r="E46" s="158"/>
      <c r="F46" s="159"/>
      <c r="G46" s="158"/>
    </row>
    <row r="47" spans="1:7" ht="15">
      <c r="A47" s="155"/>
      <c r="B47" s="156"/>
      <c r="C47" s="149" t="s">
        <v>56</v>
      </c>
      <c r="D47" s="155"/>
      <c r="E47" s="158"/>
      <c r="F47" s="159"/>
      <c r="G47" s="158"/>
    </row>
    <row r="48" spans="1:7" ht="15">
      <c r="A48" s="155"/>
      <c r="B48" s="156"/>
      <c r="C48" s="150" t="s">
        <v>49</v>
      </c>
      <c r="D48" s="155"/>
      <c r="E48" s="158"/>
      <c r="F48" s="159"/>
      <c r="G48" s="158"/>
    </row>
    <row r="49" spans="1:7" ht="15">
      <c r="A49" s="155"/>
      <c r="B49" s="156"/>
      <c r="C49" s="150" t="s">
        <v>57</v>
      </c>
      <c r="D49" s="155"/>
      <c r="E49" s="158"/>
      <c r="F49" s="159"/>
      <c r="G49" s="158"/>
    </row>
    <row r="50" spans="1:7" ht="15">
      <c r="A50" s="155"/>
      <c r="B50" s="156"/>
      <c r="C50" s="150" t="s">
        <v>63</v>
      </c>
      <c r="D50" s="155"/>
      <c r="E50" s="158"/>
      <c r="F50" s="159"/>
      <c r="G50" s="158"/>
    </row>
    <row r="51" spans="1:7" ht="15">
      <c r="A51" s="155"/>
      <c r="B51" s="156"/>
      <c r="C51" s="150"/>
      <c r="D51" s="155"/>
      <c r="E51" s="158"/>
      <c r="F51" s="159"/>
      <c r="G51" s="158"/>
    </row>
    <row r="52" spans="1:7" s="65" customFormat="1" ht="15">
      <c r="A52" s="160">
        <v>5</v>
      </c>
      <c r="B52" s="161" t="s">
        <v>29</v>
      </c>
      <c r="C52" s="162" t="s">
        <v>41</v>
      </c>
      <c r="D52" s="160" t="s">
        <v>27</v>
      </c>
      <c r="E52" s="163">
        <v>11</v>
      </c>
      <c r="F52" s="186"/>
      <c r="G52" s="153">
        <f aca="true" t="shared" si="0" ref="G52:G63">E52*F52</f>
        <v>0</v>
      </c>
    </row>
    <row r="53" spans="1:7" ht="15">
      <c r="A53" s="164"/>
      <c r="B53" s="165"/>
      <c r="C53" s="166" t="s">
        <v>42</v>
      </c>
      <c r="D53" s="164"/>
      <c r="E53" s="167"/>
      <c r="F53" s="168"/>
      <c r="G53" s="158"/>
    </row>
    <row r="54" spans="1:7" ht="15">
      <c r="A54" s="164"/>
      <c r="B54" s="165"/>
      <c r="C54" s="169" t="s">
        <v>67</v>
      </c>
      <c r="D54" s="164"/>
      <c r="E54" s="167"/>
      <c r="F54" s="168"/>
      <c r="G54" s="158"/>
    </row>
    <row r="55" spans="1:7" ht="15">
      <c r="A55" s="164"/>
      <c r="B55" s="165"/>
      <c r="C55" s="169" t="s">
        <v>77</v>
      </c>
      <c r="D55" s="164"/>
      <c r="E55" s="167"/>
      <c r="F55" s="168"/>
      <c r="G55" s="158"/>
    </row>
    <row r="56" spans="1:7" ht="15">
      <c r="A56" s="164"/>
      <c r="B56" s="165"/>
      <c r="C56" s="169"/>
      <c r="D56" s="164"/>
      <c r="E56" s="167"/>
      <c r="F56" s="168"/>
      <c r="G56" s="158"/>
    </row>
    <row r="57" spans="1:7" ht="15">
      <c r="A57" s="160">
        <v>6</v>
      </c>
      <c r="B57" s="161" t="s">
        <v>29</v>
      </c>
      <c r="C57" s="162" t="s">
        <v>41</v>
      </c>
      <c r="D57" s="160" t="s">
        <v>27</v>
      </c>
      <c r="E57" s="163">
        <v>5</v>
      </c>
      <c r="F57" s="186"/>
      <c r="G57" s="153">
        <f aca="true" t="shared" si="1" ref="G57">E57*F57</f>
        <v>0</v>
      </c>
    </row>
    <row r="58" spans="1:7" ht="15">
      <c r="A58" s="160"/>
      <c r="B58" s="161"/>
      <c r="C58" s="147" t="s">
        <v>76</v>
      </c>
      <c r="D58" s="160"/>
      <c r="E58" s="163"/>
      <c r="F58" s="170"/>
      <c r="G58" s="153"/>
    </row>
    <row r="59" spans="1:7" ht="15">
      <c r="A59" s="164"/>
      <c r="B59" s="165"/>
      <c r="C59" s="166" t="s">
        <v>42</v>
      </c>
      <c r="D59" s="164"/>
      <c r="E59" s="167"/>
      <c r="F59" s="168"/>
      <c r="G59" s="158"/>
    </row>
    <row r="60" spans="1:7" ht="15">
      <c r="A60" s="164"/>
      <c r="B60" s="165"/>
      <c r="C60" s="169" t="s">
        <v>67</v>
      </c>
      <c r="D60" s="164"/>
      <c r="E60" s="167"/>
      <c r="F60" s="168"/>
      <c r="G60" s="158"/>
    </row>
    <row r="61" spans="1:7" ht="15">
      <c r="A61" s="164"/>
      <c r="B61" s="165"/>
      <c r="C61" s="169" t="s">
        <v>50</v>
      </c>
      <c r="D61" s="164"/>
      <c r="E61" s="167"/>
      <c r="F61" s="168"/>
      <c r="G61" s="158"/>
    </row>
    <row r="62" spans="1:7" ht="15">
      <c r="A62" s="164"/>
      <c r="B62" s="165"/>
      <c r="C62" s="169"/>
      <c r="D62" s="164"/>
      <c r="E62" s="167"/>
      <c r="F62" s="168"/>
      <c r="G62" s="158"/>
    </row>
    <row r="63" spans="1:7" s="65" customFormat="1" ht="15">
      <c r="A63" s="171">
        <v>7</v>
      </c>
      <c r="B63" s="172" t="s">
        <v>30</v>
      </c>
      <c r="C63" s="173" t="s">
        <v>31</v>
      </c>
      <c r="D63" s="171" t="s">
        <v>27</v>
      </c>
      <c r="E63" s="174">
        <v>5</v>
      </c>
      <c r="F63" s="187"/>
      <c r="G63" s="153">
        <f t="shared" si="0"/>
        <v>0</v>
      </c>
    </row>
    <row r="64" spans="1:7" s="65" customFormat="1" ht="15">
      <c r="A64" s="171"/>
      <c r="B64" s="172"/>
      <c r="C64" s="147" t="s">
        <v>76</v>
      </c>
      <c r="D64" s="171"/>
      <c r="E64" s="174"/>
      <c r="F64" s="175"/>
      <c r="G64" s="153"/>
    </row>
    <row r="65" spans="1:7" ht="15">
      <c r="A65" s="176"/>
      <c r="B65" s="177"/>
      <c r="C65" s="178" t="s">
        <v>28</v>
      </c>
      <c r="D65" s="176"/>
      <c r="E65" s="179"/>
      <c r="F65" s="180"/>
      <c r="G65" s="158"/>
    </row>
    <row r="66" spans="1:7" ht="15">
      <c r="A66" s="176"/>
      <c r="B66" s="181"/>
      <c r="C66" s="149" t="s">
        <v>50</v>
      </c>
      <c r="D66" s="176"/>
      <c r="E66" s="179"/>
      <c r="F66" s="180"/>
      <c r="G66" s="158"/>
    </row>
    <row r="67" spans="1:7" ht="15">
      <c r="A67" s="108"/>
      <c r="B67" s="109"/>
      <c r="C67" s="150" t="s">
        <v>63</v>
      </c>
      <c r="D67" s="108"/>
      <c r="E67" s="112"/>
      <c r="F67" s="113"/>
      <c r="G67" s="182"/>
    </row>
    <row r="68" spans="1:7" ht="15">
      <c r="A68" s="108"/>
      <c r="B68" s="109"/>
      <c r="C68" s="183"/>
      <c r="D68" s="108"/>
      <c r="E68" s="112"/>
      <c r="F68" s="113"/>
      <c r="G68" s="182"/>
    </row>
    <row r="69" spans="1:7" ht="15">
      <c r="A69" s="108"/>
      <c r="B69" s="109"/>
      <c r="C69" s="110" t="s">
        <v>32</v>
      </c>
      <c r="G69" s="111">
        <f>G27+G14</f>
        <v>0</v>
      </c>
    </row>
    <row r="70" spans="1:7" ht="15">
      <c r="A70" s="108"/>
      <c r="B70" s="109"/>
      <c r="C70" s="110" t="s">
        <v>34</v>
      </c>
      <c r="D70" s="108"/>
      <c r="E70" s="112"/>
      <c r="F70" s="113"/>
      <c r="G70" s="114">
        <f>G69+(G69*0.21)</f>
        <v>0</v>
      </c>
    </row>
    <row r="71" spans="1:7" ht="15">
      <c r="A71" s="108"/>
      <c r="B71" s="109"/>
      <c r="C71" s="110"/>
      <c r="D71" s="108"/>
      <c r="E71" s="112"/>
      <c r="F71" s="113"/>
      <c r="G71" s="114"/>
    </row>
    <row r="72" spans="1:7" ht="15">
      <c r="A72" s="108"/>
      <c r="B72" s="109"/>
      <c r="C72" s="110"/>
      <c r="D72" s="108"/>
      <c r="E72" s="112"/>
      <c r="F72" s="113"/>
      <c r="G72" s="115"/>
    </row>
    <row r="73" spans="1:7" ht="15">
      <c r="A73" s="108"/>
      <c r="B73" s="109"/>
      <c r="C73" s="110"/>
      <c r="D73" s="108"/>
      <c r="E73" s="112"/>
      <c r="F73" s="113"/>
      <c r="G73" s="115"/>
    </row>
    <row r="74" spans="1:7" ht="15">
      <c r="A74" s="108"/>
      <c r="B74" s="109"/>
      <c r="C74" s="110"/>
      <c r="D74" s="108"/>
      <c r="E74" s="112"/>
      <c r="F74" s="113"/>
      <c r="G74" s="115"/>
    </row>
    <row r="75" spans="1:7" ht="15">
      <c r="A75" s="108"/>
      <c r="B75" s="109"/>
      <c r="C75" s="110"/>
      <c r="D75" s="108"/>
      <c r="E75" s="112"/>
      <c r="F75" s="113"/>
      <c r="G75" s="115"/>
    </row>
    <row r="76" spans="1:7" ht="15">
      <c r="A76" s="108"/>
      <c r="B76" s="109"/>
      <c r="C76" s="110"/>
      <c r="D76" s="108"/>
      <c r="E76" s="112"/>
      <c r="F76" s="113"/>
      <c r="G76" s="115"/>
    </row>
    <row r="77" spans="1:7" ht="15">
      <c r="A77" s="108"/>
      <c r="B77" s="109"/>
      <c r="C77" s="110"/>
      <c r="D77" s="108"/>
      <c r="E77" s="112"/>
      <c r="F77" s="113"/>
      <c r="G77" s="115"/>
    </row>
    <row r="88" ht="15">
      <c r="G88" s="116"/>
    </row>
  </sheetData>
  <sheetProtection algorithmName="SHA-512" hashValue="u1QLsBguBN5oWgslM89a3Fy6c/SWnmEGa7p7OxQVBmuGjt5D8ZQgKKoQFvoEr7kGDfAXjkzLTgVOm/Odexxfew==" saltValue="c5urDTbZRByOYyNHfmDzLQ==" spinCount="100000" sheet="1" objects="1" scenarios="1"/>
  <mergeCells count="2">
    <mergeCell ref="C15:C16"/>
    <mergeCell ref="C17:C23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C67C-3521-450D-A60E-FD7A837DF458}">
  <sheetPr>
    <pageSetUpPr fitToPage="1"/>
  </sheetPr>
  <dimension ref="A1:H88"/>
  <sheetViews>
    <sheetView zoomScale="110" zoomScaleNormal="110" workbookViewId="0" topLeftCell="A1">
      <selection activeCell="J65" sqref="J65"/>
    </sheetView>
  </sheetViews>
  <sheetFormatPr defaultColWidth="9.140625" defaultRowHeight="15"/>
  <cols>
    <col min="1" max="2" width="9.140625" style="30" customWidth="1"/>
    <col min="3" max="3" width="71.7109375" style="30" customWidth="1"/>
    <col min="4" max="6" width="9.140625" style="30" customWidth="1"/>
    <col min="7" max="7" width="12.57421875" style="30" customWidth="1"/>
    <col min="8" max="16384" width="9.140625" style="30" customWidth="1"/>
  </cols>
  <sheetData>
    <row r="1" spans="1:8" ht="18">
      <c r="A1" s="28" t="s">
        <v>108</v>
      </c>
      <c r="B1" s="29"/>
      <c r="C1" s="29"/>
      <c r="D1" s="29"/>
      <c r="E1" s="29"/>
      <c r="F1" s="29"/>
      <c r="G1" s="29"/>
      <c r="H1" s="29"/>
    </row>
    <row r="2" spans="1:8" ht="15">
      <c r="A2" s="31" t="s">
        <v>0</v>
      </c>
      <c r="B2" s="32"/>
      <c r="C2" s="32" t="s">
        <v>43</v>
      </c>
      <c r="D2" s="32"/>
      <c r="E2" s="32"/>
      <c r="F2" s="32"/>
      <c r="G2" s="32"/>
      <c r="H2" s="32"/>
    </row>
    <row r="3" spans="1:8" ht="15">
      <c r="A3" s="31" t="s">
        <v>1</v>
      </c>
      <c r="B3" s="32"/>
      <c r="C3" s="33" t="s">
        <v>58</v>
      </c>
      <c r="D3" s="32"/>
      <c r="E3" s="32"/>
      <c r="F3" s="32"/>
      <c r="G3" s="32"/>
      <c r="H3" s="32"/>
    </row>
    <row r="4" spans="1:8" ht="15">
      <c r="A4" s="31" t="s">
        <v>2</v>
      </c>
      <c r="B4" s="32"/>
      <c r="C4" s="32"/>
      <c r="D4" s="32"/>
      <c r="E4" s="32"/>
      <c r="F4" s="32"/>
      <c r="G4" s="32"/>
      <c r="H4" s="32"/>
    </row>
    <row r="5" spans="1:8" ht="15">
      <c r="A5" s="32" t="s">
        <v>3</v>
      </c>
      <c r="B5" s="32"/>
      <c r="C5" s="32" t="s">
        <v>45</v>
      </c>
      <c r="D5" s="32"/>
      <c r="E5" s="32"/>
      <c r="F5" s="32"/>
      <c r="G5" s="32"/>
      <c r="H5" s="32"/>
    </row>
    <row r="6" spans="1:8" ht="15">
      <c r="A6" s="32"/>
      <c r="B6" s="32"/>
      <c r="C6" s="32"/>
      <c r="D6" s="32"/>
      <c r="E6" s="32"/>
      <c r="F6" s="32"/>
      <c r="G6" s="32"/>
      <c r="H6" s="32"/>
    </row>
    <row r="7" spans="1:8" ht="15">
      <c r="A7" s="32" t="s">
        <v>4</v>
      </c>
      <c r="B7" s="32"/>
      <c r="C7" s="32" t="s">
        <v>47</v>
      </c>
      <c r="D7" s="32"/>
      <c r="E7" s="32"/>
      <c r="F7" s="32"/>
      <c r="G7" s="32"/>
      <c r="H7" s="32"/>
    </row>
    <row r="8" spans="1:8" ht="15">
      <c r="A8" s="32" t="s">
        <v>5</v>
      </c>
      <c r="B8" s="32"/>
      <c r="C8" s="32"/>
      <c r="D8" s="32"/>
      <c r="E8" s="32"/>
      <c r="F8" s="32"/>
      <c r="G8" s="32"/>
      <c r="H8" s="32"/>
    </row>
    <row r="9" spans="1:8" ht="15">
      <c r="A9" s="32" t="s">
        <v>6</v>
      </c>
      <c r="B9" s="32"/>
      <c r="C9" s="34" t="s">
        <v>46</v>
      </c>
      <c r="D9" s="32"/>
      <c r="E9" s="32"/>
      <c r="F9" s="32"/>
      <c r="G9" s="32"/>
      <c r="H9" s="32"/>
    </row>
    <row r="11" spans="1:7" ht="22.5">
      <c r="A11" s="35" t="s">
        <v>7</v>
      </c>
      <c r="B11" s="36" t="s">
        <v>8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</row>
    <row r="12" spans="1:7" ht="15">
      <c r="A12" s="37">
        <v>1</v>
      </c>
      <c r="B12" s="38">
        <v>4</v>
      </c>
      <c r="C12" s="38">
        <v>5</v>
      </c>
      <c r="D12" s="38">
        <v>6</v>
      </c>
      <c r="E12" s="38">
        <v>7</v>
      </c>
      <c r="F12" s="38">
        <v>8</v>
      </c>
      <c r="G12" s="38">
        <v>9</v>
      </c>
    </row>
    <row r="13" spans="1:7" ht="15">
      <c r="A13" s="39"/>
      <c r="B13" s="39"/>
      <c r="C13" s="39" t="s">
        <v>24</v>
      </c>
      <c r="G13" s="40"/>
    </row>
    <row r="14" spans="1:7" ht="15">
      <c r="A14" s="121"/>
      <c r="B14" s="42">
        <v>0</v>
      </c>
      <c r="C14" s="43" t="s">
        <v>25</v>
      </c>
      <c r="G14" s="44">
        <f>SUM(G15:G23)</f>
        <v>0</v>
      </c>
    </row>
    <row r="15" spans="1:7" ht="15">
      <c r="A15" s="122">
        <v>1</v>
      </c>
      <c r="B15" s="123" t="s">
        <v>69</v>
      </c>
      <c r="C15" s="124" t="s">
        <v>68</v>
      </c>
      <c r="D15" s="125" t="s">
        <v>72</v>
      </c>
      <c r="E15" s="126">
        <f>((22*(0.5*0.5*0.8))*2)</f>
        <v>8.8</v>
      </c>
      <c r="F15" s="184"/>
      <c r="G15" s="126">
        <f>E15*F15</f>
        <v>0</v>
      </c>
    </row>
    <row r="16" spans="1:7" ht="15">
      <c r="A16" s="121"/>
      <c r="B16" s="128"/>
      <c r="C16" s="124"/>
      <c r="D16" s="127"/>
      <c r="E16" s="127"/>
      <c r="F16" s="127"/>
      <c r="G16" s="129"/>
    </row>
    <row r="17" spans="1:7" ht="15">
      <c r="A17" s="121"/>
      <c r="B17" s="128"/>
      <c r="C17" s="130" t="s">
        <v>70</v>
      </c>
      <c r="D17" s="127"/>
      <c r="E17" s="127"/>
      <c r="F17" s="127"/>
      <c r="G17" s="129"/>
    </row>
    <row r="18" spans="1:7" ht="15">
      <c r="A18" s="121"/>
      <c r="B18" s="128"/>
      <c r="C18" s="130"/>
      <c r="D18" s="127"/>
      <c r="E18" s="127"/>
      <c r="F18" s="127"/>
      <c r="G18" s="129"/>
    </row>
    <row r="19" spans="1:7" ht="15">
      <c r="A19" s="121"/>
      <c r="B19" s="128"/>
      <c r="C19" s="130"/>
      <c r="D19" s="127"/>
      <c r="E19" s="127"/>
      <c r="F19" s="127"/>
      <c r="G19" s="129"/>
    </row>
    <row r="20" spans="1:7" ht="15">
      <c r="A20" s="121"/>
      <c r="B20" s="128"/>
      <c r="C20" s="130"/>
      <c r="D20" s="127"/>
      <c r="E20" s="127"/>
      <c r="F20" s="127"/>
      <c r="G20" s="129"/>
    </row>
    <row r="21" spans="1:7" ht="15">
      <c r="A21" s="121"/>
      <c r="B21" s="128"/>
      <c r="C21" s="130"/>
      <c r="D21" s="127"/>
      <c r="E21" s="127"/>
      <c r="F21" s="127"/>
      <c r="G21" s="129"/>
    </row>
    <row r="22" spans="1:7" ht="15">
      <c r="A22" s="121"/>
      <c r="B22" s="128"/>
      <c r="C22" s="130"/>
      <c r="D22" s="127"/>
      <c r="E22" s="127"/>
      <c r="F22" s="127"/>
      <c r="G22" s="129"/>
    </row>
    <row r="23" spans="1:7" ht="15">
      <c r="A23" s="121"/>
      <c r="B23" s="128"/>
      <c r="C23" s="130"/>
      <c r="D23" s="127"/>
      <c r="E23" s="127"/>
      <c r="F23" s="127"/>
      <c r="G23" s="129"/>
    </row>
    <row r="24" spans="1:7" ht="15">
      <c r="A24" s="121"/>
      <c r="B24" s="128"/>
      <c r="C24" s="131" t="s">
        <v>71</v>
      </c>
      <c r="D24" s="127"/>
      <c r="E24" s="127"/>
      <c r="F24" s="127"/>
      <c r="G24" s="129"/>
    </row>
    <row r="25" spans="1:7" ht="15">
      <c r="A25" s="121"/>
      <c r="B25" s="128"/>
      <c r="C25" s="132" t="s">
        <v>75</v>
      </c>
      <c r="D25" s="127"/>
      <c r="E25" s="127"/>
      <c r="F25" s="127"/>
      <c r="G25" s="129"/>
    </row>
    <row r="26" spans="1:7" ht="15">
      <c r="A26" s="121"/>
      <c r="B26" s="128"/>
      <c r="C26" s="132"/>
      <c r="D26" s="127"/>
      <c r="E26" s="127"/>
      <c r="F26" s="127"/>
      <c r="G26" s="129"/>
    </row>
    <row r="27" spans="1:7" ht="15">
      <c r="A27" s="133"/>
      <c r="B27" s="134">
        <v>9</v>
      </c>
      <c r="C27" s="135" t="s">
        <v>26</v>
      </c>
      <c r="D27" s="133"/>
      <c r="E27" s="136"/>
      <c r="F27" s="137"/>
      <c r="G27" s="44">
        <f>SUM(G28:G66)</f>
        <v>0</v>
      </c>
    </row>
    <row r="28" spans="1:7" s="65" customFormat="1" ht="15">
      <c r="A28" s="138">
        <v>2</v>
      </c>
      <c r="B28" s="139" t="s">
        <v>36</v>
      </c>
      <c r="C28" s="140" t="s">
        <v>37</v>
      </c>
      <c r="D28" s="138" t="s">
        <v>27</v>
      </c>
      <c r="E28" s="126">
        <f>11+29</f>
        <v>40</v>
      </c>
      <c r="F28" s="184"/>
      <c r="G28" s="126">
        <f>E28*F28</f>
        <v>0</v>
      </c>
    </row>
    <row r="29" spans="1:7" ht="28.5" customHeight="1">
      <c r="A29" s="141"/>
      <c r="B29" s="142"/>
      <c r="C29" s="143" t="s">
        <v>38</v>
      </c>
      <c r="D29" s="141"/>
      <c r="E29" s="144"/>
      <c r="F29" s="145"/>
      <c r="G29" s="144"/>
    </row>
    <row r="30" spans="1:7" ht="15">
      <c r="A30" s="141"/>
      <c r="B30" s="142"/>
      <c r="C30" s="146" t="s">
        <v>61</v>
      </c>
      <c r="D30" s="141"/>
      <c r="E30" s="144"/>
      <c r="F30" s="145"/>
      <c r="G30" s="144"/>
    </row>
    <row r="31" spans="1:7" ht="15">
      <c r="A31" s="141"/>
      <c r="B31" s="142"/>
      <c r="C31" s="146" t="s">
        <v>80</v>
      </c>
      <c r="D31" s="141"/>
      <c r="E31" s="144"/>
      <c r="F31" s="145"/>
      <c r="G31" s="144"/>
    </row>
    <row r="32" spans="1:7" ht="15">
      <c r="A32" s="141"/>
      <c r="B32" s="142"/>
      <c r="C32" s="146" t="s">
        <v>62</v>
      </c>
      <c r="D32" s="141"/>
      <c r="E32" s="144"/>
      <c r="F32" s="145"/>
      <c r="G32" s="144"/>
    </row>
    <row r="33" spans="1:7" ht="15">
      <c r="A33" s="141"/>
      <c r="B33" s="142"/>
      <c r="C33" s="146" t="s">
        <v>81</v>
      </c>
      <c r="D33" s="141"/>
      <c r="E33" s="144"/>
      <c r="F33" s="145"/>
      <c r="G33" s="144"/>
    </row>
    <row r="34" spans="1:7" ht="15">
      <c r="A34" s="141"/>
      <c r="B34" s="142"/>
      <c r="C34" s="146"/>
      <c r="D34" s="141"/>
      <c r="E34" s="144"/>
      <c r="F34" s="145"/>
      <c r="G34" s="144"/>
    </row>
    <row r="35" spans="1:7" ht="15">
      <c r="A35" s="138">
        <v>3</v>
      </c>
      <c r="B35" s="139" t="s">
        <v>36</v>
      </c>
      <c r="C35" s="140" t="s">
        <v>37</v>
      </c>
      <c r="D35" s="138" t="s">
        <v>27</v>
      </c>
      <c r="E35" s="126">
        <f>19+11</f>
        <v>30</v>
      </c>
      <c r="F35" s="184"/>
      <c r="G35" s="126">
        <f>E35*F35</f>
        <v>0</v>
      </c>
    </row>
    <row r="36" spans="1:7" ht="15">
      <c r="A36" s="138"/>
      <c r="B36" s="139"/>
      <c r="C36" s="147" t="s">
        <v>76</v>
      </c>
      <c r="D36" s="138"/>
      <c r="E36" s="126"/>
      <c r="F36" s="148"/>
      <c r="G36" s="126"/>
    </row>
    <row r="37" spans="1:7" ht="26.25" customHeight="1">
      <c r="A37" s="141"/>
      <c r="B37" s="142"/>
      <c r="C37" s="143" t="s">
        <v>38</v>
      </c>
      <c r="D37" s="141"/>
      <c r="E37" s="144"/>
      <c r="F37" s="145"/>
      <c r="G37" s="144"/>
    </row>
    <row r="38" spans="1:7" ht="15">
      <c r="A38" s="141"/>
      <c r="B38" s="142"/>
      <c r="C38" s="146" t="s">
        <v>61</v>
      </c>
      <c r="D38" s="141"/>
      <c r="E38" s="144"/>
      <c r="F38" s="145"/>
      <c r="G38" s="144"/>
    </row>
    <row r="39" spans="1:7" ht="15">
      <c r="A39" s="141"/>
      <c r="B39" s="142"/>
      <c r="C39" s="149" t="s">
        <v>59</v>
      </c>
      <c r="D39" s="141"/>
      <c r="E39" s="144"/>
      <c r="F39" s="145"/>
      <c r="G39" s="144"/>
    </row>
    <row r="40" spans="1:7" ht="15">
      <c r="A40" s="141"/>
      <c r="B40" s="142"/>
      <c r="C40" s="146" t="s">
        <v>62</v>
      </c>
      <c r="D40" s="141"/>
      <c r="E40" s="144"/>
      <c r="F40" s="145"/>
      <c r="G40" s="144"/>
    </row>
    <row r="41" spans="1:7" ht="15">
      <c r="A41" s="141"/>
      <c r="B41" s="142"/>
      <c r="C41" s="150" t="s">
        <v>60</v>
      </c>
      <c r="D41" s="141"/>
      <c r="E41" s="144"/>
      <c r="F41" s="145"/>
      <c r="G41" s="144"/>
    </row>
    <row r="42" spans="1:7" ht="15">
      <c r="A42" s="141"/>
      <c r="B42" s="142"/>
      <c r="C42" s="146"/>
      <c r="D42" s="141"/>
      <c r="E42" s="144"/>
      <c r="F42" s="145"/>
      <c r="G42" s="144"/>
    </row>
    <row r="43" spans="1:7" s="65" customFormat="1" ht="15">
      <c r="A43" s="151">
        <v>4</v>
      </c>
      <c r="B43" s="152" t="s">
        <v>39</v>
      </c>
      <c r="C43" s="147" t="s">
        <v>40</v>
      </c>
      <c r="D43" s="151" t="s">
        <v>27</v>
      </c>
      <c r="E43" s="153">
        <f>19+11</f>
        <v>30</v>
      </c>
      <c r="F43" s="185"/>
      <c r="G43" s="153">
        <f>E43*F43</f>
        <v>0</v>
      </c>
    </row>
    <row r="44" spans="1:7" s="65" customFormat="1" ht="15">
      <c r="A44" s="151"/>
      <c r="B44" s="152"/>
      <c r="C44" s="147" t="s">
        <v>76</v>
      </c>
      <c r="D44" s="151"/>
      <c r="E44" s="153"/>
      <c r="F44" s="154"/>
      <c r="G44" s="153"/>
    </row>
    <row r="45" spans="1:7" ht="15">
      <c r="A45" s="155"/>
      <c r="B45" s="156"/>
      <c r="C45" s="157" t="s">
        <v>28</v>
      </c>
      <c r="D45" s="155"/>
      <c r="E45" s="158"/>
      <c r="F45" s="159"/>
      <c r="G45" s="158"/>
    </row>
    <row r="46" spans="1:7" ht="15">
      <c r="A46" s="155"/>
      <c r="B46" s="156"/>
      <c r="C46" s="149" t="s">
        <v>54</v>
      </c>
      <c r="D46" s="155"/>
      <c r="E46" s="158"/>
      <c r="F46" s="159"/>
      <c r="G46" s="158"/>
    </row>
    <row r="47" spans="1:7" ht="15">
      <c r="A47" s="155"/>
      <c r="B47" s="156"/>
      <c r="C47" s="149" t="s">
        <v>59</v>
      </c>
      <c r="D47" s="155"/>
      <c r="E47" s="158"/>
      <c r="F47" s="159"/>
      <c r="G47" s="158"/>
    </row>
    <row r="48" spans="1:7" ht="15">
      <c r="A48" s="155"/>
      <c r="B48" s="156"/>
      <c r="C48" s="150" t="s">
        <v>49</v>
      </c>
      <c r="D48" s="155"/>
      <c r="E48" s="158"/>
      <c r="F48" s="159"/>
      <c r="G48" s="158"/>
    </row>
    <row r="49" spans="1:7" ht="15">
      <c r="A49" s="155"/>
      <c r="B49" s="156"/>
      <c r="C49" s="150" t="s">
        <v>60</v>
      </c>
      <c r="D49" s="155"/>
      <c r="E49" s="158"/>
      <c r="F49" s="159"/>
      <c r="G49" s="158"/>
    </row>
    <row r="50" spans="1:7" ht="15">
      <c r="A50" s="155"/>
      <c r="B50" s="156"/>
      <c r="C50" s="150" t="s">
        <v>63</v>
      </c>
      <c r="D50" s="155"/>
      <c r="E50" s="158"/>
      <c r="F50" s="159"/>
      <c r="G50" s="158"/>
    </row>
    <row r="51" spans="1:7" ht="15">
      <c r="A51" s="155"/>
      <c r="B51" s="156"/>
      <c r="C51" s="150"/>
      <c r="D51" s="155"/>
      <c r="E51" s="158"/>
      <c r="F51" s="159"/>
      <c r="G51" s="158"/>
    </row>
    <row r="52" spans="1:7" s="65" customFormat="1" ht="15">
      <c r="A52" s="160">
        <v>5</v>
      </c>
      <c r="B52" s="161" t="s">
        <v>29</v>
      </c>
      <c r="C52" s="162" t="s">
        <v>41</v>
      </c>
      <c r="D52" s="160" t="s">
        <v>27</v>
      </c>
      <c r="E52" s="163">
        <v>17</v>
      </c>
      <c r="F52" s="186"/>
      <c r="G52" s="153">
        <f aca="true" t="shared" si="0" ref="G52:G63">E52*F52</f>
        <v>0</v>
      </c>
    </row>
    <row r="53" spans="1:7" ht="15">
      <c r="A53" s="164"/>
      <c r="B53" s="165"/>
      <c r="C53" s="166" t="s">
        <v>42</v>
      </c>
      <c r="D53" s="164"/>
      <c r="E53" s="167"/>
      <c r="F53" s="168"/>
      <c r="G53" s="158"/>
    </row>
    <row r="54" spans="1:7" ht="15">
      <c r="A54" s="164"/>
      <c r="B54" s="165"/>
      <c r="C54" s="169" t="s">
        <v>67</v>
      </c>
      <c r="D54" s="164"/>
      <c r="E54" s="167"/>
      <c r="F54" s="168"/>
      <c r="G54" s="158"/>
    </row>
    <row r="55" spans="1:7" ht="15">
      <c r="A55" s="164"/>
      <c r="B55" s="165"/>
      <c r="C55" s="169" t="s">
        <v>53</v>
      </c>
      <c r="D55" s="164"/>
      <c r="E55" s="167"/>
      <c r="F55" s="168"/>
      <c r="G55" s="158"/>
    </row>
    <row r="56" spans="1:7" ht="15">
      <c r="A56" s="164"/>
      <c r="B56" s="165"/>
      <c r="D56" s="164"/>
      <c r="E56" s="167"/>
      <c r="F56" s="168"/>
      <c r="G56" s="158"/>
    </row>
    <row r="57" spans="1:7" ht="15">
      <c r="A57" s="160">
        <v>6</v>
      </c>
      <c r="B57" s="161" t="s">
        <v>29</v>
      </c>
      <c r="C57" s="162" t="s">
        <v>41</v>
      </c>
      <c r="D57" s="160" t="s">
        <v>27</v>
      </c>
      <c r="E57" s="163">
        <v>5</v>
      </c>
      <c r="F57" s="186"/>
      <c r="G57" s="153">
        <f aca="true" t="shared" si="1" ref="G57">E57*F57</f>
        <v>0</v>
      </c>
    </row>
    <row r="58" spans="1:7" ht="15">
      <c r="A58" s="160"/>
      <c r="B58" s="161"/>
      <c r="C58" s="147" t="s">
        <v>76</v>
      </c>
      <c r="D58" s="160"/>
      <c r="E58" s="163"/>
      <c r="F58" s="170"/>
      <c r="G58" s="153"/>
    </row>
    <row r="59" spans="1:7" ht="15">
      <c r="A59" s="164"/>
      <c r="B59" s="165"/>
      <c r="C59" s="166" t="s">
        <v>42</v>
      </c>
      <c r="D59" s="164"/>
      <c r="E59" s="167"/>
      <c r="F59" s="168"/>
      <c r="G59" s="158"/>
    </row>
    <row r="60" spans="1:7" ht="15">
      <c r="A60" s="164"/>
      <c r="B60" s="165"/>
      <c r="C60" s="169" t="s">
        <v>67</v>
      </c>
      <c r="D60" s="164"/>
      <c r="E60" s="167"/>
      <c r="F60" s="168"/>
      <c r="G60" s="158"/>
    </row>
    <row r="61" spans="1:7" ht="15">
      <c r="A61" s="164"/>
      <c r="B61" s="165"/>
      <c r="C61" s="169" t="s">
        <v>50</v>
      </c>
      <c r="D61" s="164"/>
      <c r="E61" s="167"/>
      <c r="F61" s="168"/>
      <c r="G61" s="158"/>
    </row>
    <row r="62" spans="1:7" ht="15">
      <c r="A62" s="164"/>
      <c r="B62" s="165"/>
      <c r="C62" s="169"/>
      <c r="D62" s="164"/>
      <c r="E62" s="167"/>
      <c r="F62" s="168"/>
      <c r="G62" s="158"/>
    </row>
    <row r="63" spans="1:7" s="65" customFormat="1" ht="15">
      <c r="A63" s="171">
        <v>7</v>
      </c>
      <c r="B63" s="172" t="s">
        <v>30</v>
      </c>
      <c r="C63" s="173" t="s">
        <v>31</v>
      </c>
      <c r="D63" s="171" t="s">
        <v>27</v>
      </c>
      <c r="E63" s="174">
        <v>5</v>
      </c>
      <c r="F63" s="187"/>
      <c r="G63" s="153">
        <f t="shared" si="0"/>
        <v>0</v>
      </c>
    </row>
    <row r="64" spans="1:7" s="65" customFormat="1" ht="15">
      <c r="A64" s="171"/>
      <c r="B64" s="172"/>
      <c r="C64" s="147" t="s">
        <v>76</v>
      </c>
      <c r="D64" s="171"/>
      <c r="E64" s="174"/>
      <c r="F64" s="175"/>
      <c r="G64" s="153"/>
    </row>
    <row r="65" spans="1:7" ht="15">
      <c r="A65" s="176"/>
      <c r="B65" s="177"/>
      <c r="C65" s="178" t="s">
        <v>28</v>
      </c>
      <c r="D65" s="176"/>
      <c r="E65" s="179"/>
      <c r="F65" s="180"/>
      <c r="G65" s="158"/>
    </row>
    <row r="66" spans="1:7" ht="15">
      <c r="A66" s="176"/>
      <c r="B66" s="181"/>
      <c r="C66" s="149" t="s">
        <v>50</v>
      </c>
      <c r="D66" s="176"/>
      <c r="E66" s="179"/>
      <c r="F66" s="180"/>
      <c r="G66" s="158"/>
    </row>
    <row r="67" spans="1:7" ht="15">
      <c r="A67" s="176"/>
      <c r="B67" s="181"/>
      <c r="C67" s="150" t="s">
        <v>63</v>
      </c>
      <c r="D67" s="176"/>
      <c r="E67" s="179"/>
      <c r="F67" s="180"/>
      <c r="G67" s="158"/>
    </row>
    <row r="68" spans="1:7" ht="15">
      <c r="A68" s="108"/>
      <c r="B68" s="109"/>
      <c r="C68" s="183"/>
      <c r="D68" s="108"/>
      <c r="E68" s="112"/>
      <c r="F68" s="113"/>
      <c r="G68" s="182"/>
    </row>
    <row r="69" spans="1:7" ht="15">
      <c r="A69" s="108"/>
      <c r="B69" s="109"/>
      <c r="C69" s="110" t="s">
        <v>32</v>
      </c>
      <c r="G69" s="111">
        <f>G27+G14</f>
        <v>0</v>
      </c>
    </row>
    <row r="70" spans="1:7" ht="15">
      <c r="A70" s="108"/>
      <c r="B70" s="109"/>
      <c r="C70" s="110" t="s">
        <v>34</v>
      </c>
      <c r="D70" s="108"/>
      <c r="E70" s="112"/>
      <c r="F70" s="113"/>
      <c r="G70" s="114">
        <f>G69+(G69*0.21)</f>
        <v>0</v>
      </c>
    </row>
    <row r="71" spans="1:7" ht="15">
      <c r="A71" s="108"/>
      <c r="B71" s="109"/>
      <c r="C71" s="110"/>
      <c r="D71" s="108"/>
      <c r="E71" s="112"/>
      <c r="F71" s="113"/>
      <c r="G71" s="114"/>
    </row>
    <row r="72" spans="1:7" ht="15">
      <c r="A72" s="108"/>
      <c r="B72" s="109"/>
      <c r="C72" s="110"/>
      <c r="D72" s="108"/>
      <c r="E72" s="112"/>
      <c r="F72" s="113"/>
      <c r="G72" s="115"/>
    </row>
    <row r="73" spans="1:7" ht="15">
      <c r="A73" s="108"/>
      <c r="B73" s="109"/>
      <c r="C73" s="110"/>
      <c r="D73" s="108"/>
      <c r="E73" s="112"/>
      <c r="F73" s="113"/>
      <c r="G73" s="115"/>
    </row>
    <row r="74" spans="1:7" ht="15">
      <c r="A74" s="108"/>
      <c r="B74" s="109"/>
      <c r="C74" s="110"/>
      <c r="D74" s="108"/>
      <c r="E74" s="112"/>
      <c r="F74" s="113"/>
      <c r="G74" s="115"/>
    </row>
    <row r="75" spans="1:7" ht="15">
      <c r="A75" s="108"/>
      <c r="B75" s="109"/>
      <c r="C75" s="110"/>
      <c r="D75" s="108"/>
      <c r="E75" s="112"/>
      <c r="F75" s="113"/>
      <c r="G75" s="115"/>
    </row>
    <row r="76" spans="1:7" ht="15">
      <c r="A76" s="108"/>
      <c r="B76" s="109"/>
      <c r="C76" s="110"/>
      <c r="D76" s="108"/>
      <c r="E76" s="112"/>
      <c r="F76" s="113"/>
      <c r="G76" s="115"/>
    </row>
    <row r="77" spans="1:7" ht="15">
      <c r="A77" s="108"/>
      <c r="B77" s="109"/>
      <c r="C77" s="110"/>
      <c r="D77" s="108"/>
      <c r="E77" s="112"/>
      <c r="F77" s="113"/>
      <c r="G77" s="115"/>
    </row>
    <row r="88" ht="15">
      <c r="G88" s="116"/>
    </row>
  </sheetData>
  <sheetProtection algorithmName="SHA-512" hashValue="U8OiULS2MKGG6p215CwUUOYX5PUaeTX5s19KXw1XuiEQYkIf52hGHCAVZzRohkB08CLgNjSpmAkamzX+fqn5HQ==" saltValue="f8RCy9nkQGbxUJm95gJ8qw==" spinCount="100000" sheet="1" objects="1" scenarios="1"/>
  <mergeCells count="2">
    <mergeCell ref="C15:C16"/>
    <mergeCell ref="C17:C23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Ren� Ryman</dc:creator>
  <cp:keywords/>
  <dc:description/>
  <cp:lastModifiedBy>Road Control System</cp:lastModifiedBy>
  <cp:lastPrinted>2017-03-13T12:12:22Z</cp:lastPrinted>
  <dcterms:created xsi:type="dcterms:W3CDTF">2017-03-06T08:07:47Z</dcterms:created>
  <dcterms:modified xsi:type="dcterms:W3CDTF">2021-07-06T07:50:23Z</dcterms:modified>
  <cp:category/>
  <cp:version/>
  <cp:contentType/>
  <cp:contentStatus/>
</cp:coreProperties>
</file>